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<sst xmlns="http://schemas.openxmlformats.org/spreadsheetml/2006/main" count="29861" uniqueCount="5854">
  <si>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</si>
  <si>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</si>
  <si>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</si>
  <si>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</si>
  <si>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</si>
  <si>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</si>
  <si>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</si>
  <si>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</si>
  <si>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</si>
  <si>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</si>
  <si>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</si>
  <si>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</si>
  <si>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</si>
  <si>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</si>
  <si>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</si>
  <si>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</si>
  <si>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</si>
  <si>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</si>
  <si>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</si>
  <si>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</si>
  <si>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</si>
  <si>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</si>
  <si>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</si>
  <si>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</si>
  <si>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</si>
  <si>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</si>
  <si>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</si>
  <si>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</si>
  <si>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</si>
  <si>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</si>
  <si>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</si>
  <si>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</si>
  <si>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</si>
  <si>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</si>
  <si>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</si>
  <si>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</si>
  <si>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</si>
  <si>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</si>
  <si>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</si>
  <si>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</si>
  <si>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</si>
  <si>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</si>
  <si>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</si>
  <si>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</si>
  <si>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</si>
  <si>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</si>
  <si>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</si>
  <si>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</si>
  <si>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</si>
  <si>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</si>
  <si>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</si>
  <si>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</si>
  <si>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</si>
  <si>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</si>
  <si>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</si>
  <si>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</si>
  <si>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</si>
  <si>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</si>
  <si>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</si>
  <si>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</si>
  <si>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</si>
  <si>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</si>
  <si>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</si>
  <si>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</si>
  <si>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</si>
  <si>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</si>
  <si>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</si>
  <si>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</si>
  <si>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</si>
  <si>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</si>
  <si>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</si>
  <si>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</si>
  <si>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</si>
  <si>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</si>
  <si>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</si>
  <si>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</si>
  <si>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</si>
  <si>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</si>
  <si>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</si>
  <si>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</si>
  <si>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</si>
  <si>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</si>
  <si>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</si>
  <si>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</si>
  <si>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</si>
  <si>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</si>
  <si>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</si>
  <si>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</si>
  <si>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</si>
  <si>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</si>
  <si>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</si>
  <si>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</si>
  <si>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</si>
  <si>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</si>
  <si>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</si>
  <si>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</si>
  <si>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</si>
  <si>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</si>
  <si>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</si>
  <si>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</si>
  <si>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</si>
  <si>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</si>
  <si>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</si>
  <si>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</si>
  <si>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</si>
  <si>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</si>
  <si>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</si>
  <si>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</si>
  <si>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</si>
  <si>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</si>
  <si>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</si>
  <si>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</si>
  <si>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</si>
  <si>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</si>
  <si>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</si>
  <si>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</si>
  <si>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</si>
  <si>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</si>
  <si>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</si>
  <si>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</si>
  <si>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</si>
  <si>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</si>
  <si>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</si>
  <si>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</si>
  <si>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</si>
  <si>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</si>
  <si>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</si>
  <si>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</si>
  <si>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</si>
  <si>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</si>
  <si>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</si>
  <si>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</si>
  <si>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</si>
  <si>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</si>
  <si>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</si>
  <si>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</si>
  <si>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</si>
  <si>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</si>
  <si>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</si>
  <si>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</si>
  <si>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</si>
  <si>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</si>
  <si>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</si>
  <si>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</si>
  <si>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</si>
  <si>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</si>
  <si>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</si>
  <si>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</si>
  <si>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</si>
  <si>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</si>
  <si>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</si>
  <si>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</si>
  <si>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</si>
  <si>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</si>
  <si>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</si>
  <si>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</si>
  <si>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</si>
  <si>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</si>
  <si>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</si>
  <si>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</si>
  <si>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</si>
  <si>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</si>
  <si>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</si>
  <si>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</si>
  <si>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</si>
  <si>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</si>
  <si>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</si>
  <si>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</si>
  <si>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</si>
  <si>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</si>
  <si>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</si>
  <si>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</si>
  <si>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</si>
  <si>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</si>
  <si>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</si>
  <si>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</si>
  <si>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</si>
  <si>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</si>
  <si>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</si>
  <si>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</si>
  <si>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</si>
  <si>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</si>
  <si>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</si>
  <si>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</si>
  <si>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</si>
  <si>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</si>
  <si>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</si>
  <si>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</si>
  <si>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</si>
  <si>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</si>
  <si>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</si>
  <si>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</si>
  <si>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</si>
  <si>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</si>
  <si>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</si>
  <si>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</si>
  <si>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</si>
  <si>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</si>
  <si>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</si>
  <si>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</si>
  <si>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</si>
  <si>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</si>
  <si>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</si>
  <si>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</si>
  <si>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</si>
  <si>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</si>
  <si>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</si>
  <si>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</si>
  <si>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</si>
  <si>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</si>
  <si>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</si>
  <si>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</si>
  <si>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janetadama</t>
  </si>
  <si>
    <t>anastunya</t>
  </si>
  <si>
    <t>dietsq</t>
  </si>
  <si>
    <t>chaos_im_blut</t>
  </si>
  <si>
    <t>seidenstrasse</t>
  </si>
  <si>
    <t>burek54484321</t>
  </si>
  <si>
    <t>reginajacobs67</t>
  </si>
  <si>
    <t>komet81</t>
  </si>
  <si>
    <t>drummercindy</t>
  </si>
  <si>
    <t>pondonpdch</t>
  </si>
  <si>
    <t>tufkaa</t>
  </si>
  <si>
    <t>prevgenocide</t>
  </si>
  <si>
    <t>cruzza5</t>
  </si>
  <si>
    <t>earth_riot</t>
  </si>
  <si>
    <t>bulgarell1mauro</t>
  </si>
  <si>
    <t>hambibleibt</t>
  </si>
  <si>
    <t>un_clima</t>
  </si>
  <si>
    <t>alainrobert44</t>
  </si>
  <si>
    <t>arnaudpasquer</t>
  </si>
  <si>
    <t>localdataco</t>
  </si>
  <si>
    <t>michaelweedon</t>
  </si>
  <si>
    <t>ancomdrsucy</t>
  </si>
  <si>
    <t>phawin70197122</t>
  </si>
  <si>
    <t>bernardreynau11</t>
  </si>
  <si>
    <t>michmich650</t>
  </si>
  <si>
    <t>everywordid911</t>
  </si>
  <si>
    <t>tanstaafl_muc</t>
  </si>
  <si>
    <t>liberalstbg</t>
  </si>
  <si>
    <t>no_businesshere</t>
  </si>
  <si>
    <t>simonplatman</t>
  </si>
  <si>
    <t>baeticus007</t>
  </si>
  <si>
    <t>slicktrick14</t>
  </si>
  <si>
    <t>harald_zierock</t>
  </si>
  <si>
    <t>rhiz0me_</t>
  </si>
  <si>
    <t>convergencesd</t>
  </si>
  <si>
    <t>cortegedetete</t>
  </si>
  <si>
    <t>nouwaon</t>
  </si>
  <si>
    <t>moog5hur1</t>
  </si>
  <si>
    <t>defendrehabiter</t>
  </si>
  <si>
    <t>simonecoquillet</t>
  </si>
  <si>
    <t>pinar_selek</t>
  </si>
  <si>
    <t>sounail</t>
  </si>
  <si>
    <t>coordjeunesbdx</t>
  </si>
  <si>
    <t>tugduald56</t>
  </si>
  <si>
    <t>mg_saga</t>
  </si>
  <si>
    <t>milkamins</t>
  </si>
  <si>
    <t>pbadaboum</t>
  </si>
  <si>
    <t>grosdino76</t>
  </si>
  <si>
    <t>jeandodroyer</t>
  </si>
  <si>
    <t>beccabluesky</t>
  </si>
  <si>
    <t>ultromarin</t>
  </si>
  <si>
    <t>flat_green</t>
  </si>
  <si>
    <t>sangdrag</t>
  </si>
  <si>
    <t>stratfor</t>
  </si>
  <si>
    <t>deven_intel</t>
  </si>
  <si>
    <t>ndh_j_m_f</t>
  </si>
  <si>
    <t>al_haafez</t>
  </si>
  <si>
    <t>darwin1800</t>
  </si>
  <si>
    <t>marilyncapps</t>
  </si>
  <si>
    <t>kennethlipp</t>
  </si>
  <si>
    <t>lentaruofficial</t>
  </si>
  <si>
    <t>lookingsomenews</t>
  </si>
  <si>
    <t>stuartpb</t>
  </si>
  <si>
    <t>seanmaciel</t>
  </si>
  <si>
    <t>howelljohn</t>
  </si>
  <si>
    <t>elidayid</t>
  </si>
  <si>
    <t>waleadeboy</t>
  </si>
  <si>
    <t>wilkesliberty45</t>
  </si>
  <si>
    <t>jakekoren</t>
  </si>
  <si>
    <t>m_gael</t>
  </si>
  <si>
    <t>micropolitiques</t>
  </si>
  <si>
    <t>_riffraff_</t>
  </si>
  <si>
    <t>changdesbois</t>
  </si>
  <si>
    <t>melbapeach_</t>
  </si>
  <si>
    <t>civis_ryais</t>
  </si>
  <si>
    <t>asprudhomme</t>
  </si>
  <si>
    <t>rouendanslarue</t>
  </si>
  <si>
    <t>marieprs3</t>
  </si>
  <si>
    <t>rankovickrnic</t>
  </si>
  <si>
    <t>lapin47</t>
  </si>
  <si>
    <t>lylybriscoe</t>
  </si>
  <si>
    <t>duanebratt</t>
  </si>
  <si>
    <t>raspishake</t>
  </si>
  <si>
    <t>bt_hampton</t>
  </si>
  <si>
    <t>jeanpie85985247</t>
  </si>
  <si>
    <t>geotecniaonline</t>
  </si>
  <si>
    <t>mrgdeviaje</t>
  </si>
  <si>
    <t>jackieo1066</t>
  </si>
  <si>
    <t>vantomas2</t>
  </si>
  <si>
    <t>hansell_dave</t>
  </si>
  <si>
    <t>lewisno1fan</t>
  </si>
  <si>
    <t>charseitz</t>
  </si>
  <si>
    <t>rolandabiar</t>
  </si>
  <si>
    <t>cmgrenoble</t>
  </si>
  <si>
    <t>presscoreca</t>
  </si>
  <si>
    <t>eyegloarts</t>
  </si>
  <si>
    <t>jasonmcloughli3</t>
  </si>
  <si>
    <t>agentndn</t>
  </si>
  <si>
    <t>lawson_sv</t>
  </si>
  <si>
    <t>skuits</t>
  </si>
  <si>
    <t>yaxl_to</t>
  </si>
  <si>
    <t>michel04091956</t>
  </si>
  <si>
    <t>thankeveryword</t>
  </si>
  <si>
    <t>willgalladryn</t>
  </si>
  <si>
    <t>fckeveryword</t>
  </si>
  <si>
    <t>mektronik</t>
  </si>
  <si>
    <t>deepgreenresist</t>
  </si>
  <si>
    <t>kathanger</t>
  </si>
  <si>
    <t>mountairmedia</t>
  </si>
  <si>
    <t>juzwik</t>
  </si>
  <si>
    <t>compostosaurus</t>
  </si>
  <si>
    <t>kbmasis</t>
  </si>
  <si>
    <t>tacituspublius</t>
  </si>
  <si>
    <t>guidauria</t>
  </si>
  <si>
    <t>exclaimsalot</t>
  </si>
  <si>
    <t>sonorandreamer</t>
  </si>
  <si>
    <t>stopfossfuels</t>
  </si>
  <si>
    <t>degrees105</t>
  </si>
  <si>
    <t>wmyb_007</t>
  </si>
  <si>
    <t>engelstad_b</t>
  </si>
  <si>
    <t>siscakid</t>
  </si>
  <si>
    <t>historylvrsclub</t>
  </si>
  <si>
    <t>johnastewart7</t>
  </si>
  <si>
    <t>labourstartcanf</t>
  </si>
  <si>
    <t>dblackadder</t>
  </si>
  <si>
    <t>ignatiusweeks</t>
  </si>
  <si>
    <t>j_soldeville</t>
  </si>
  <si>
    <t>3world_wide</t>
  </si>
  <si>
    <t>giheme</t>
  </si>
  <si>
    <t>jrtwatter</t>
  </si>
  <si>
    <t>excell5</t>
  </si>
  <si>
    <t>politicsbloke</t>
  </si>
  <si>
    <t>hateisfutile</t>
  </si>
  <si>
    <t>nantes_revoltee</t>
  </si>
  <si>
    <t>iboehler</t>
  </si>
  <si>
    <t>stabledoorz</t>
  </si>
  <si>
    <t>bernardvachon1</t>
  </si>
  <si>
    <t>fabienbazin</t>
  </si>
  <si>
    <t>dupouvoirdachat</t>
  </si>
  <si>
    <t>nevabelle</t>
  </si>
  <si>
    <t>cedricszabo</t>
  </si>
  <si>
    <t>kairosneige</t>
  </si>
  <si>
    <t>emmaubon</t>
  </si>
  <si>
    <t>fenskenick</t>
  </si>
  <si>
    <t>abdoulayesouk10</t>
  </si>
  <si>
    <t>ibra_ansary</t>
  </si>
  <si>
    <t>juniorprevost</t>
  </si>
  <si>
    <t>thony_baby</t>
  </si>
  <si>
    <t>gouvmali</t>
  </si>
  <si>
    <t>sangare1888</t>
  </si>
  <si>
    <t>iluvhaiti</t>
  </si>
  <si>
    <t>billystsurin</t>
  </si>
  <si>
    <t>sboubeye</t>
  </si>
  <si>
    <t>echosmedias</t>
  </si>
  <si>
    <t>gatte_l</t>
  </si>
  <si>
    <t>frantzduval</t>
  </si>
  <si>
    <t>olesty</t>
  </si>
  <si>
    <t>candiscallison</t>
  </si>
  <si>
    <t>walkinginaustin</t>
  </si>
  <si>
    <t>charlesmenzies</t>
  </si>
  <si>
    <t>_against_empire</t>
  </si>
  <si>
    <t>myteathyme</t>
  </si>
  <si>
    <t>victorwaiyinlam</t>
  </si>
  <si>
    <t>pieglue</t>
  </si>
  <si>
    <t>brennaowen</t>
  </si>
  <si>
    <t>xrebelcanada</t>
  </si>
  <si>
    <t>diagnosticchick</t>
  </si>
  <si>
    <t>brad_burgen</t>
  </si>
  <si>
    <t>nielekane</t>
  </si>
  <si>
    <t>actorlbd</t>
  </si>
  <si>
    <t>ccwwfoundation</t>
  </si>
  <si>
    <t>denyse_hayward</t>
  </si>
  <si>
    <t>gindaanis</t>
  </si>
  <si>
    <t>cuntext</t>
  </si>
  <si>
    <t>canadianlefty</t>
  </si>
  <si>
    <t>ukudigada</t>
  </si>
  <si>
    <t>princesslucaj</t>
  </si>
  <si>
    <t>mediaindigena</t>
  </si>
  <si>
    <t>slignot</t>
  </si>
  <si>
    <t>auraeros</t>
  </si>
  <si>
    <t>extinctionmilan</t>
  </si>
  <si>
    <t>catsagainsttar</t>
  </si>
  <si>
    <t>_collinsmaina</t>
  </si>
  <si>
    <t>mpgphd</t>
  </si>
  <si>
    <t>james_m_wilt</t>
  </si>
  <si>
    <t>margotyoung3</t>
  </si>
  <si>
    <t>bad_woof</t>
  </si>
  <si>
    <t>drlesleyhowse</t>
  </si>
  <si>
    <t>susanadee</t>
  </si>
  <si>
    <t>edosdi</t>
  </si>
  <si>
    <t>marilynwooldrid</t>
  </si>
  <si>
    <t>michellexxli</t>
  </si>
  <si>
    <t>cinemaneophyte</t>
  </si>
  <si>
    <t>marktmaclean</t>
  </si>
  <si>
    <t>tiny_lantern</t>
  </si>
  <si>
    <t>capld31</t>
  </si>
  <si>
    <t>larrydrake</t>
  </si>
  <si>
    <t>daniel_nikpayuk</t>
  </si>
  <si>
    <t>marciawalteres</t>
  </si>
  <si>
    <t>restmensje</t>
  </si>
  <si>
    <t>blacktaileddeer</t>
  </si>
  <si>
    <t>lyxica</t>
  </si>
  <si>
    <t>carolelindstrom</t>
  </si>
  <si>
    <t>campbelllor</t>
  </si>
  <si>
    <t>alexkhasnabish</t>
  </si>
  <si>
    <t>1292kay</t>
  </si>
  <si>
    <t>geist_maschine</t>
  </si>
  <si>
    <t>tbayturner</t>
  </si>
  <si>
    <t>franky_says</t>
  </si>
  <si>
    <t>shirleyannmcdon</t>
  </si>
  <si>
    <t>fruittiloopz</t>
  </si>
  <si>
    <t>davegaertner</t>
  </si>
  <si>
    <t>island_cynic</t>
  </si>
  <si>
    <t>rcomeau24</t>
  </si>
  <si>
    <t>takeactionch</t>
  </si>
  <si>
    <t>gersandelf</t>
  </si>
  <si>
    <t>tearafraser</t>
  </si>
  <si>
    <t>cybelesees</t>
  </si>
  <si>
    <t>ojibray</t>
  </si>
  <si>
    <t>laurelrusswurm</t>
  </si>
  <si>
    <t>bmby_sapphire85</t>
  </si>
  <si>
    <t>brodieguy</t>
  </si>
  <si>
    <t>laurenlatour</t>
  </si>
  <si>
    <t>actuallyreadbks</t>
  </si>
  <si>
    <t>marclucke</t>
  </si>
  <si>
    <t>jamunagt</t>
  </si>
  <si>
    <t>adventure_bean</t>
  </si>
  <si>
    <t>wmn4srvl</t>
  </si>
  <si>
    <t>lmnicholson68</t>
  </si>
  <si>
    <t>delbertrileyjr</t>
  </si>
  <si>
    <t>mattbritton1976</t>
  </si>
  <si>
    <t>ncicnpercy</t>
  </si>
  <si>
    <t>burningommm</t>
  </si>
  <si>
    <t>sbstewartlaing</t>
  </si>
  <si>
    <t>lw4</t>
  </si>
  <si>
    <t>joanneipayne</t>
  </si>
  <si>
    <t>basail_</t>
  </si>
  <si>
    <t>elfqunari</t>
  </si>
  <si>
    <t>beaton_b</t>
  </si>
  <si>
    <t>gabedr888</t>
  </si>
  <si>
    <t>terrilltf</t>
  </si>
  <si>
    <t>megawedgy</t>
  </si>
  <si>
    <t>eric0lawton</t>
  </si>
  <si>
    <t>fidelioscabinet</t>
  </si>
  <si>
    <t>starr_albert</t>
  </si>
  <si>
    <t>metisrebelle</t>
  </si>
  <si>
    <t>native_orchid</t>
  </si>
  <si>
    <t>spkr2managers</t>
  </si>
  <si>
    <t>pam_palmater</t>
  </si>
  <si>
    <t>christinamckeen</t>
  </si>
  <si>
    <t>theimmortalgoat</t>
  </si>
  <si>
    <t>andrewkimmel</t>
  </si>
  <si>
    <t>tommychong840</t>
  </si>
  <si>
    <t>sminor689</t>
  </si>
  <si>
    <t>stevelloyd001</t>
  </si>
  <si>
    <t>taniasterling</t>
  </si>
  <si>
    <t>janh67191058</t>
  </si>
  <si>
    <t>kataclyst</t>
  </si>
  <si>
    <t>wiggles604</t>
  </si>
  <si>
    <t>crppynblts</t>
  </si>
  <si>
    <t>punishmenthurts</t>
  </si>
  <si>
    <t>lanceblack01</t>
  </si>
  <si>
    <t>bethanymckenzie</t>
  </si>
  <si>
    <t>themagnific3nt</t>
  </si>
  <si>
    <t>sdqinjapan</t>
  </si>
  <si>
    <t>meehngunqwe</t>
  </si>
  <si>
    <t>cutfeetj</t>
  </si>
  <si>
    <t>qallunette</t>
  </si>
  <si>
    <t>fabian_goodwill</t>
  </si>
  <si>
    <t>allthecdnpoli</t>
  </si>
  <si>
    <t>nlsmith99</t>
  </si>
  <si>
    <t>leahgaz</t>
  </si>
  <si>
    <t>friendsofpipe</t>
  </si>
  <si>
    <t>lovepsycho1st</t>
  </si>
  <si>
    <t>ambercat7</t>
  </si>
  <si>
    <t>jrnipu</t>
  </si>
  <si>
    <t>jamesforbes17</t>
  </si>
  <si>
    <t>trublwithnormal</t>
  </si>
  <si>
    <t>1kermodebear</t>
  </si>
  <si>
    <t>ciiaqap</t>
  </si>
  <si>
    <t>indigenousedge</t>
  </si>
  <si>
    <t>adulteveryword</t>
  </si>
  <si>
    <t>stewartetcie</t>
  </si>
  <si>
    <t>petersgordon</t>
  </si>
  <si>
    <t>lizcarlson77</t>
  </si>
  <si>
    <t>siempre1907</t>
  </si>
  <si>
    <t>klein_oranje</t>
  </si>
  <si>
    <t>lajoie_sharon</t>
  </si>
  <si>
    <t>22jasper26</t>
  </si>
  <si>
    <t>iwilontario</t>
  </si>
  <si>
    <t>tulukaruq</t>
  </si>
  <si>
    <t>seancarasso</t>
  </si>
  <si>
    <t>emmyjewelxx</t>
  </si>
  <si>
    <t>psych_zeppelin</t>
  </si>
  <si>
    <t>espiritoespanto</t>
  </si>
  <si>
    <t>matawafnm</t>
  </si>
  <si>
    <t>steve_actually</t>
  </si>
  <si>
    <t>sameo416</t>
  </si>
  <si>
    <t>kimpweaver</t>
  </si>
  <si>
    <t>ralphscenic</t>
  </si>
  <si>
    <t>merlyn43</t>
  </si>
  <si>
    <t>theslimdude</t>
  </si>
  <si>
    <t>enbertussi</t>
  </si>
  <si>
    <t>reneemctavish75</t>
  </si>
  <si>
    <t>l4zybch</t>
  </si>
  <si>
    <t>alagaaij</t>
  </si>
  <si>
    <t>kelownascott</t>
  </si>
  <si>
    <t>daveunger3</t>
  </si>
  <si>
    <t>aevertree</t>
  </si>
  <si>
    <t>tomwhy1</t>
  </si>
  <si>
    <t>lambertlake</t>
  </si>
  <si>
    <t>allan_crawshaw</t>
  </si>
  <si>
    <t>shaunhowell</t>
  </si>
  <si>
    <t>danaqueen69</t>
  </si>
  <si>
    <t>terrencepaul5</t>
  </si>
  <si>
    <t>putin_is_huilo</t>
  </si>
  <si>
    <t>bearwalker58</t>
  </si>
  <si>
    <t>totigerlilly</t>
  </si>
  <si>
    <t>orcroseanne</t>
  </si>
  <si>
    <t>crbuildpeace</t>
  </si>
  <si>
    <t>bridgetthenwood</t>
  </si>
  <si>
    <t>colemanlowndes</t>
  </si>
  <si>
    <t>voxdotcom</t>
  </si>
  <si>
    <t>franckytrichet</t>
  </si>
  <si>
    <t>dancaud</t>
  </si>
  <si>
    <t>amzoltai</t>
  </si>
  <si>
    <t>ajenglish</t>
  </si>
  <si>
    <t>roya19</t>
  </si>
  <si>
    <t>yoav19</t>
  </si>
  <si>
    <t>palimetakis</t>
  </si>
  <si>
    <t>umustbe</t>
  </si>
  <si>
    <t>chlechevalier</t>
  </si>
  <si>
    <t>padre_pio</t>
  </si>
  <si>
    <t>michel_goya</t>
  </si>
  <si>
    <t>dutertetet</t>
  </si>
  <si>
    <t>intellipus</t>
  </si>
  <si>
    <t>militarytalking</t>
  </si>
  <si>
    <t>shadilayfive</t>
  </si>
  <si>
    <t>mintymurderer</t>
  </si>
  <si>
    <t>mediumdigi</t>
  </si>
  <si>
    <t>shlomo_gordon</t>
  </si>
  <si>
    <t>kthopkins</t>
  </si>
  <si>
    <t>gprab</t>
  </si>
  <si>
    <t>drmartyufml</t>
  </si>
  <si>
    <t>bdoketu</t>
  </si>
  <si>
    <t>timesofisrael</t>
  </si>
  <si>
    <t>mcfaul</t>
  </si>
  <si>
    <t>sonjamcdaniel94</t>
  </si>
  <si>
    <t>d_v_d_xl_y</t>
  </si>
  <si>
    <t>nickmacpherson2</t>
  </si>
  <si>
    <t>russiainsider</t>
  </si>
  <si>
    <t>marclamonthill</t>
  </si>
  <si>
    <t>mfakosovo</t>
  </si>
  <si>
    <t>newschambers</t>
  </si>
  <si>
    <t>nicholaswatt</t>
  </si>
  <si>
    <t>bbcnewsnight</t>
  </si>
  <si>
    <t>janephilpott</t>
  </si>
  <si>
    <t>nolore</t>
  </si>
  <si>
    <t>veldoncoburn</t>
  </si>
  <si>
    <t>angrypirate42</t>
  </si>
  <si>
    <t>nighttweeter1</t>
  </si>
  <si>
    <t>mercedescassid3</t>
  </si>
  <si>
    <t>canalib4</t>
  </si>
  <si>
    <t>sigvateide</t>
  </si>
  <si>
    <t>youtube</t>
  </si>
  <si>
    <t>suhaib_zafar</t>
  </si>
  <si>
    <t>ari_cgqdi</t>
  </si>
  <si>
    <t>ardesfr</t>
  </si>
  <si>
    <t>zoomsakill95</t>
  </si>
  <si>
    <t>eidfabien</t>
  </si>
  <si>
    <t>diogenedarc</t>
  </si>
  <si>
    <t>ned82100</t>
  </si>
  <si>
    <t>mep777paradiso</t>
  </si>
  <si>
    <t>foreverpeace12</t>
  </si>
  <si>
    <t>jwahran</t>
  </si>
  <si>
    <t>femme_insolente</t>
  </si>
  <si>
    <t>manzssa</t>
  </si>
  <si>
    <t>prettybboy68</t>
  </si>
  <si>
    <t>misternostro</t>
  </si>
  <si>
    <t>bechalah1</t>
  </si>
  <si>
    <t>selcuk000001</t>
  </si>
  <si>
    <t>tantemaguy</t>
  </si>
  <si>
    <t>emktintin</t>
  </si>
  <si>
    <t>geek_palestine</t>
  </si>
  <si>
    <t>lanebatey2</t>
  </si>
  <si>
    <t>racistsi</t>
  </si>
  <si>
    <t>mariusfenden</t>
  </si>
  <si>
    <t>michelisrael23</t>
  </si>
  <si>
    <t>redouane_eagle</t>
  </si>
  <si>
    <t>beccaelkaim</t>
  </si>
  <si>
    <t>loureed881</t>
  </si>
  <si>
    <t>ex_catho</t>
  </si>
  <si>
    <t>empereursalvini</t>
  </si>
  <si>
    <t>galland73217169</t>
  </si>
  <si>
    <t>rafarasha1</t>
  </si>
  <si>
    <t>django357</t>
  </si>
  <si>
    <t>coeurdecharbon</t>
  </si>
  <si>
    <t>dd_djamila</t>
  </si>
  <si>
    <t>orfsee</t>
  </si>
  <si>
    <t>chaouki52021804</t>
  </si>
  <si>
    <t>barneyst1ns0n</t>
  </si>
  <si>
    <t>dalton_alain</t>
  </si>
  <si>
    <t>tinord59</t>
  </si>
  <si>
    <t>tiaraspa</t>
  </si>
  <si>
    <t>rigolosalaf</t>
  </si>
  <si>
    <t>planetecherie</t>
  </si>
  <si>
    <t>cgloupier</t>
  </si>
  <si>
    <t>jeanbap53945404</t>
  </si>
  <si>
    <t>bougazzis</t>
  </si>
  <si>
    <t>thierry_1409</t>
  </si>
  <si>
    <t>raniallk</t>
  </si>
  <si>
    <t>asrafnath</t>
  </si>
  <si>
    <t>aoc</t>
  </si>
  <si>
    <t>gavinwilliamson</t>
  </si>
  <si>
    <t>azuretone</t>
  </si>
  <si>
    <t>compublics</t>
  </si>
  <si>
    <t>c</t>
  </si>
  <si>
    <t>mounir</t>
  </si>
  <si>
    <t>agencenumerique</t>
  </si>
  <si>
    <t>minsolisante</t>
  </si>
  <si>
    <t>salondesmaires</t>
  </si>
  <si>
    <t>h4dev</t>
  </si>
  <si>
    <t>hazansteph</t>
  </si>
  <si>
    <t>pierretraineau</t>
  </si>
  <si>
    <t>charlootteto</t>
  </si>
  <si>
    <t>benmurraybruce</t>
  </si>
  <si>
    <t>chevryyouri</t>
  </si>
  <si>
    <t>trevor_jang</t>
  </si>
  <si>
    <t>indigifem</t>
  </si>
  <si>
    <t>maximebernier</t>
  </si>
  <si>
    <t>unistotencamp</t>
  </si>
  <si>
    <t>twittersupport</t>
  </si>
  <si>
    <t>ukremblondon</t>
  </si>
  <si>
    <t>david54367</t>
  </si>
  <si>
    <t>Mentions</t>
  </si>
  <si>
    <t>Replies to</t>
  </si>
  <si>
    <t>Women in Bulablin Garnam, Maiduguri, Borno state discuss their fears around the possible reoccupation of Boko Haram in their community. @CRbuildpeace https://t.co/5L4j1cegrO</t>
  </si>
  <si>
    <t>RT @tufkaa: Dear @voxdotcom @colemanlowndes  @BridgettHenwood “...the overwhelming brunt of the Nazi occupation between 1941 and 1944, as o…</t>
  </si>
  <si>
    <t>RT @HambiBleibt: Awaiting large #police action against #HambacherForst reoccupation like a month before first 1s to show up are #activist k…</t>
  </si>
  <si>
    <t>Dear @voxdotcom @colemanlowndes  @BridgettHenwood “...the overwhelming brunt of the Nazi occupation between 1941 and 1944, as of the devastating Soviet reoccupation, was borne not by Russia but by the Baltic States, by Belarus, by Poland, and above all by Ukraine....“ https://t.co/PqA4Ew7tnI</t>
  </si>
  <si>
    <t>Awaiting large #police action against #HambacherForst reoccupation like a month before first 1s to show up are #activist kitchens raising morale feeding us much healthier stuff than the processed foods those protecting large corporations such as #RWE &amp;amp; #RyanAir get
#HambiBleibt https://t.co/UpD5SIAiIM</t>
  </si>
  <si>
    <t>@dancaud @ArnaudPasquer @franckytrichet Face au risque avéré de réoccupation de la partie du square située sous le voie sncf,les services techniques de NM ont été contraints dans l’urgence de déposer des gravats dont l’effet n’est pas des plus heureux au cœur d’un square de  proximité. Il y sera remédié.</t>
  </si>
  <si>
    <t>@AlainRobert44 @dancaud @franckytrichet Humanité  (cf centre d'hébergement) et fermeté (cf pas de réoccupation de l'espace public) envers les migrants. La municipalité tiens son engagement auprès des Nantaises et des Nantais !</t>
  </si>
  <si>
    <t>Regional reoccupation trends for the ex-BHS estate show the challenge that finding retailers to take up large units presents. #LDCInsights #BHS https://t.co/xjijvA9Xrl</t>
  </si>
  <si>
    <t>RT @LocalDataCo: Regional reoccupation trends for the ex-BHS estate show the challenge that finding retailers to take up large units presen…</t>
  </si>
  <si>
    <t>This particular sherd was found on the surface of the Mattocks Site, a large Classic Mimbres roomblock with an earlier occupation dating from the Early Pithouse Period onward and possible reoccupation around the Cliff Phase by Salado Horizon people.</t>
  </si>
  <si>
    <t>@umustbe @palimetakis @yoav19 @roya19 @AJEnglish @amzoltai Since 1967? - I think of logic occupation or reoccupation? 
What cause them to take the land back?
Search why did omar ibn al khataab STEAL other people land and moved people from arabia to jerusalem.</t>
  </si>
  <si>
    <t>@ChLECHEVALIER et du vent après la réoccupation de la Rhénanie : https://t.co/oQmCxCUevN https://t.co/9CSXi1ofBv</t>
  </si>
  <si>
    <t>@Michel_Goya @Padre_Pio Rappelons aussi la pantalonnade de la réoccupation de la Rhur, où Hitler était prêt à reculer au moindre geste de l’armée française mais où nos chers alliés anglosaxons nous ont empêcher d’agir !</t>
  </si>
  <si>
    <t>reoccupation did 9/11</t>
  </si>
  <si>
    <t>@DutertEtet en fait c'est Leopold III qui a grave merdé parce que les Armées _xD83C__xDDEB__xD83C__xDDF7_&amp;amp;_xD83C__xDDEC__xD83C__xDDE7_ étaient sensées défendre la _xD83C__xDDE7__xD83C__xDDEA_ le long de sa frontière avec _xD83C__xDDE9__xD83C__xDDEA_pdt que maginot tenait
 Mais ce crétin a annulé l'accord peu après la réoccupation de la Rhénanie pensant que la _xD83C__xDDE7__xD83C__xDDEA_ pouvait se défendre seule (duh)</t>
  </si>
  <si>
    <t>RT @tanstaafl_muc: @DutertEtet en fait c'est Leopold III qui a grave merdé parce que les Armées _xD83C__xDDEB__xD83C__xDDF7_&amp;amp;_xD83C__xDDEC__xD83C__xDDE7_ étaient sensées défendre la _xD83C__xDDE7__xD83C__xDDEA_ le lon…</t>
  </si>
  <si>
    <t>@MilitaryTalking @intellipus Killing 50 soldiers would probably have led to reoccupation of Gaza.</t>
  </si>
  <si>
    <t>@shlomo_gordon @mediumdigi @mintymurderer @ShadilayFive ...or that it’s all bubbeh meisers. 
Thing is, Shlomo, if the dispersal of the 10 tribes was a sign of God’s displeasure, then so was AD 70. Therefore at which point did He greenlight the reoccupation of Israel (or Judea &amp;amp; Samaria)? 1917... 1947... Shabbes-a-fortnight...?</t>
  </si>
  <si>
    <t>@KTHopkins The only solution is reoccupation to clean the area. There are many Arabs that would live in peace with Israel if given the chance.</t>
  </si>
  <si>
    <t>RT @Baeticus007: @KTHopkins The only solution is reoccupation to clean the area. There are many Arabs that would live in peace with Israel…</t>
  </si>
  <si>
    <t>Réoccupation française en Alsace @gprab.philatelie #STEMPEL #Philatélie #PHILATELY #Briefmarken #Oblitérations #Cancellations #FFAP #GPRAB #Truchtersheim
https://t.co/BJurOEG2iz https://t.co/kDlO9Ih6f8</t>
  </si>
  <si>
    <t>RT @Micropolitiques: Le samedi 17 novembre est une date importante dans l'histoire des luttes. Il y a maintenant 6 ans avait lieu la grande…</t>
  </si>
  <si>
    <t>RT @Rouendanslarue: VIDÉO – Expulsion et réoccupation des #GiletsJaunes au rond point des vaches https://t.co/ZVf0FHZ71V https://t.co/1ef2Z…</t>
  </si>
  <si>
    <t>@Drmartyufml Il est tres proche au contraire, j ai eu droit: "on va vous rappeler sur votre astreinte de nuit pour repreparer au plus vite la chambres afin de maximiser l a reoccupation de la chambres par le suivant" #comptabilite</t>
  </si>
  <si>
    <t>RT @Rouendanslarue: VIDÉO - Expulsion et réoccupation des #GiletsJaunes au rond point des vaches à #Rouen.
https://t.co/W0AwtT7jvV</t>
  </si>
  <si>
    <t>@bdoketu @tulukaruq Dakota Reoccupation of #Dakota homelands by #WaterProtector Geraldine McManus on the #Manitoba-#NorthDakota border, directly on top of Enbridge's Line 3 tarsands pipeline.
With great support from within the Métis nation and  from within Roseau River Ojibwe First Nation ❤️ https://t.co/B0om75prmn</t>
  </si>
  <si>
    <t>RT @lentaruofficial: Израиль готов к наступлению на сектор Газа. Один министр рассказал, что скоро начнется крупная военная кампания, а лид…</t>
  </si>
  <si>
    <t>Some #Israeli Security Cabinet members are discussing the resumption of targeted killings of #Hamas leaders and the reoccupation of #Gaza. @TimesofIsrael https://t.co/6tSeqcNjy5</t>
  </si>
  <si>
    <t>Hmm this is definitely interesting. Some #Israel Security Cabinet members are discussing the resumption of targeted killings of #Hamas leaders and for the #IDF reoccupation of the #Gaza Strip. https://t.co/lDFC5sVtT1</t>
  </si>
  <si>
    <t>RT @Stratfor: Some #Israeli Security Cabinet members are discussing the resumption of targeted killings of #Hamas leaders and the reoccupat…</t>
  </si>
  <si>
    <t>@SonjaMcDaniel94 @McFaul Yes, ANY French movement to counter German reoccupation of the Rhineland -and they would have retreated. It didn't happen....</t>
  </si>
  <si>
    <t>RT @Darwin1800: @SonjaMcDaniel94 @McFaul Yes, ANY French movement to counter German reoccupation of the Rhineland -and they would have retr…</t>
  </si>
  <si>
    <t>Израиль готов к наступлению на сектор Газа. Один министр рассказал, что скоро начнется крупная военная кампания, а лидер ХАМАСа «не закончит свою жизнь в доме престарелых»
https://t.co/66nuQElwl9 https://t.co/hsYBxKM0BY</t>
  </si>
  <si>
    <t>[Playground Reoccupation], for showing me what it would look like to care.</t>
  </si>
  <si>
    <t>@d_v_d_xl_y if you enjoy this project you may enjoy my boyfriend's M. Arch thesis, which is about the reoccupation of ruins in the Azores, and which you can find here 
https://t.co/y0qI7qdAXr</t>
  </si>
  <si>
    <t>@nickmacpherson2 We kept it for a good old while, though, didn't we? Or was it just a temporary reoccupation during the Napoleonic Wars?  Or am I misremembering my Aubrey-Maturin novels &amp;amp; semi-facts "learned" on a distant holiday there?</t>
  </si>
  <si>
    <t>I would suggest the reoccupation of Port Stanley tonight with 1 and 2 Para plus the Irish Guards. https://t.co/ib1KBwTG3B</t>
  </si>
  <si>
    <t>RT @JanetAdama: Women in Bulablin Garnam, Maiduguri, Borno state discuss their fears around the possible reoccupation of Boko Haram in thei…</t>
  </si>
  <si>
    <t>@RussiaInsider And after that comes Russian reoccupation and.... https://t.co/gfhFb1e4Wq</t>
  </si>
  <si>
    <t>@marclamonthill Yes, agreed (NEO-Palestinianism) as I said early this morning. But its connotation is anti-indigenous peoples, meaning genocide of the indigenous Jews and the politically foreign reoccupation by the Colonizer European-, Arabian-, Turkish-, Egyptian-Muslims.</t>
  </si>
  <si>
    <t>RT @Rouendanslarue: VIDÉO COMPLÈTE - Expulsion et réoccupation du rond-point des vaches à #Rouen occupé par les #GiletsJaunes depuis 15 jou…</t>
  </si>
  <si>
    <t>Le samedi 17 novembre est une date importante dans l'histoire des luttes. Il y a maintenant 6 ans avait lieu la grande manifestation de réoccupation de la ZAD de NDDL. 40 000 personnes contre un aéroport qui a depuis été défait ont reconstruit, ce jour là, un presidio sur la ZAD https://t.co/BAAP4Sp2Ph</t>
  </si>
  <si>
    <t>VIDÉO – Expulsion et réoccupation du rond-point des Vaches – Round 2  https://t.co/N66r6ZxzEz</t>
  </si>
  <si>
    <t>RT @Civis_Ryais: VIDÉO – Expulsion et réoccupation du rond-point des Vaches – Round 2  https://t.co/N66r6ZxzEz</t>
  </si>
  <si>
    <t>VIDÉO – Expulsion et réoccupation des #GiletsJaunes au rond point des vaches https://t.co/ZVf0FHZ71V https://t.co/1ef2Zoo0g1</t>
  </si>
  <si>
    <t>VIDÉO - Expulsion et réoccupation des #GiletsJaunes au rond point des vaches à #Rouen.
https://t.co/W0AwtT7jvV</t>
  </si>
  <si>
    <t>VIDÉO COMPLÈTE - Expulsion et réoccupation du rond-point des vaches à #Rouen occupé par les #GiletsJaunes depuis 15 jours
https://t.co/lgn5ZfoDW7</t>
  </si>
  <si>
    <t>@MFAKOSOVO Reoccupation? Kosovo was part of Serbia back then, you must know that. You are trying to rewrite the history. Lame.</t>
  </si>
  <si>
    <t>#BURE #ZAD #Mandres réoccupation dès demain ! https://t.co/VUfbyMXW3l</t>
  </si>
  <si>
    <t>RT @lapin47: #BURE #ZAD #Mandres réoccupation dès demain ! https://t.co/VUfbyMXW3l</t>
  </si>
  <si>
    <t>First panel of last day. “Considering Risk in Radiological Evacuation and Reoccupation Decision Making.” #sra2018</t>
  </si>
  <si>
    <t>Each year southern #California has about 10,000 #earthquakes. Most small &amp;amp; not felt but #quake preparedness is important. 181 Fremont in #SanFrancisco is changing the game for #earthquake #design allowing immediate reoccupation after #seismic events: https://t.co/dk0wXFaKms #RT https://t.co/yHWFTaq37p</t>
  </si>
  <si>
    <t>RT @raspishake: Each year southern #California has about 10,000 #earthquakes. Most small &amp;amp; not felt but #quake preparedness is important. 1…</t>
  </si>
  <si>
    <t>RT @geotecniaonline: raspishake: Each year southern #California has about 10,000 #earthquakes. Most small &amp;amp; not felt but #quake preparednes…</t>
  </si>
  <si>
    <t>raspishake: Each year southern #California has about 10,000 #earthquakes. Most small &amp;amp; not felt but #quake preparedness is important. 181 Fremont in #SanFrancisco is changing the game for #earthquake #design allowing immediate reoccupation after #seismic… https://t.co/n3plGPZDgb</t>
  </si>
  <si>
    <t>@newschambers Patel has the same evil mentality as her Israeli Mentors,so I'm surprised she is not advising 'Reoccupation of Ireland!'</t>
  </si>
  <si>
    <t>RT @JackieO1066: @newschambers Patel has the same evil mentality as her Israeli Mentors,so I'm surprised she is not advising 'Reoccupation…</t>
  </si>
  <si>
    <t>https://t.co/cldanxfcCq
"A former British cabinet minister &amp;amp; leading Breixteer has appeared 2 suggest the country should use the threat of food shortages in Ireland against the EU 2 persuade it 2 drop the backstop proposal."
Stage 2 is presumably the English reoccupation of Eire.</t>
  </si>
  <si>
    <t>RT @hansell_dave: https://t.co/cldanxfcCq
"A former British cabinet minister &amp;amp; leading Breixteer has appeared 2 suggest the country should…</t>
  </si>
  <si>
    <t>US law is jeopardizing Israel's most significant Oslo achievement - ongoing security coordination with Israel funded by US. The PA has threatened often to end the unpopular program, which would certainly lead to israel's eventual reoccupation of WB cities https://t.co/5vDclhfYoo</t>
  </si>
  <si>
    <t>Il y a un siècle fut proclamé la première République Démocratique d’Azerbaïdjan. La délégation azérie venue pour la Conférence de Paix de Paris, n'a pu retourner au pays à cause de la réoccupation par la Russie devenu Bolchevique. Histoire à découvrir https://t.co/lEYwKM818k</t>
  </si>
  <si>
    <t>RT @j_soldeville: Les résultats de la fouille place Grenette en allant vite _xD83D__xDE05_: _xD83D__xDC49_secteur domestique habité au Haut-Empire (et fin de la Répu…</t>
  </si>
  <si>
    <t>#US, #Canada &amp;amp; #UK gov dishonor all those who fought &amp;amp; died liberating #Europe in WWI &amp;amp; WWII by serving as soldiers in the new Nazi Waffen SS army in support of the Vatican #Germany Fourth Reich reoccupation of Europe called the #EU. https://t.co/wmh4iWk7rK #news #cdnpoli #USpoli https://t.co/4uvpDUPXMs</t>
  </si>
  <si>
    <t>Where did the Vatican &amp;amp; Germany get the money to bankroll the reoccupation of Europe under the guise of the #EU? 2011 Congressional audit of the Federal Reserve told you how the Fed &amp;amp; Bank of Canada #MoneyLaundering US $trillions bankrolled the Vatican EU. https://t.co/h9EjkbCgjc</t>
  </si>
  <si>
    <t>RT @presscoreca: #US, #Canada &amp;amp; #UK gov dishonor all those who fought &amp;amp; died liberating #Europe in WWI &amp;amp; WWII by serving as soldiers in the…</t>
  </si>
  <si>
    <t>RT @presscoreca: Where did the Vatican &amp;amp; Germany get the money to bankroll the reoccupation of Europe under the guise of the #EU? 2011 Cong…</t>
  </si>
  <si>
    <t>@BBCNewsnight @nicholaswatt Could someone credible like Jacob Rees Mogg be considering a reoccupation of the Emerald Isle; put the peasants back in their place?. If Boris Johnson gets to build that bridge, it’s definitely doable_xD83E__xDD14_</t>
  </si>
  <si>
    <t>@CanaLib4 @MercedesCassid3 @nighttweeter1 @angrypirate42 @VeldonCoburn @NoLore @janephilpott Well you keep saying its your land and you apparentlt have no problem with Canada's continuous reoccupation of our land by force, so I have to assume you either don't know what you're talking about or you're too ignorant to recognize your own hypocrisy.</t>
  </si>
  <si>
    <t>@SigvatEide Google seems to have a reoccupation with fornication 
https://t.co/suzSz22bBa</t>
  </si>
  <si>
    <t>Liked on YouTube: La réoccupation militaire de l'Afrique https://t.co/zKg8tdyLie</t>
  </si>
  <si>
    <t>A Piece on education funding in Ontario, and  the "deficit". Need is for the public tot ake back power over schools, esp. by means of  reoccupation.   https://t.co/66w3dzbYsq</t>
  </si>
  <si>
    <t>EXPULSION RÉOCCUPATION du rond point des vaches - ROUND 2 - Jeudi 30 nov... https://t.co/It2GIMwocr via @YouTube</t>
  </si>
  <si>
    <t>Thank you, reoccupation!</t>
  </si>
  <si>
    <t>RT @fckeveryword: fuck reoccupation</t>
  </si>
  <si>
    <t>fuck reoccupation</t>
  </si>
  <si>
    <t>RT @StopFossFuels: Unist'ot'en Camp is an indigenous reoccupation of unceded territory in BC. They blocked pipelines for seven years, but T…</t>
  </si>
  <si>
    <t>@suhaib_zafar How is it a disaster? 4 Americans have died fighting ISIL in Syria. The US-led coalition has nearly defeated ISIL completely, &amp;amp; liberated vast areas of Syria from both ISIL &amp;amp; from reoccupation by Assad. It’s been a near total success.</t>
  </si>
  <si>
    <t>By the reoccupation of Aphrodite!</t>
  </si>
  <si>
    <t>Unist'ot'en Camp is an indigenous reoccupation of unceded territory in BC. They blocked pipelines for seven years, but TransCanada just got an injunction.
The Camp needs your help now. This is a strategic fight worth supporting.
https://t.co/VfLIm82PVQ
https://t.co/QKmwQYlvTI</t>
  </si>
  <si>
    <t>pt
reoccupation ftd 
busty ameur teen 
great sex tes 
hydraulic sex machines 
anime dickgirls comics 
teen blonde porn 
ffm gang bang 
hardcore fucking 
real xxx young virgin 
sex pro vids 
tennis sex videosaaMy Pussy Flowing 
sex p</t>
  </si>
  <si>
    <t>RT @historylvrsclub: Reoccupation of Penang Allied Forces liberated Penang at the end of August. Jap surrender party signed off the war abo…</t>
  </si>
  <si>
    <t>Reoccupation of Penang Allied Forces liberated Penang at the end of August. Jap surrender party signed off the war aboard HMS Nelson lying off Georgetown. Dejected group of Jap civil and military officers watch Royal Marines take over t.. More pics: https://t.co/bn5azMAp04 https://t.co/UnEojqCGHF</t>
  </si>
  <si>
    <t>C-B:  Déclaration de solidarité du STTP avec le camp des Unist’ot’en et la réoccupation du territoire Wet’suwet’en-STTP https://t.co/avrkhMvYrY</t>
  </si>
  <si>
    <t>RT @LabourStartCanF: C-B:  Déclaration de solidarité du STTP avec le camp des Unist’ot’en et la réoccupation du territoire Wet’suwet’en-STT…</t>
  </si>
  <si>
    <t>anyone else notice that "rival imperialism" is some bullshit that pro-pipeline types make up to justify pointing guns at indigenous folks at Unist'ot'en, Oka, the Reoccupation and the like https://t.co/x5dXwGUqsK</t>
  </si>
  <si>
    <t>Les résultats de la fouille place Grenette en allant vite _xD83D__xDE05_: _xD83D__xDC49_secteur domestique habité au Haut-Empire (et fin de la République) _xD83D__xDC49_mais destruction du secteur et abandon des structures environ 2nde moitié du 3ème s. _xD83D__xDC49_et aucune réoccupation ultérieure. D'où faibles niveaux._xD83E__xDD14_ https://t.co/eVH1KABpNg</t>
  </si>
  <si>
    <t>@AsrafNath @raniallk @thierry_1409 @BougazziS @JeanBap53945404 @CGloupier @PlaneteCherie @RigoloSalaf @TiaRaspa @tinord59 @dalton_alain @barneyst1ns0n @chaouki52021804 @OrfSee @dd_djamila @coeurdecharbon @django357 @Rafarasha1 @Galland73217169 @empereursalvini @Ex_Catho @Loureed881 @BeccaElkaim @Redouane_Eagle @michelisrael23 @mariusfenden @RacistsI @LaneBatey2 @Geek_Palestine @emktintin @TanteMaguy @selcuk000001 @bechalah1 @MisterNostro @Prettybboy68 @ManzSsa @Femme_Insolente @Jwahran @ForeverPeace12 @MEP777Paradiso @ned82100 @DiogenedArc @EidFabien @Zoomsakill95 @ArdesFr @Ari_CGQDI La violence palestinienne est légitime :
Résolution 1402 (30 mars 2002). Après la réoccupation totale de la Cisjordanie, le Conseil de sécurité demande un cessez-le-feu immédiat et le « retrait des troupes israéliennes des villes palestiniennes ».</t>
  </si>
  <si>
    <t>@AOC You are equally as think skinned and pedantic as Trump. With childish reoccupation like this, you will never accomplish much.</t>
  </si>
  <si>
    <t>nor a moral panic - shameless propaganda and rabble rousing more like. Just like @GavinWilliamson with his reoccupation of the far east and Carribbean. Just soundbites and votedredging https://t.co/ZjDURHU0g7</t>
  </si>
  <si>
    <t>@azuretone Are you incapable of reading and answering questions?
Why do you ignore the illegal 1948 Jordanian occupation of Judea &amp;amp; Samaria but are in outrage about the Israel reoccupation of their territories in 1967.
Think about it and then try to answer.</t>
  </si>
  <si>
    <t>Are you incapable of reading and answering questions?
Why do you ignore the illegal 1948 Jordanian occupation of Judea &amp;amp; Samaria but are in outrage about the #Israel reoccupation of their territories in 1967.
Think about it and then try to answer. https://t.co/uFyB7kkUA8</t>
  </si>
  <si>
    <t>RT @PoliticsBloke: Are you incapable of reading and answering questions?
Why do you ignore the illegal 1948 Jordanian occupation of Judea &amp;amp;…</t>
  </si>
  <si>
    <t>NANTES : NOUVELLE EXPULSION D’EXILÉS !
 - Des gendarmes et des blocs de béton pour empêcher toute réoccupation -
⬇️⬇️⬇️ https://t.co/Ry9bsRQmQ2</t>
  </si>
  <si>
    <t>RT @Nantes_Revoltee: NANTES : NOUVELLE EXPULSION D’EXILÉS !
 - Des gendarmes et des blocs de béton pour empêcher toute réoccupation -
⬇️…</t>
  </si>
  <si>
    <t>Germany in 1938. Paris in 2018. And so the reoccupation of Paris has begun. https://t.co/BuNzipu0q4</t>
  </si>
  <si>
    <t>RT @StableDoorz: Germany in 1938. Paris in 2018. And so the reoccupation of Paris has begun. https://t.co/BuNzipu0q4</t>
  </si>
  <si>
    <t>@charlootteto @CedricSZABO @PierreTRAINEAU @hazansteph @H4Dev @salondesmaires @MinSoliSante @AgenceNumerique @mounir @ComPublics Certes des appli. du numérique peuvent solutionner certains probl. mais elles ne pourront reconstituer le dynam. et la convivialité des villages et des petites villes victimes d'exode et de déclin économ. Il faut une réoccupation, assurée par l'attractivité et la compétitivité. https://t.co/T5mANOZoMW</t>
  </si>
  <si>
    <t>RT @bernardvachon1: Ce mouvement qui entraîne de plus en plus de citadins à quitter les grandes villes pour s’installer en milieu rural app…</t>
  </si>
  <si>
    <t>RT @KairosNeige: Le samedi 12 pourrait être une grande journée de réoccupation des rond-points expulsés et de manifestations partout, démon…</t>
  </si>
  <si>
    <t>RT @bernardvachon1: @charlootteto @CedricSZABO @PierreTRAINEAU @hazansteph @H4Dev @salondesmaires @MinSoliSante @AgenceNumerique @mounir @C…</t>
  </si>
  <si>
    <t>Ce mouvement qui entraîne de plus en plus de citadins à quitter les grandes villes pour s’installer en milieu rural apporte avec lui une nlle manière de vivre « à la campagne », une nlle manière de la développer et de s’y épanouir. Réoccupation et recomposition des espaces ruraux https://t.co/D6HhruKYwV</t>
  </si>
  <si>
    <t>Le samedi 12 pourrait être une grande journée de réoccupation des rond-points expulsés et de manifestations partout, démontrant ainsi la totale détermination du mouvement #giletsjaunes</t>
  </si>
  <si>
    <t>Le samedi 12 pourrait être une grande journée de réoccupation des rond-points expulsés et de manifestations partout, démontrant ainsi la totale détermination du mouvement. RIC + SMIC à 1800 euros#giletsjaunes</t>
  </si>
  <si>
    <t>Le samedi 12 pourrait être une grande journée de réoccupation des rond-points expulsés et de manifestations partout, démontrant ainsi la totale détermination du mouvement. RIC + Smic à 1800 e + 300 e sur les minima sociaux #giletsjaunes</t>
  </si>
  <si>
    <t>Le samedi 12 janvier  pourrait être une grande journée de réoccupation des rond-points expulsés et de manifestations partout, démontrant ainsi la totale détermination du mouvement. RIC + Smic à 1800 e + 300 e sur les minima sociaux</t>
  </si>
  <si>
    <t>@benmurraybruce Most Nigerians are outright dumb. How can you compare the spread of Boko Haram at inception in GEJ administration to this reoccupation of Nigeria's territories. 
During GEJ era, the unsuspecting Nigerian Nation never knew that Boko Haram had quietly taken time to plan and .....</t>
  </si>
  <si>
    <t>Ready to begin reoccupation of hobby room. https://t.co/G8kBxrqA3a</t>
  </si>
  <si>
    <t>RT @SBoubeye: L'action du #Gouvernement se situe dans ce cadre-lÃ . Cette action a consistÃ© en 2018 Ã  une rÃ©occupation de cet espace, en renâ€¦</t>
  </si>
  <si>
    <t>RT @Frantzduval: 1h am le maire @ChevryYouri Ã©tait au Champ de Mars aprÃ¨s le dÃ©guerpissement des marchands sur la plus grande place publiquâ€¦</t>
  </si>
  <si>
    <t>L'action du #Gouvernement se situe dans ce cadre-lÃ . Cette action a consistÃ© en 2018 Ã  une rÃ©occupation de cet espace, en renforÃ§ant nos effectifs et nos capacitÃ©s et en s'attaquant aux groupes qui Ã©taient Ã  la base de cette instabilitÃ© &amp;amp; insÃ©curitÃ©. #InterpellationduGouvernement</t>
  </si>
  <si>
    <t>RT @Frantzduval: 1h am le maire @ChevryYouri était au Champ de Mars après le déguerpissement des marchands sur la plus grande place publiqu…</t>
  </si>
  <si>
    <t>1h am le maire @ChevryYouri Ã©tait au Champ de Mars aprÃ¨s le dÃ©guerpissement des marchands sur la plus grande place publique du pays. On attend de voir la suite. RÃ©occupation sauvage ou rÃ©amÃ©nagement ordonnÃ©? Les marchands apportent la vie sur la place, on ne doit pas l'oublier</t>
  </si>
  <si>
    <t>"What many fail to understand about the Unist’ot’en Camp is that it is not a protest camp. Nor is it a blockade. It is a reoccupation of traditional territory and an assertion of Aboriginal title and rights to land that have been proven" - @Trevor_Jang https://t.co/qrjwEBYg4b</t>
  </si>
  <si>
    <t>RT @candiscallison: "What many fail to understand about the Unist’ot’en Camp is that it is not a protest camp. Nor is it a blockade. It is…</t>
  </si>
  <si>
    <t>@indigifem Totally with you from the start - I applaud the otter's reoccupation of the pond as they methodically remove the settler koi.</t>
  </si>
  <si>
    <t>" Unist’ot’en Camp is that it is not a protest camp. Nor is it a blockade. 
It is a reoccupation of traditional territory and an assertion of Aboriginal title."
#CoastalGasLink
#pipelines
@MaximeBernier #PPC2019
https://t.co/E13hCBDUny</t>
  </si>
  <si>
    <t>Nous demandons à tous les Congo d’éviter les propos qui divisent un peuple.  Félix sera le président de tout le monde, et il a besoin de nous tous pour imposer l’état de droit dans ce pays.  Nous aimerions voir la guerre prendre fin à l’Est du pays, c’est ça ma réoccupation!</t>
  </si>
  <si>
    <t>RT @ORCRoseAnne: ⁦@UnistotenCamp⁩ isn’t a protest camp, nor a blockade. It is a reoccupation of traditional territory &amp;amp; an assertion of Abo…</t>
  </si>
  <si>
    <t>Adult reoccupation</t>
  </si>
  <si>
    <t>RT @DanaQueen69: .@UnistotenCamp⁩ isn’t a protest camp, nor a blockade. It is a reoccupation of traditional territory &amp;amp; assertion of Aborig…</t>
  </si>
  <si>
    <t>.@UnistotenCamp⁩ isn’t a protest camp, nor a blockade. It is a reoccupation of traditional territory &amp;amp; assertion of Aboriginal title &amp;amp; rights to land that has been proven thru the Supreme Court of Canada to never have been extinguished. #Unite in #solidarity #WetsuwetenStrong https://t.co/DoIMMef2UN</t>
  </si>
  <si>
    <t>@david54367 @UkrEmbLondon @TwitterSupport The question can be posed only after the reoccupation... Cuz we've witnessed so-called referendum, with little green men with AK-47 hanging around.</t>
  </si>
  <si>
    <t>⁦@UnistotenCamp⁩ isn’t a protest camp, nor a blockade. It is a reoccupation of traditional territory &amp;amp; an assertion of Aboriginal title &amp;amp; rights to land that have been proven thru the Supreme Court of Canada to never have been extinguished. https://t.co/BNIHl0RhIt</t>
  </si>
  <si>
    <t>https://twitter.com/BridgettHenwood/status/1047110766019661824</t>
  </si>
  <si>
    <t>http://antitotalitarisme.over-blog.com/2018/10/1/3-de-siecle-de-pourrissement-sur-pied-de-la-france.html http://antitotalitarisme.over-blog.com/2018/11/palmares-de-la-nebuleuse-occulte-occultiste-francaise-n-ayant-rien-a-voir-avec-l-ame-de-la-france-personnifiee-par-bayard-en-matiere</t>
  </si>
  <si>
    <t>http://wwwphilatelie-truchtersheim.e-monsite.com/album-photos/identifications-de-surcharges/surcharges-inconnues-sur-type-blanc/</t>
  </si>
  <si>
    <t>https://www.youtube.com/watch?v=_YAQMx3aylI&amp;feature=youtu.be</t>
  </si>
  <si>
    <t>https://worldview.stratfor.com/situation-report/israel-some-ministers-consider-targeted-killings-hamas-leaders-gaza-reoccupation?utm_source=Twitter&amp;utm_medium=social&amp;utm_campaign=article</t>
  </si>
  <si>
    <t>https://twitter.com/Stratfor/status/1065355111403261958</t>
  </si>
  <si>
    <t>https://lenta.ru/news/2018/11/21/reoccupation/?utm_source=lentatw&amp;utm_medium=social</t>
  </si>
  <si>
    <t>https://libuwspaceprd02.uwaterloo.ca/handle/10012/12878</t>
  </si>
  <si>
    <t>https://twitter.com/FlashForFreedom/status/1066614187235950592</t>
  </si>
  <si>
    <t>https://rouendanslarue.net/video-expulsion-et-reoccupation-du-rond-point-des-vaches-round-2/</t>
  </si>
  <si>
    <t>https://www.youtube.com/watch?v=_YAQMx3aylI&amp;feature=youtu.be https://rouendanslarue.net/video-expulsion-et-reoccupation-des-giletsjaunes-au-rond-point-des-vaches/</t>
  </si>
  <si>
    <t>https://www.youtube.com/watch?v=BwaEcWjD-lQ&amp;feature=youtu.be</t>
  </si>
  <si>
    <t>https://www.metropolismag.com/architecture/181-fremont-seismic-structure-arup/pic/44491/</t>
  </si>
  <si>
    <t>https://www.thenational.ae/world/europe/britain-should-use-threat-of-food-shortages-against-ireland-says-leading-brexiteer-1.800238</t>
  </si>
  <si>
    <t>https://www.jpost.com/Israel-News/Israeli-PA-security-coordination-is-at-risk-unless-US-law-is-changed-573760</t>
  </si>
  <si>
    <t>https://twitter.com/AzAmbassadeFr/status/1071310294247456768</t>
  </si>
  <si>
    <t>http://presscore.ca/nato-was-created-by-nazi-war-criminals-to-establish-the-fourth-reich</t>
  </si>
  <si>
    <t>http://presscore.ca/2011-congressional-audit-forfeited-federal-reserve-franchise-for-violation-of-law</t>
  </si>
  <si>
    <t>https://twitter.com/lawson_sv/status/715265549945610240</t>
  </si>
  <si>
    <t>https://www.youtube.com/watch?v=NJ9NDctoK0E&amp;feature=youtu.be</t>
  </si>
  <si>
    <t>https://educationactiontoronto.com/articles/education-funding-guide-a-first-step-towards-privatization/</t>
  </si>
  <si>
    <t>https://stopfossilfuels.org/civil-disobedience/unistoten-camp/ http://unistoten.camp/3435-2/</t>
  </si>
  <si>
    <t>http://historyloversclub.com/historical-photos-of-allied-forces/11/</t>
  </si>
  <si>
    <t>https://www.cupw.ca/fr/campaign/resources/d%C3%A9claration-de-solidarit%C3%A9-du-sttp-avec-le-camp-des-unist%E2%80%99ot%E2%80%99en-et-la-r%C3%A9occupation</t>
  </si>
  <si>
    <t>https://twitter.com/mrvalentynne/status/1078811084214149120</t>
  </si>
  <si>
    <t>https://twitter.com/CpbLexit/status/1079490437805756417</t>
  </si>
  <si>
    <t>https://twitter.com/azuretone/status/1079768614033649664</t>
  </si>
  <si>
    <t>https://twitter.com/Trevor_Jang/status/1083452191556329473</t>
  </si>
  <si>
    <t>https://www.vice.com/en_ca/article/kzvmqv/the-real-war-facing-the-wetsuweten-nation</t>
  </si>
  <si>
    <t>https://twitter.com/ORCRoseAnne/status/1084128274425483264</t>
  </si>
  <si>
    <t>twitter.com</t>
  </si>
  <si>
    <t>over-blog.com over-blog.com</t>
  </si>
  <si>
    <t>e-monsite.com</t>
  </si>
  <si>
    <t>youtube.com</t>
  </si>
  <si>
    <t>stratfor.com</t>
  </si>
  <si>
    <t>lenta.ru</t>
  </si>
  <si>
    <t>uwaterloo.ca</t>
  </si>
  <si>
    <t>rouendanslarue.net</t>
  </si>
  <si>
    <t>youtube.com rouendanslarue.net</t>
  </si>
  <si>
    <t>metropolismag.com</t>
  </si>
  <si>
    <t>thenational.ae</t>
  </si>
  <si>
    <t>jpost.com</t>
  </si>
  <si>
    <t>presscore.ca</t>
  </si>
  <si>
    <t>educationactiontoronto.com</t>
  </si>
  <si>
    <t>stopfossilfuels.org unistoten.camp</t>
  </si>
  <si>
    <t>historyloversclub.com</t>
  </si>
  <si>
    <t>cupw.ca</t>
  </si>
  <si>
    <t>vice.com</t>
  </si>
  <si>
    <t>police hambacherforst activist</t>
  </si>
  <si>
    <t>police hambacherforst activist rwe ryanair hambibleibt</t>
  </si>
  <si>
    <t>ldcinsights bhs</t>
  </si>
  <si>
    <t>stempel philatélie philately briefmarken oblitérations cancellations ffap gprab truchtersheim</t>
  </si>
  <si>
    <t>giletsjaunes</t>
  </si>
  <si>
    <t>comptabilite</t>
  </si>
  <si>
    <t>giletsjaunes rouen</t>
  </si>
  <si>
    <t>dakota waterprotector manitoba northdakota</t>
  </si>
  <si>
    <t>israeli hamas gaza</t>
  </si>
  <si>
    <t>israel hamas idf gaza</t>
  </si>
  <si>
    <t>israeli hamas</t>
  </si>
  <si>
    <t>rouen giletsjaunes</t>
  </si>
  <si>
    <t>bure zad mandres</t>
  </si>
  <si>
    <t>sra2018</t>
  </si>
  <si>
    <t>california earthquakes quake sanfrancisco earthquake design seismic rt</t>
  </si>
  <si>
    <t>california earthquakes quake</t>
  </si>
  <si>
    <t>california earthquakes quake sanfrancisco earthquake design seismic</t>
  </si>
  <si>
    <t>us canada uk europe germany eu news cdnpoli uspoli</t>
  </si>
  <si>
    <t>eu moneylaundering</t>
  </si>
  <si>
    <t>us canada uk europe</t>
  </si>
  <si>
    <t>eu</t>
  </si>
  <si>
    <t>israel</t>
  </si>
  <si>
    <t>gouvernement</t>
  </si>
  <si>
    <t>gouvernement interpellationdugouvernement</t>
  </si>
  <si>
    <t>coastalgaslink pipelines ppc2019</t>
  </si>
  <si>
    <t>unite solidarity wetsuwetenstrong</t>
  </si>
  <si>
    <t>https://pbs.twimg.com/media/DqOHKziWoAUB8Ga.jpg</t>
  </si>
  <si>
    <t>https://pbs.twimg.com/media/DrVus6GW4AURsOK.jpg</t>
  </si>
  <si>
    <t>https://pbs.twimg.com/media/DrfbQaWWsAERrTz.jpg</t>
  </si>
  <si>
    <t>https://pbs.twimg.com/media/DsIyfbMWoAAhFkP.jpg</t>
  </si>
  <si>
    <t>https://pbs.twimg.com/media/DsWNvenUwAUTeX_.jpg</t>
  </si>
  <si>
    <t>https://pbs.twimg.com/media/DsiqBj5W0AEWzkF.jpg</t>
  </si>
  <si>
    <t>https://pbs.twimg.com/media/DtKMxO1X4AAZXOl.jpg</t>
  </si>
  <si>
    <t>https://pbs.twimg.com/media/DsM18CoWoAAXtD7.jpg</t>
  </si>
  <si>
    <t>https://pbs.twimg.com/media/CmwwbOxW8AEe6uB.jpg</t>
  </si>
  <si>
    <t>https://pbs.twimg.com/media/DtvWX4uX4AEfDq_.jpg</t>
  </si>
  <si>
    <t>https://pbs.twimg.com/media/DVEHoI_W0AAPn4y.jpg</t>
  </si>
  <si>
    <t>https://pbs.twimg.com/media/DvSIA9MXcAEc4Bp.jpg</t>
  </si>
  <si>
    <t>https://pbs.twimg.com/media/Dt_56nRXgAIbG23.jpg</t>
  </si>
  <si>
    <t>https://pbs.twimg.com/media/DqazO96WsAAmWd5.jpg</t>
  </si>
  <si>
    <t>https://pbs.twimg.com/media/Dv3smozVAAArLsP.jpg</t>
  </si>
  <si>
    <t>https://pbs.twimg.com/media/DsoYfpnWwAYNKPp.jpg</t>
  </si>
  <si>
    <t>https://pbs.twimg.com/media/Dv5338xU8AAXFpl.jpg</t>
  </si>
  <si>
    <t>https://pbs.twimg.com/media/DwUHC3PXcAA4TeE.jpg</t>
  </si>
  <si>
    <t>http://pbs.twimg.com/profile_images/650882209310633984/5qWUJBp9_normal.png</t>
  </si>
  <si>
    <t>http://pbs.twimg.com/profile_images/511690776112160769/2IRnIrKU_normal.jpeg</t>
  </si>
  <si>
    <t>http://pbs.twimg.com/profile_images/1047761128133152768/Cx7kr4rr_normal.jpg</t>
  </si>
  <si>
    <t>http://pbs.twimg.com/profile_images/990109622/doro_normal.jpg</t>
  </si>
  <si>
    <t>http://pbs.twimg.com/profile_images/1037290612381364224/fvvrD1ap_normal.jpg</t>
  </si>
  <si>
    <t>http://pbs.twimg.com/profile_images/1051562415220031488/O2qrYJjk_normal.jpg</t>
  </si>
  <si>
    <t>http://pbs.twimg.com/profile_images/565989643808931840/HEvm0C65_normal.jpeg</t>
  </si>
  <si>
    <t>http://pbs.twimg.com/profile_images/1043737166621364224/6_hu4ar3_normal.jpg</t>
  </si>
  <si>
    <t>http://pbs.twimg.com/profile_images/571553454154199040/K1byB2Eo_normal.jpeg</t>
  </si>
  <si>
    <t>http://pbs.twimg.com/profile_images/1083189397137379328/k0HwuBqW_normal.jpg</t>
  </si>
  <si>
    <t>http://pbs.twimg.com/profile_images/632639849674240000/GJYai_DF_normal.jpg</t>
  </si>
  <si>
    <t>http://pbs.twimg.com/profile_images/883619784142802945/WhLLf-ct_normal.jpg</t>
  </si>
  <si>
    <t>http://pbs.twimg.com/profile_images/1046786987565469698/yjO93-Ek_normal.jpg</t>
  </si>
  <si>
    <t>http://pbs.twimg.com/profile_images/1080153901641416706/d8Nhlo8y_normal.jpg</t>
  </si>
  <si>
    <t>http://pbs.twimg.com/profile_images/1034581160440094721/s5aSFhHx_normal.jpg</t>
  </si>
  <si>
    <t>http://pbs.twimg.com/profile_images/859124319917617155/DkWL7sO6_normal.jpg</t>
  </si>
  <si>
    <t>http://pbs.twimg.com/profile_images/958798396277522432/y5qGlZ7W_normal.jpg</t>
  </si>
  <si>
    <t>http://pbs.twimg.com/profile_images/756421767485423616/9dteWYnL_normal.jpg</t>
  </si>
  <si>
    <t>http://pbs.twimg.com/profile_images/882873716803215360/orviFGmX_normal.jpg</t>
  </si>
  <si>
    <t>http://pbs.twimg.com/profile_images/1058459680492576768/rec39Kql_normal.jpg</t>
  </si>
  <si>
    <t>http://pbs.twimg.com/profile_images/503374390516383744/0fIUyd8-_normal.jpeg</t>
  </si>
  <si>
    <t>http://pbs.twimg.com/profile_images/584294428497543169/GyQGoSlX_normal.jpg</t>
  </si>
  <si>
    <t>http://pbs.twimg.com/profile_images/845138980794380293/OwdMI8gU_normal.jpg</t>
  </si>
  <si>
    <t>http://pbs.twimg.com/profile_images/1021653794843779073/mkTvicNp_normal.jpg</t>
  </si>
  <si>
    <t>http://pbs.twimg.com/profile_images/910195734301020161/eXDfe0HL_normal.jpg</t>
  </si>
  <si>
    <t>http://pbs.twimg.com/profile_images/2230539759/oh-stop-it-you_normal.png</t>
  </si>
  <si>
    <t>http://pbs.twimg.com/profile_images/580091795532562432/xt8jHoum_normal.jpg</t>
  </si>
  <si>
    <t>http://pbs.twimg.com/profile_images/1624528068/image_normal.jpg</t>
  </si>
  <si>
    <t>http://pbs.twimg.com/profile_images/869267719417470976/nfQZF2Nn_normal.jpg</t>
  </si>
  <si>
    <t>http://pbs.twimg.com/profile_images/884538938240749570/48NSaxM7_normal.jpg</t>
  </si>
  <si>
    <t>http://pbs.twimg.com/profile_images/953949336702013441/6RRf_Zza_normal.jpg</t>
  </si>
  <si>
    <t>http://pbs.twimg.com/profile_images/749232284293791744/lfSyQO8z_normal.jpg</t>
  </si>
  <si>
    <t>http://pbs.twimg.com/profile_images/988229691738853377/VyCW77_f_normal.jpg</t>
  </si>
  <si>
    <t>http://pbs.twimg.com/profile_images/896519889363619840/gqDeBqpt_normal.jpg</t>
  </si>
  <si>
    <t>http://pbs.twimg.com/profile_images/983061172843941888/aWKp9uck_normal.jpg</t>
  </si>
  <si>
    <t>http://pbs.twimg.com/profile_images/1041026270312710144/f141jSHA_normal.jpg</t>
  </si>
  <si>
    <t>http://pbs.twimg.com/profile_images/2402525109/aeeikw8vry4fnd38k0kj_normal.jpeg</t>
  </si>
  <si>
    <t>http://pbs.twimg.com/profile_images/826073606392315904/_noPxyve_normal.jpg</t>
  </si>
  <si>
    <t>http://pbs.twimg.com/profile_images/767321623766630400/K1k83P2o_normal.jpg</t>
  </si>
  <si>
    <t>http://pbs.twimg.com/profile_images/863053348974600192/5Pn0wrAw_normal.jpg</t>
  </si>
  <si>
    <t>http://pbs.twimg.com/profile_images/897779974375055360/HGakOxnL_normal.jpg</t>
  </si>
  <si>
    <t>http://pbs.twimg.com/profile_images/926453239515631616/lYvqWNg9_normal.jpg</t>
  </si>
  <si>
    <t>http://pbs.twimg.com/profile_images/1051188466816622592/aKKjJquY_normal.jpg</t>
  </si>
  <si>
    <t>http://pbs.twimg.com/profile_images/1064439374241284096/LV7antAv_normal.jpg</t>
  </si>
  <si>
    <t>http://pbs.twimg.com/profile_images/984746968160391169/txjNjWep_normal.jpg</t>
  </si>
  <si>
    <t>http://pbs.twimg.com/profile_images/1616035514/Games_Warhammer_016339__normal.jpg</t>
  </si>
  <si>
    <t>http://pbs.twimg.com/profile_images/830455672416387073/Fe9_Td72_normal.jpg</t>
  </si>
  <si>
    <t>http://pbs.twimg.com/profile_images/3471613885/9b2c205deaa3bc5a2aa7bba2c276d304_normal.jpeg</t>
  </si>
  <si>
    <t>http://pbs.twimg.com/profile_images/856691407150489600/qR4LbD6F_normal.jpg</t>
  </si>
  <si>
    <t>http://pbs.twimg.com/profile_images/1010950458620272640/RK7LfT2I_normal.jpg</t>
  </si>
  <si>
    <t>http://pbs.twimg.com/profile_images/876595701618057217/WDTdbfOO_normal.jpg</t>
  </si>
  <si>
    <t>http://pbs.twimg.com/profile_images/815864550268473344/g0AtCUWM_normal.jpg</t>
  </si>
  <si>
    <t>http://pbs.twimg.com/profile_images/748321226746060804/EDGVZUuN_normal.jpg</t>
  </si>
  <si>
    <t>http://pbs.twimg.com/profile_images/794037708133957632/tV3bAr2U_normal.jpg</t>
  </si>
  <si>
    <t>http://pbs.twimg.com/profile_images/982081234229587971/C45YyCY3_normal.jpg</t>
  </si>
  <si>
    <t>http://pbs.twimg.com/profile_images/1059163262745542656/fwN9aLTr_normal.jpg</t>
  </si>
  <si>
    <t>http://pbs.twimg.com/profile_images/554291156687671296/E2HrXyvU_normal.png</t>
  </si>
  <si>
    <t>http://pbs.twimg.com/profile_images/1000749762524528642/8QIzbJKP_normal.jpg</t>
  </si>
  <si>
    <t>http://pbs.twimg.com/profile_images/970678269224898562/4Zh5_e-G_normal.jpg</t>
  </si>
  <si>
    <t>http://pbs.twimg.com/profile_images/971773492046811136/o_jHk-tW_normal.jpg</t>
  </si>
  <si>
    <t>http://pbs.twimg.com/profile_images/1000211598189973504/LGIBOD7J_normal.jpg</t>
  </si>
  <si>
    <t>http://pbs.twimg.com/profile_images/1600472103/Israel_passport_photo_cropped_normal.jpg</t>
  </si>
  <si>
    <t>http://pbs.twimg.com/profile_images/1076182547267284992/tYXFC5Sg_normal.jpg</t>
  </si>
  <si>
    <t>http://pbs.twimg.com/profile_images/986962588712996865/L_eRiG3C_normal.jpg</t>
  </si>
  <si>
    <t>http://pbs.twimg.com/profile_images/1598203794/224763_143926435676292_100001768086550_268864_2901229_a_normal.jpg</t>
  </si>
  <si>
    <t>http://pbs.twimg.com/profile_images/1074033263189127173/eOKo_9yt_normal.jpg</t>
  </si>
  <si>
    <t>http://pbs.twimg.com/profile_images/1085307975529582592/4kK6CTsa_normal.jpg</t>
  </si>
  <si>
    <t>http://pbs.twimg.com/profile_images/536139205072928768/QmBFB9GI_normal.jpeg</t>
  </si>
  <si>
    <t>http://pbs.twimg.com/profile_images/942864379934138368/k95q3BBW_normal.jpg</t>
  </si>
  <si>
    <t>http://pbs.twimg.com/profile_images/1072778308474101760/KSDoXPzV_normal.jpg</t>
  </si>
  <si>
    <t>http://pbs.twimg.com/profile_images/1070769648424108032/luf3W4Pc_normal.jpg</t>
  </si>
  <si>
    <t>http://pbs.twimg.com/profile_images/655930543045873664/NB6Sn9W3_normal.jpg</t>
  </si>
  <si>
    <t>http://pbs.twimg.com/profile_images/1044325282256015362/q6ROBCUA_normal.jpg</t>
  </si>
  <si>
    <t>http://pbs.twimg.com/profile_images/1051935611932876800/0OPrOfwD_normal.jpg</t>
  </si>
  <si>
    <t>http://pbs.twimg.com/profile_images/765972708874039296/Eun-M0OD_normal.jpg</t>
  </si>
  <si>
    <t>http://abs.twimg.com/sticky/default_profile_images/default_profile_normal.png</t>
  </si>
  <si>
    <t>http://pbs.twimg.com/profile_images/1030962751387168768/jt_dQVHn_normal.jpg</t>
  </si>
  <si>
    <t>http://pbs.twimg.com/profile_images/864951168992247808/aqaBxFeE_normal.jpg</t>
  </si>
  <si>
    <t>http://pbs.twimg.com/profile_images/1249159414/CharmaineSMALL_normal.jpg</t>
  </si>
  <si>
    <t>http://pbs.twimg.com/profile_images/1032239636800782338/NUEfku3f_normal.jpg</t>
  </si>
  <si>
    <t>http://pbs.twimg.com/profile_images/807253062993715201/K5cHOJFR_normal.jpg</t>
  </si>
  <si>
    <t>http://pbs.twimg.com/profile_images/792969151564410880/XcNUtX1L_normal.jpg</t>
  </si>
  <si>
    <t>http://pbs.twimg.com/profile_images/795727951094513664/M6nb-HjR_normal.jpg</t>
  </si>
  <si>
    <t>http://pbs.twimg.com/profile_images/594926442238050305/O4FmEfOL_normal.jpg</t>
  </si>
  <si>
    <t>http://pbs.twimg.com/profile_images/1047899775490777088/QiUnITiG_normal.jpg</t>
  </si>
  <si>
    <t>http://pbs.twimg.com/profile_images/1083921152924364800/pZq2HTcI_normal.jpg</t>
  </si>
  <si>
    <t>http://pbs.twimg.com/profile_images/974597618465693696/dWP0CSvZ_normal.jpg</t>
  </si>
  <si>
    <t>http://pbs.twimg.com/profile_images/526180356072816641/g4nZ_1bI_normal.png</t>
  </si>
  <si>
    <t>http://pbs.twimg.com/profile_images/1064466165559373826/uwd5d87F_normal.jpg</t>
  </si>
  <si>
    <t>http://pbs.twimg.com/profile_images/524756586758021120/Vzu5W7fd_normal.jpeg</t>
  </si>
  <si>
    <t>http://pbs.twimg.com/profile_images/994584632409624576/2u5lce4N_normal.jpg</t>
  </si>
  <si>
    <t>http://pbs.twimg.com/profile_images/944874497710219264/X0_QAoxM_normal.jpg</t>
  </si>
  <si>
    <t>http://pbs.twimg.com/profile_images/63230216/asg_photo_resize_normal.jpg</t>
  </si>
  <si>
    <t>http://pbs.twimg.com/profile_images/2899488140/caf909feabbd7593c4a4fd407bfb584d_normal.png</t>
  </si>
  <si>
    <t>http://pbs.twimg.com/profile_images/702934917382959104/6BHrxx2r_normal.jpg</t>
  </si>
  <si>
    <t>http://pbs.twimg.com/profile_images/1006104551676575744/HSx9hkoT_normal.jpg</t>
  </si>
  <si>
    <t>http://pbs.twimg.com/profile_images/533104573552943104/LSadDoRU_normal.png</t>
  </si>
  <si>
    <t>http://pbs.twimg.com/profile_images/910146842276630528/xAq1G8DU_normal.jpg</t>
  </si>
  <si>
    <t>http://pbs.twimg.com/profile_images/944360166882910208/XCm-bMno_normal.jpg</t>
  </si>
  <si>
    <t>http://pbs.twimg.com/profile_images/1056548495665127426/oN1tr7zJ_normal.jpg</t>
  </si>
  <si>
    <t>http://pbs.twimg.com/profile_images/1017301708945403904/TRwVp-eI_normal.jpg</t>
  </si>
  <si>
    <t>http://pbs.twimg.com/profile_images/548654455978090496/RYEUBEz-_normal.jpeg</t>
  </si>
  <si>
    <t>http://pbs.twimg.com/profile_images/1135398148/070818_034_normal.jpg</t>
  </si>
  <si>
    <t>http://pbs.twimg.com/profile_images/757054387030077440/hfg-Y_Lv_normal.jpg</t>
  </si>
  <si>
    <t>http://pbs.twimg.com/profile_images/1076205688005820417/ajhaGRbS_normal.jpg</t>
  </si>
  <si>
    <t>http://pbs.twimg.com/profile_images/970301172497223680/WCIXBS_c_normal.jpg</t>
  </si>
  <si>
    <t>http://pbs.twimg.com/profile_images/59218305/IMG_0084_normal.JPG</t>
  </si>
  <si>
    <t>http://pbs.twimg.com/profile_images/825801053337694212/ko167b8G_normal.jpg</t>
  </si>
  <si>
    <t>http://pbs.twimg.com/profile_images/1826958386/safe_image.php_normal.jpg</t>
  </si>
  <si>
    <t>http://pbs.twimg.com/profile_images/1458354099/tw_10750931_1311518159_normal.jpg</t>
  </si>
  <si>
    <t>http://pbs.twimg.com/profile_images/1034348024397410305/4rL4Z_6k_normal.jpg</t>
  </si>
  <si>
    <t>http://pbs.twimg.com/profile_images/1080483839976374272/KiDhPpAe_normal.jpg</t>
  </si>
  <si>
    <t>http://pbs.twimg.com/profile_images/825634595529965568/I2x6S3CU_normal.jpg</t>
  </si>
  <si>
    <t>http://pbs.twimg.com/profile_images/801567097088331787/cIWjmrqW_normal.jpg</t>
  </si>
  <si>
    <t>http://pbs.twimg.com/profile_images/1079438433205080067/1a0TRvBA_normal.jpg</t>
  </si>
  <si>
    <t>http://pbs.twimg.com/profile_images/1080423837190311938/1ApukaYu_normal.jpg</t>
  </si>
  <si>
    <t>http://pbs.twimg.com/profile_images/909429825177362433/A__hmFkz_normal.jpg</t>
  </si>
  <si>
    <t>http://pbs.twimg.com/profile_images/1650087616/Fabien_mars_2011_normal.jpg</t>
  </si>
  <si>
    <t>http://pbs.twimg.com/profile_images/1069651828869083136/FW_oMeYV_normal.jpg</t>
  </si>
  <si>
    <t>http://pbs.twimg.com/profile_images/1065244685801791488/LHfHFkMr_normal.jpg</t>
  </si>
  <si>
    <t>http://pbs.twimg.com/profile_images/1426559898/C__Szabo_normal.jpg</t>
  </si>
  <si>
    <t>http://pbs.twimg.com/profile_images/853302647121747972/PXNbu4Nd_normal.jpg</t>
  </si>
  <si>
    <t>http://pbs.twimg.com/profile_images/1082672185192472576/sRX3cYHn_normal.jpg</t>
  </si>
  <si>
    <t>http://pbs.twimg.com/profile_images/1070982360911503360/BVbk0ilS_normal.jpg</t>
  </si>
  <si>
    <t>http://pbs.twimg.com/profile_images/630829872651239425/AQ2eteeG_normal.jpg</t>
  </si>
  <si>
    <t>http://pbs.twimg.com/profile_images/636895276238684160/v7B0GyFG_normal.jpg</t>
  </si>
  <si>
    <t>http://pbs.twimg.com/profile_images/962445824990072832/1yYAAvob_normal.jpg</t>
  </si>
  <si>
    <t>http://pbs.twimg.com/profile_images/1043227388572835840/NMJbRJEp_normal.jpg</t>
  </si>
  <si>
    <t>http://pbs.twimg.com/profile_images/1082070635461918720/pvAWEFVu_normal.jpg</t>
  </si>
  <si>
    <t>http://pbs.twimg.com/profile_images/897479920733093888/IxQlyLhF_normal.jpg</t>
  </si>
  <si>
    <t>http://pbs.twimg.com/profile_images/828962171992293377/WfhGdL1a_normal.jpg</t>
  </si>
  <si>
    <t>http://pbs.twimg.com/profile_images/1046495993666113536/BwqSiVbr_normal.jpg</t>
  </si>
  <si>
    <t>http://pbs.twimg.com/profile_images/1080666964505313281/IwScseeC_normal.jpg</t>
  </si>
  <si>
    <t>http://pbs.twimg.com/profile_images/1079836543920103424/1Tt2CEA7_normal.jpg</t>
  </si>
  <si>
    <t>http://pbs.twimg.com/profile_images/1077612587808948226/4fuKTR5y_normal.jpg</t>
  </si>
  <si>
    <t>http://pbs.twimg.com/profile_images/1132879994/School-Of-Journalism-092_normal.jpg</t>
  </si>
  <si>
    <t>http://pbs.twimg.com/profile_images/740379667136290816/lrb_Di6I_normal.jpg</t>
  </si>
  <si>
    <t>http://pbs.twimg.com/profile_images/780208608063528960/rTZbM5-T_normal.jpg</t>
  </si>
  <si>
    <t>http://pbs.twimg.com/profile_images/903306065114128384/lBhy28Rv_normal.jpg</t>
  </si>
  <si>
    <t>http://pbs.twimg.com/profile_images/1080949170821713921/RsZHSepI_normal.jpg</t>
  </si>
  <si>
    <t>http://pbs.twimg.com/profile_images/898046470586105856/UnxWzBz1_normal.jpg</t>
  </si>
  <si>
    <t>http://pbs.twimg.com/profile_images/1052800206503211009/01wVovy8_normal.jpg</t>
  </si>
  <si>
    <t>http://pbs.twimg.com/profile_images/1066956104196734976/PXVfc8rJ_normal.jpg</t>
  </si>
  <si>
    <t>http://pbs.twimg.com/profile_images/1081579808625061888/a2vZQ7j4_normal.jpg</t>
  </si>
  <si>
    <t>http://pbs.twimg.com/profile_images/1024740767296876544/vjotCTPW_normal.jpg</t>
  </si>
  <si>
    <t>http://pbs.twimg.com/profile_images/822637924588130304/m6Uhkyw__normal.jpg</t>
  </si>
  <si>
    <t>http://pbs.twimg.com/profile_images/1071601221016858624/cEoEIQg2_normal.jpg</t>
  </si>
  <si>
    <t>http://pbs.twimg.com/profile_images/913652940639838208/yGgOcuU3_normal.jpg</t>
  </si>
  <si>
    <t>http://pbs.twimg.com/profile_images/952189257631768577/0rH7s7Qw_normal.jpg</t>
  </si>
  <si>
    <t>http://pbs.twimg.com/profile_images/825464632026370048/zhCvSO91_normal.jpg</t>
  </si>
  <si>
    <t>http://pbs.twimg.com/profile_images/1059164916056252416/WKAngoYs_normal.jpg</t>
  </si>
  <si>
    <t>http://pbs.twimg.com/profile_images/1050588112856862720/bbmNlosN_normal.jpg</t>
  </si>
  <si>
    <t>http://pbs.twimg.com/profile_images/1180440462/lego_scott_normal.jpg</t>
  </si>
  <si>
    <t>http://pbs.twimg.com/profile_images/999010809630998528/aLmN8ZQ6_normal.jpg</t>
  </si>
  <si>
    <t>http://pbs.twimg.com/profile_images/790092851426177024/Xwua9gwo_normal.jpg</t>
  </si>
  <si>
    <t>http://pbs.twimg.com/profile_images/541341792860262400/8fD4zte4_normal.jpeg</t>
  </si>
  <si>
    <t>http://pbs.twimg.com/profile_images/676129973/IMG_0269_normal.jpg</t>
  </si>
  <si>
    <t>http://pbs.twimg.com/profile_images/837669903066750976/95u-l3Vn_normal.jpg</t>
  </si>
  <si>
    <t>http://pbs.twimg.com/profile_images/1068363933097041921/Gh7wa02I_normal.jpg</t>
  </si>
  <si>
    <t>http://pbs.twimg.com/profile_images/907294710628093952/jURb9Y4U_normal.jpg</t>
  </si>
  <si>
    <t>http://pbs.twimg.com/profile_images/963871133140369408/YDRFfi9-_normal.jpg</t>
  </si>
  <si>
    <t>http://pbs.twimg.com/profile_images/1081071522897375234/rkCw1gRS_normal.jpg</t>
  </si>
  <si>
    <t>http://pbs.twimg.com/profile_images/1006400115358089216/bUaCNaDT_normal.jpg</t>
  </si>
  <si>
    <t>http://pbs.twimg.com/profile_images/586649609008623616/WIwd972z_normal.jpg</t>
  </si>
  <si>
    <t>http://pbs.twimg.com/profile_images/1061801669334249474/qzt2mFL6_normal.jpg</t>
  </si>
  <si>
    <t>http://pbs.twimg.com/profile_images/1042264604666220544/lqq_yB-X_normal.jpg</t>
  </si>
  <si>
    <t>http://pbs.twimg.com/profile_images/1041350481526743040/RlD4nlDL_normal.jpg</t>
  </si>
  <si>
    <t>http://pbs.twimg.com/profile_images/533838154596245505/byxJ51RD_normal.jpeg</t>
  </si>
  <si>
    <t>http://pbs.twimg.com/profile_images/1065057153470291968/ihoKH08f_normal.jpg</t>
  </si>
  <si>
    <t>http://pbs.twimg.com/profile_images/837079924489994240/onFrqfGv_normal.jpg</t>
  </si>
  <si>
    <t>http://pbs.twimg.com/profile_images/741733647921729538/ejoIFStq_normal.jpg</t>
  </si>
  <si>
    <t>http://pbs.twimg.com/profile_images/670107010931773441/3S2ttiQ5_normal.jpg</t>
  </si>
  <si>
    <t>http://pbs.twimg.com/profile_images/1020740486259240960/LCZWMhWC_normal.jpg</t>
  </si>
  <si>
    <t>http://pbs.twimg.com/profile_images/962695099665674240/G9P63VrS_normal.jpg</t>
  </si>
  <si>
    <t>http://pbs.twimg.com/profile_images/1083692558914531330/Dq1Tj3wO_normal.jpg</t>
  </si>
  <si>
    <t>http://pbs.twimg.com/profile_images/794585567925178369/byMeoRHW_normal.jpg</t>
  </si>
  <si>
    <t>http://pbs.twimg.com/profile_images/1058633458606579712/0Jaw9jTZ_normal.jpg</t>
  </si>
  <si>
    <t>http://pbs.twimg.com/profile_images/1075204238077116416/LrOUkpQy_normal.jpg</t>
  </si>
  <si>
    <t>http://pbs.twimg.com/profile_images/2356520012/23pxd0cciz19ebke621b_normal.jpeg</t>
  </si>
  <si>
    <t>http://pbs.twimg.com/profile_images/1046175808509923328/o08sa37N_normal.jpg</t>
  </si>
  <si>
    <t>http://pbs.twimg.com/profile_images/1003853042641395712/ZObXw5YO_normal.jpg</t>
  </si>
  <si>
    <t>http://pbs.twimg.com/profile_images/1021776873439678465/T75fkptv_normal.jpg</t>
  </si>
  <si>
    <t>http://pbs.twimg.com/profile_images/595396567756087296/Q-9_MCo-_normal.jpg</t>
  </si>
  <si>
    <t>http://pbs.twimg.com/profile_images/1081772603868495873/R3W0-HXC_normal.jpg</t>
  </si>
  <si>
    <t>http://pbs.twimg.com/profile_images/1037472171780501504/IeSwn-6__normal.jpg</t>
  </si>
  <si>
    <t>http://pbs.twimg.com/profile_images/795825961430224896/z3hlZBU9_normal.jpg</t>
  </si>
  <si>
    <t>http://pbs.twimg.com/profile_images/747128656804220928/j3s_nvkL_normal.jpg</t>
  </si>
  <si>
    <t>http://pbs.twimg.com/profile_images/916734267207704579/Rp8gURlh_normal.jpg</t>
  </si>
  <si>
    <t>http://pbs.twimg.com/profile_images/1010337905644957696/XXxOtgr5_normal.jpg</t>
  </si>
  <si>
    <t>http://pbs.twimg.com/profile_images/986756471730798592/PcPu1Zsl_normal.jpg</t>
  </si>
  <si>
    <t>http://pbs.twimg.com/profile_images/1072581694685921281/HeELJUCm_normal.jpg</t>
  </si>
  <si>
    <t>http://pbs.twimg.com/profile_images/1036646009047339008/SsPH--EZ_normal.jpg</t>
  </si>
  <si>
    <t>http://pbs.twimg.com/profile_images/1064636751824719872/dapFnxN8_normal.jpg</t>
  </si>
  <si>
    <t>http://pbs.twimg.com/profile_images/1038863115377553408/zJaOZsFl_normal.jpg</t>
  </si>
  <si>
    <t>http://pbs.twimg.com/profile_images/696553593256546304/w8m8qvb6_normal.jpg</t>
  </si>
  <si>
    <t>http://pbs.twimg.com/profile_images/933019486357204992/mRI5eEg0_normal.jpg</t>
  </si>
  <si>
    <t>http://pbs.twimg.com/profile_images/553234353778487296/aJx9mH0b_normal.jpeg</t>
  </si>
  <si>
    <t>http://pbs.twimg.com/profile_images/906496321372213249/peIoFPen_normal.jpg</t>
  </si>
  <si>
    <t>http://pbs.twimg.com/profile_images/741642403421917185/DcybQBUj_normal.jpg</t>
  </si>
  <si>
    <t>http://pbs.twimg.com/profile_images/955238966017560577/JdJ9RUMv_normal.jpg</t>
  </si>
  <si>
    <t>http://pbs.twimg.com/profile_images/684524689557860353/gRIO7V94_normal.jpg</t>
  </si>
  <si>
    <t>http://pbs.twimg.com/profile_images/959993196032884736/qS4iGani_normal.jpg</t>
  </si>
  <si>
    <t>http://pbs.twimg.com/profile_images/921514824563023872/NEJL898K_normal.jpg</t>
  </si>
  <si>
    <t>http://pbs.twimg.com/profile_images/966486112989360128/6qzoKyBY_normal.jpg</t>
  </si>
  <si>
    <t>http://pbs.twimg.com/profile_images/957469933516087296/aB4H5kfv_normal.jpg</t>
  </si>
  <si>
    <t>http://pbs.twimg.com/profile_images/837812204418158593/jlww7fHk_normal.jpg</t>
  </si>
  <si>
    <t>http://pbs.twimg.com/profile_images/721382734506147841/Ue7fJDIr_normal.jpg</t>
  </si>
  <si>
    <t>http://pbs.twimg.com/profile_images/1085208368346816512/Oem09Qfg_normal.jpg</t>
  </si>
  <si>
    <t>http://pbs.twimg.com/profile_images/1067969579585028096/FR2DtxH8_normal.jpg</t>
  </si>
  <si>
    <t>http://pbs.twimg.com/profile_images/1082070828223586304/eR2wd4I0_normal.jpg</t>
  </si>
  <si>
    <t>http://pbs.twimg.com/profile_images/1026212366621396992/sCJitzfV_normal.jpg</t>
  </si>
  <si>
    <t>http://pbs.twimg.com/profile_images/801098230159343616/j3VSB6LJ_normal.jpg</t>
  </si>
  <si>
    <t>http://pbs.twimg.com/profile_images/2878484954/c770cab95cf55ce568bc4839e87b4fda_normal.jpeg</t>
  </si>
  <si>
    <t>http://pbs.twimg.com/profile_images/1081676737006657536/bKpPDPkD_normal.jpg</t>
  </si>
  <si>
    <t>http://pbs.twimg.com/profile_images/958092579710619648/bF2vKAAE_normal.jpg</t>
  </si>
  <si>
    <t>http://pbs.twimg.com/profile_images/723334144277798914/pbjCt--o_normal.jpg</t>
  </si>
  <si>
    <t>http://pbs.twimg.com/profile_images/1083936383104962560/pBhU2a4k_normal.jpg</t>
  </si>
  <si>
    <t>http://pbs.twimg.com/profile_images/1079229993375256581/1BJyYcj1_normal.jpg</t>
  </si>
  <si>
    <t>http://pbs.twimg.com/profile_images/1078567165500903424/_UFTUXD0_normal.jpg</t>
  </si>
  <si>
    <t>http://pbs.twimg.com/profile_images/743163268705980416/yn4xmIi__normal.jpg</t>
  </si>
  <si>
    <t>http://pbs.twimg.com/profile_images/1699065399/S6300208--Jemmy_on_stairs_normal.jpg</t>
  </si>
  <si>
    <t>http://pbs.twimg.com/profile_images/500239543023714306/G1Kvtaz4_normal.jpeg</t>
  </si>
  <si>
    <t>http://pbs.twimg.com/profile_images/660180896956354560/9OAdQj8H_normal.jpg</t>
  </si>
  <si>
    <t>http://pbs.twimg.com/profile_images/1035611175030009856/vyTFgloG_normal.jpg</t>
  </si>
  <si>
    <t>http://pbs.twimg.com/profile_images/897884962665279488/T8IJ1x7b_normal.jpg</t>
  </si>
  <si>
    <t>http://pbs.twimg.com/profile_images/2900358086/00a7322c9849c4dee47ac5f11c412682_normal.jpeg</t>
  </si>
  <si>
    <t>http://pbs.twimg.com/profile_images/1023665154615963648/etZjBlR3_normal.jpg</t>
  </si>
  <si>
    <t>http://pbs.twimg.com/profile_images/1073012088849612800/m64dB_IA_normal.jpg</t>
  </si>
  <si>
    <t>http://pbs.twimg.com/profile_images/880796349775704065/oNFkBWo5_normal.jpg</t>
  </si>
  <si>
    <t>http://pbs.twimg.com/profile_images/997214051062005760/uoTcXt_w_normal.jpg</t>
  </si>
  <si>
    <t>http://pbs.twimg.com/profile_images/984206177910181889/LWKMrm8r_normal.jpg</t>
  </si>
  <si>
    <t>http://pbs.twimg.com/profile_images/514041519515254785/wZRTjpHj_normal.jpeg</t>
  </si>
  <si>
    <t>http://pbs.twimg.com/profile_images/1073800914169946113/Huv5FcGb_normal.jpg</t>
  </si>
  <si>
    <t>http://pbs.twimg.com/profile_images/605469452470083584/6PiKPaaT_normal.jpg</t>
  </si>
  <si>
    <t>http://pbs.twimg.com/profile_images/1033430583630868481/54WqE-Sz_normal.jpg</t>
  </si>
  <si>
    <t>http://pbs.twimg.com/profile_images/783787638121562112/GIBlofCQ_normal.jpg</t>
  </si>
  <si>
    <t>http://pbs.twimg.com/profile_images/756314468372447232/9IEFL-Dm_normal.jpg</t>
  </si>
  <si>
    <t>http://pbs.twimg.com/profile_images/1082728257802235904/iDEkfN7X_normal.jpg</t>
  </si>
  <si>
    <t>http://pbs.twimg.com/profile_images/975665650860417024/dHyH5taf_normal.jpg</t>
  </si>
  <si>
    <t>http://pbs.twimg.com/profile_images/657050590883635201/epX3FB0A_normal.jpg</t>
  </si>
  <si>
    <t>http://pbs.twimg.com/profile_images/1056645660492120069/TW6F3AZ2_normal.jpg</t>
  </si>
  <si>
    <t>http://pbs.twimg.com/profile_images/417223172362993664/brCWcBGt_normal.jpeg</t>
  </si>
  <si>
    <t>http://pbs.twimg.com/profile_images/1068849337025867776/jM_sL3VH_normal.jpg</t>
  </si>
  <si>
    <t>http://pbs.twimg.com/profile_images/1082745867550027776/tiXShKuA_normal.jpg</t>
  </si>
  <si>
    <t>http://pbs.twimg.com/profile_images/1080799262340833280/QWFRPv0m_normal.jpg</t>
  </si>
  <si>
    <t>http://pbs.twimg.com/profile_images/726888580178579456/2f2nP8rQ_normal.jpg</t>
  </si>
  <si>
    <t>http://pbs.twimg.com/profile_images/878715391333236737/UAJUTwY8_normal.jpg</t>
  </si>
  <si>
    <t>http://pbs.twimg.com/profile_images/941086106241482752/ZSV0Zxit_normal.jpg</t>
  </si>
  <si>
    <t>http://pbs.twimg.com/profile_images/1083615837431287809/Ve5jgpRy_normal.jpg</t>
  </si>
  <si>
    <t>http://pbs.twimg.com/profile_images/966894822794522624/voRCZaiI_normal.jpg</t>
  </si>
  <si>
    <t>http://pbs.twimg.com/profile_images/787408394487554048/G8_Ma_72_normal.jpg</t>
  </si>
  <si>
    <t>http://pbs.twimg.com/profile_images/1073925241997451265/CVXMhyNb_normal.jpg</t>
  </si>
  <si>
    <t>http://pbs.twimg.com/profile_images/1202554348/P2160252_2_normal.jpg</t>
  </si>
  <si>
    <t>http://pbs.twimg.com/profile_images/1072095503507017730/DHqjaOJG_normal.jpg</t>
  </si>
  <si>
    <t>http://pbs.twimg.com/profile_images/1058034898487758848/1a545-Z1_normal.jpg</t>
  </si>
  <si>
    <t>http://pbs.twimg.com/profile_images/854375868545683456/t3hjwey4_normal.jpg</t>
  </si>
  <si>
    <t>http://pbs.twimg.com/profile_images/688118012977664001/Kpn-gpOW_normal.jpg</t>
  </si>
  <si>
    <t>http://pbs.twimg.com/profile_images/881726533878124544/h6LyUme9_normal.jpg</t>
  </si>
  <si>
    <t>http://pbs.twimg.com/profile_images/2096085084/IMG00218-20120411-1529_normal.jpg</t>
  </si>
  <si>
    <t>http://pbs.twimg.com/profile_images/975372476489203713/Xd2gotEp_normal.jpg</t>
  </si>
  <si>
    <t>http://pbs.twimg.com/profile_images/869661670725099520/5nFP8KBJ_normal.jpg</t>
  </si>
  <si>
    <t>http://pbs.twimg.com/profile_images/544589751693496320/Tx2zw80j_normal.jpeg</t>
  </si>
  <si>
    <t>http://pbs.twimg.com/profile_images/1013119850422546432/DaEEzbAb_normal.jpg</t>
  </si>
  <si>
    <t>http://pbs.twimg.com/profile_images/975862319195611136/UZrvV3Qr_normal.jpg</t>
  </si>
  <si>
    <t>http://pbs.twimg.com/profile_images/1012483914902982659/-sht9mXS_normal.jpg</t>
  </si>
  <si>
    <t>http://pbs.twimg.com/profile_images/1080043248020684800/74Q9qB1Y_normal.jpg</t>
  </si>
  <si>
    <t>http://pbs.twimg.com/profile_images/1021234915092807680/Jjxtb4AI_normal.jpg</t>
  </si>
  <si>
    <t>http://pbs.twimg.com/profile_images/1084608807291052032/qkUqPczd_normal.jpg</t>
  </si>
  <si>
    <t>http://pbs.twimg.com/profile_images/1058208450998611968/xYxshaMx_normal.jpg</t>
  </si>
  <si>
    <t>http://pbs.twimg.com/profile_images/378800000105803358/58b06c6748ccde67921c1646582d3894_normal.png</t>
  </si>
  <si>
    <t>http://pbs.twimg.com/profile_images/1054768222782676992/7cnNtrej_normal.jpg</t>
  </si>
  <si>
    <t>http://pbs.twimg.com/profile_images/902536834521079808/I4qRyBYP_normal.jpg</t>
  </si>
  <si>
    <t>http://pbs.twimg.com/profile_images/1020276839544074240/JWExf3JO_normal.jpg</t>
  </si>
  <si>
    <t>http://pbs.twimg.com/profile_images/486537985328816131/vbUuL_zm_normal.jpeg</t>
  </si>
  <si>
    <t>http://pbs.twimg.com/profile_images/905109789717303296/KB3aL5K4_normal.jpg</t>
  </si>
  <si>
    <t>http://pbs.twimg.com/profile_images/906632851898204161/V0ZXueA5_normal.jpg</t>
  </si>
  <si>
    <t>http://pbs.twimg.com/profile_images/705995541818245120/FPyXTwvC_normal.jpg</t>
  </si>
  <si>
    <t>http://pbs.twimg.com/profile_images/746100398654529536/JW0RKLuQ_normal.jpg</t>
  </si>
  <si>
    <t>http://pbs.twimg.com/profile_images/964936138627731461/PkIpI038_normal.jpg</t>
  </si>
  <si>
    <t>http://pbs.twimg.com/profile_images/775379884155764736/8xnDvA5b_normal.jpg</t>
  </si>
  <si>
    <t>http://pbs.twimg.com/profile_images/996197401772806145/AAT83xmU_normal.jpg</t>
  </si>
  <si>
    <t>http://pbs.twimg.com/profile_images/734266529357778945/LjKPZ2Gv_normal.jpg</t>
  </si>
  <si>
    <t>http://pbs.twimg.com/profile_images/644305633223708672/c2BLjcvy_normal.jpg</t>
  </si>
  <si>
    <t>http://pbs.twimg.com/profile_images/500673093820747776/PBTDdiZj_normal.jpeg</t>
  </si>
  <si>
    <t>http://pbs.twimg.com/profile_images/1082690827439136769/W_AY80wR_normal.jpg</t>
  </si>
  <si>
    <t>http://pbs.twimg.com/profile_images/863890473244532737/mcPaWbtw_normal.jpg</t>
  </si>
  <si>
    <t>http://pbs.twimg.com/profile_images/1002242470367789056/bsn1gW-A_normal.jpg</t>
  </si>
  <si>
    <t>http://pbs.twimg.com/profile_images/1084559613851140096/S8TJWPJo_normal.jpg</t>
  </si>
  <si>
    <t>http://pbs.twimg.com/profile_images/1867311678/0_normal.jpg</t>
  </si>
  <si>
    <t>http://pbs.twimg.com/profile_images/2874038290/77c8a430d1cc0aee5499337b209f2a75_normal.jpeg</t>
  </si>
  <si>
    <t>http://pbs.twimg.com/profile_images/957661295712456704/0neq5QsI_normal.jpg</t>
  </si>
  <si>
    <t>http://pbs.twimg.com/profile_images/996246229783724033/G2l3YUHC_normal.jpg</t>
  </si>
  <si>
    <t>https://twitter.com/#!/janetadama/status/1054835641622712320</t>
  </si>
  <si>
    <t>https://twitter.com/#!/anastunya/status/1058467303187111936</t>
  </si>
  <si>
    <t>https://twitter.com/#!/dietsq/status/1059875803767496706</t>
  </si>
  <si>
    <t>https://twitter.com/#!/chaos_im_blut/status/1059882673794105347</t>
  </si>
  <si>
    <t>https://twitter.com/#!/seidenstrasse/status/1059899882813771776</t>
  </si>
  <si>
    <t>https://twitter.com/#!/burek54484321/status/1059902928008437760</t>
  </si>
  <si>
    <t>https://twitter.com/#!/reginajacobs67/status/1059907284766257153</t>
  </si>
  <si>
    <t>https://twitter.com/#!/komet81/status/1059950214738513920</t>
  </si>
  <si>
    <t>https://twitter.com/#!/drummercindy/status/1059955206945935360</t>
  </si>
  <si>
    <t>https://twitter.com/#!/pondonpdch/status/1059982944272437249</t>
  </si>
  <si>
    <t>https://twitter.com/#!/tufkaa/status/1047120189807108097</t>
  </si>
  <si>
    <t>https://twitter.com/#!/prevgenocide/status/1059991174000377856</t>
  </si>
  <si>
    <t>https://twitter.com/#!/cruzza5/status/1060071639239548928</t>
  </si>
  <si>
    <t>https://twitter.com/#!/earth_riot/status/1060078600144199681</t>
  </si>
  <si>
    <t>https://twitter.com/#!/bulgarell1mauro/status/1060132618522509313</t>
  </si>
  <si>
    <t>https://twitter.com/#!/hambibleibt/status/1059875554848063488</t>
  </si>
  <si>
    <t>https://twitter.com/#!/un_clima/status/1060278466556448768</t>
  </si>
  <si>
    <t>https://twitter.com/#!/alainrobert44/status/1060271357743808513</t>
  </si>
  <si>
    <t>https://twitter.com/#!/arnaudpasquer/status/1060283506339778560</t>
  </si>
  <si>
    <t>https://twitter.com/#!/localdataco/status/1060557313738792961</t>
  </si>
  <si>
    <t>https://twitter.com/#!/michaelweedon/status/1060557922512572416</t>
  </si>
  <si>
    <t>https://twitter.com/#!/ancomdrsucy/status/1061014288645550080</t>
  </si>
  <si>
    <t>https://twitter.com/#!/phawin70197122/status/1061264892467048450</t>
  </si>
  <si>
    <t>https://twitter.com/#!/bernardreynau11/status/1061442905674604544</t>
  </si>
  <si>
    <t>https://twitter.com/#!/michmich650/status/1061533608282861568</t>
  </si>
  <si>
    <t>https://twitter.com/#!/everywordid911/status/1061843676039659520</t>
  </si>
  <si>
    <t>https://twitter.com/#!/tanstaafl_muc/status/1061989550640250881</t>
  </si>
  <si>
    <t>https://twitter.com/#!/liberalstbg/status/1061992077309997058</t>
  </si>
  <si>
    <t>https://twitter.com/#!/no_businesshere/status/1062112106550575108</t>
  </si>
  <si>
    <t>https://twitter.com/#!/simonplatman/status/1062278410171494400</t>
  </si>
  <si>
    <t>https://twitter.com/#!/baeticus007/status/1062152073553240064</t>
  </si>
  <si>
    <t>https://twitter.com/#!/slicktrick14/status/1063410120565100544</t>
  </si>
  <si>
    <t>https://twitter.com/#!/harald_zierock/status/1063468093865947136</t>
  </si>
  <si>
    <t>https://twitter.com/#!/rhiz0me_/status/1063771384650874881</t>
  </si>
  <si>
    <t>https://twitter.com/#!/convergencesd/status/1063771834594803712</t>
  </si>
  <si>
    <t>https://twitter.com/#!/cortegedetete/status/1063848699124699137</t>
  </si>
  <si>
    <t>https://twitter.com/#!/nouwaon/status/1063849977062072320</t>
  </si>
  <si>
    <t>https://twitter.com/#!/moog5hur1/status/1063851740288729089</t>
  </si>
  <si>
    <t>https://twitter.com/#!/defendrehabiter/status/1063852332469968899</t>
  </si>
  <si>
    <t>https://twitter.com/#!/simonecoquillet/status/1063862417690714112</t>
  </si>
  <si>
    <t>https://twitter.com/#!/pinar_selek/status/1063919633625952256</t>
  </si>
  <si>
    <t>https://twitter.com/#!/sounail/status/1063962443758665728</t>
  </si>
  <si>
    <t>https://twitter.com/#!/coordjeunesbdx/status/1064107801524477952</t>
  </si>
  <si>
    <t>https://twitter.com/#!/tugduald56/status/1064108001878032384</t>
  </si>
  <si>
    <t>https://twitter.com/#!/mg_saga/status/1064112394098503680</t>
  </si>
  <si>
    <t>https://twitter.com/#!/milkamins/status/1064114089339904000</t>
  </si>
  <si>
    <t>https://twitter.com/#!/pbadaboum/status/1064125903779889152</t>
  </si>
  <si>
    <t>https://twitter.com/#!/grosdino76/status/1064136918231932931</t>
  </si>
  <si>
    <t>https://twitter.com/#!/jeandodroyer/status/1064156616054976513</t>
  </si>
  <si>
    <t>https://twitter.com/#!/beccabluesky/status/1064412744735178752</t>
  </si>
  <si>
    <t>https://twitter.com/#!/ultromarin/status/1065288361873682433</t>
  </si>
  <si>
    <t>https://twitter.com/#!/flat_green/status/1065288913827389441</t>
  </si>
  <si>
    <t>https://twitter.com/#!/sangdrag/status/1065306260302639106</t>
  </si>
  <si>
    <t>https://twitter.com/#!/stratfor/status/1065355111403261958</t>
  </si>
  <si>
    <t>https://twitter.com/#!/deven_intel/status/1065355727097683968</t>
  </si>
  <si>
    <t>https://twitter.com/#!/ndh_j_m_f/status/1065356213242798080</t>
  </si>
  <si>
    <t>https://twitter.com/#!/al_haafez/status/1065357745065508864</t>
  </si>
  <si>
    <t>https://twitter.com/#!/darwin1800/status/1065269919263145985</t>
  </si>
  <si>
    <t>https://twitter.com/#!/marilyncapps/status/1065386848149807104</t>
  </si>
  <si>
    <t>https://twitter.com/#!/kennethlipp/status/1065415813077721088</t>
  </si>
  <si>
    <t>https://twitter.com/#!/lentaruofficial/status/1065288258312118272</t>
  </si>
  <si>
    <t>https://twitter.com/#!/lookingsomenews/status/1065447813910315009</t>
  </si>
  <si>
    <t>https://twitter.com/#!/stuartpb/status/1065757594680094720</t>
  </si>
  <si>
    <t>https://twitter.com/#!/seanmaciel/status/1066077515968479232</t>
  </si>
  <si>
    <t>https://twitter.com/#!/howelljohn/status/1066431509878448128</t>
  </si>
  <si>
    <t>https://twitter.com/#!/elidayid/status/1066658769529176067</t>
  </si>
  <si>
    <t>https://twitter.com/#!/waleadeboy/status/1067976616964435968</t>
  </si>
  <si>
    <t>https://twitter.com/#!/wilkesliberty45/status/1068070857673764864</t>
  </si>
  <si>
    <t>https://twitter.com/#!/jakekoren/status/1068335269496020993</t>
  </si>
  <si>
    <t>https://twitter.com/#!/m_gael/status/1068478381484851200</t>
  </si>
  <si>
    <t>https://twitter.com/#!/micropolitiques/status/1063753435156279298</t>
  </si>
  <si>
    <t>https://twitter.com/#!/_riffraff_/status/1063851970602110976</t>
  </si>
  <si>
    <t>https://twitter.com/#!/_riffraff_/status/1068505448507195392</t>
  </si>
  <si>
    <t>https://twitter.com/#!/changdesbois/status/1068518521552793602</t>
  </si>
  <si>
    <t>https://twitter.com/#!/melbapeach_/status/1068616652059750400</t>
  </si>
  <si>
    <t>https://twitter.com/#!/civis_ryais/status/1068695882151985152</t>
  </si>
  <si>
    <t>https://twitter.com/#!/civis_ryais/status/1068695978855804928</t>
  </si>
  <si>
    <t>https://twitter.com/#!/asprudhomme/status/1068697285448609792</t>
  </si>
  <si>
    <t>https://twitter.com/#!/asprudhomme/status/1068697401391759360</t>
  </si>
  <si>
    <t>https://twitter.com/#!/rouendanslarue/status/1064107662353281031</t>
  </si>
  <si>
    <t>https://twitter.com/#!/rouendanslarue/status/1064108003593461761</t>
  </si>
  <si>
    <t>https://twitter.com/#!/rouendanslarue/status/1068474742095708160</t>
  </si>
  <si>
    <t>https://twitter.com/#!/marieprs3/status/1068835852850216960</t>
  </si>
  <si>
    <t>https://twitter.com/#!/rankovickrnic/status/1068991437096841223</t>
  </si>
  <si>
    <t>https://twitter.com/#!/lapin47/status/751028497355837442</t>
  </si>
  <si>
    <t>https://twitter.com/#!/lylybriscoe/status/1069527969033580545</t>
  </si>
  <si>
    <t>https://twitter.com/#!/duanebratt/status/1070325553629224967</t>
  </si>
  <si>
    <t>https://twitter.com/#!/raspishake/status/1070685044170256385</t>
  </si>
  <si>
    <t>https://twitter.com/#!/bt_hampton/status/1070685400836976647</t>
  </si>
  <si>
    <t>https://twitter.com/#!/jeanpie85985247/status/1070701762280079360</t>
  </si>
  <si>
    <t>https://twitter.com/#!/geotecniaonline/status/1070685321589866496</t>
  </si>
  <si>
    <t>https://twitter.com/#!/mrgdeviaje/status/1070765700044767233</t>
  </si>
  <si>
    <t>https://twitter.com/#!/jackieo1066/status/1070986758827978752</t>
  </si>
  <si>
    <t>https://twitter.com/#!/vantomas2/status/1070993719653007360</t>
  </si>
  <si>
    <t>https://twitter.com/#!/hansell_dave/status/1071082219454824450</t>
  </si>
  <si>
    <t>https://twitter.com/#!/lewisno1fan/status/1071084441815138312</t>
  </si>
  <si>
    <t>https://twitter.com/#!/charseitz/status/1071086345467113472</t>
  </si>
  <si>
    <t>https://twitter.com/#!/rolandabiar/status/1071512546333601792</t>
  </si>
  <si>
    <t>https://twitter.com/#!/cmgrenoble/status/1071887687156666369</t>
  </si>
  <si>
    <t>https://twitter.com/#!/presscoreca/status/959556912437018624</t>
  </si>
  <si>
    <t>https://twitter.com/#!/presscoreca/status/1036594298970488833</t>
  </si>
  <si>
    <t>https://twitter.com/#!/presscoreca/status/1061957588558872576</t>
  </si>
  <si>
    <t>https://twitter.com/#!/eyegloarts/status/1072525835423371268</t>
  </si>
  <si>
    <t>https://twitter.com/#!/jasonmcloughli3/status/1072587209902043136</t>
  </si>
  <si>
    <t>https://twitter.com/#!/agentndn/status/1072982414211891200</t>
  </si>
  <si>
    <t>https://twitter.com/#!/lawson_sv/status/1073364364382650369</t>
  </si>
  <si>
    <t>https://twitter.com/#!/skuits/status/1073590768227573763</t>
  </si>
  <si>
    <t>https://twitter.com/#!/yaxl_to/status/1074791992545034242</t>
  </si>
  <si>
    <t>https://twitter.com/#!/michel04091956/status/1075062604148690944</t>
  </si>
  <si>
    <t>https://twitter.com/#!/thankeveryword/status/1075390557910818822</t>
  </si>
  <si>
    <t>https://twitter.com/#!/willgalladryn/status/1075401896284905472</t>
  </si>
  <si>
    <t>https://twitter.com/#!/fckeveryword/status/1075390297675317248</t>
  </si>
  <si>
    <t>https://twitter.com/#!/mektronik/status/1075410594038071296</t>
  </si>
  <si>
    <t>https://twitter.com/#!/deepgreenresist/status/1077009408138170368</t>
  </si>
  <si>
    <t>https://twitter.com/#!/kathanger/status/1077009549763067904</t>
  </si>
  <si>
    <t>https://twitter.com/#!/mountairmedia/status/1077009983886295042</t>
  </si>
  <si>
    <t>https://twitter.com/#!/juzwik/status/1077032660701200384</t>
  </si>
  <si>
    <t>https://twitter.com/#!/compostosaurus/status/1077035157851435008</t>
  </si>
  <si>
    <t>https://twitter.com/#!/kbmasis/status/1077046422199914496</t>
  </si>
  <si>
    <t>https://twitter.com/#!/tacituspublius/status/1077091554723024896</t>
  </si>
  <si>
    <t>https://twitter.com/#!/guidauria/status/1077110293560508416</t>
  </si>
  <si>
    <t>https://twitter.com/#!/exclaimsalot/status/1077221146221834242</t>
  </si>
  <si>
    <t>https://twitter.com/#!/sonorandreamer/status/1077373223149363200</t>
  </si>
  <si>
    <t>https://twitter.com/#!/stopfossfuels/status/1076535367183011841</t>
  </si>
  <si>
    <t>https://twitter.com/#!/degrees105/status/1077382232678023168</t>
  </si>
  <si>
    <t>https://twitter.com/#!/wmyb_007/status/1077606737522380801</t>
  </si>
  <si>
    <t>https://twitter.com/#!/engelstad_b/status/1077636027186139136</t>
  </si>
  <si>
    <t>https://twitter.com/#!/siscakid/status/1077636223890587650</t>
  </si>
  <si>
    <t>https://twitter.com/#!/historylvrsclub/status/1077635829168816134</t>
  </si>
  <si>
    <t>https://twitter.com/#!/johnastewart7/status/1077639531158011904</t>
  </si>
  <si>
    <t>https://twitter.com/#!/labourstartcanf/status/1078032826228985856</t>
  </si>
  <si>
    <t>https://twitter.com/#!/dblackadder/status/1078049832105922560</t>
  </si>
  <si>
    <t>https://twitter.com/#!/ignatiusweeks/status/1078944773115916289</t>
  </si>
  <si>
    <t>https://twitter.com/#!/j_soldeville/status/1071850031991414785</t>
  </si>
  <si>
    <t>https://twitter.com/#!/3world_wide/status/1079008358538059777</t>
  </si>
  <si>
    <t>https://twitter.com/#!/giheme/status/1079022210940104709</t>
  </si>
  <si>
    <t>https://twitter.com/#!/jrtwatter/status/1079189410707587073</t>
  </si>
  <si>
    <t>https://twitter.com/#!/excell5/status/1079666358273691653</t>
  </si>
  <si>
    <t>https://twitter.com/#!/politicsbloke/status/1079772359513554944</t>
  </si>
  <si>
    <t>https://twitter.com/#!/politicsbloke/status/1079772419143929857</t>
  </si>
  <si>
    <t>https://twitter.com/#!/hateisfutile/status/1080256094444892162</t>
  </si>
  <si>
    <t>https://twitter.com/#!/nantes_revoltee/status/1055728426844413953</t>
  </si>
  <si>
    <t>https://twitter.com/#!/iboehler/status/1080279512347234305</t>
  </si>
  <si>
    <t>https://twitter.com/#!/stabledoorz/status/1080279653166673920</t>
  </si>
  <si>
    <t>https://twitter.com/#!/stabledoorz/status/1080288227351703559</t>
  </si>
  <si>
    <t>https://twitter.com/#!/bernardvachon1/status/1065691276694171649</t>
  </si>
  <si>
    <t>https://twitter.com/#!/fabienbazin/status/1080442535833755648</t>
  </si>
  <si>
    <t>https://twitter.com/#!/dupouvoirdachat/status/1080500881395732480</t>
  </si>
  <si>
    <t>https://twitter.com/#!/nevabelle/status/1080502747974242304</t>
  </si>
  <si>
    <t>https://twitter.com/#!/cedricszabo/status/1065692649389203457</t>
  </si>
  <si>
    <t>https://twitter.com/#!/bernardvachon1/status/1080433427109826561</t>
  </si>
  <si>
    <t>https://twitter.com/#!/cedricszabo/status/1080547353168351232</t>
  </si>
  <si>
    <t>https://twitter.com/#!/kairosneige/status/1080500746913746944</t>
  </si>
  <si>
    <t>https://twitter.com/#!/kairosneige/status/1080501406644256770</t>
  </si>
  <si>
    <t>https://twitter.com/#!/kairosneige/status/1080502106178621440</t>
  </si>
  <si>
    <t>https://twitter.com/#!/kairosneige/status/1080571051992600576</t>
  </si>
  <si>
    <t>https://twitter.com/#!/emmaubon/status/1080591314348068865</t>
  </si>
  <si>
    <t>https://twitter.com/#!/fenskenick/status/1082279037760872456</t>
  </si>
  <si>
    <t>https://twitter.com/#!/abdoulayesouk10/status/1082805711288057856</t>
  </si>
  <si>
    <t>https://twitter.com/#!/ibra_ansary/status/1082991814209138688</t>
  </si>
  <si>
    <t>https://twitter.com/#!/juniorprevost/status/1083047731231379456</t>
  </si>
  <si>
    <t>https://twitter.com/#!/thony_baby/status/1083070810351456256</t>
  </si>
  <si>
    <t>https://twitter.com/#!/gouvmali/status/1083104346483630080</t>
  </si>
  <si>
    <t>https://twitter.com/#!/sangare1888/status/1083107916209704962</t>
  </si>
  <si>
    <t>https://twitter.com/#!/iluvhaiti/status/1083109982617391104</t>
  </si>
  <si>
    <t>https://twitter.com/#!/billystsurin/status/1083128664517214209</t>
  </si>
  <si>
    <t>https://twitter.com/#!/sboubeye/status/1082788633906761728</t>
  </si>
  <si>
    <t>https://twitter.com/#!/echosmedias/status/1083157786081533952</t>
  </si>
  <si>
    <t>https://twitter.com/#!/gatte_l/status/1083376040783826946</t>
  </si>
  <si>
    <t>https://twitter.com/#!/frantzduval/status/1083011777317736449</t>
  </si>
  <si>
    <t>https://twitter.com/#!/olesty/status/1083416937248505862</t>
  </si>
  <si>
    <t>https://twitter.com/#!/candiscallison/status/1083543707582955520</t>
  </si>
  <si>
    <t>https://twitter.com/#!/walkinginaustin/status/1083546055164264448</t>
  </si>
  <si>
    <t>https://twitter.com/#!/charlesmenzies/status/1066159139074654208</t>
  </si>
  <si>
    <t>https://twitter.com/#!/charlesmenzies/status/1083555751480545280</t>
  </si>
  <si>
    <t>https://twitter.com/#!/_against_empire/status/1083556803818905602</t>
  </si>
  <si>
    <t>https://twitter.com/#!/myteathyme/status/1083562761051729920</t>
  </si>
  <si>
    <t>https://twitter.com/#!/victorwaiyinlam/status/1083565070766895104</t>
  </si>
  <si>
    <t>https://twitter.com/#!/pieglue/status/1083569792638803968</t>
  </si>
  <si>
    <t>https://twitter.com/#!/brennaowen/status/1083570188199424007</t>
  </si>
  <si>
    <t>https://twitter.com/#!/xrebelcanada/status/1083571121243467777</t>
  </si>
  <si>
    <t>https://twitter.com/#!/diagnosticchick/status/1083571621342830592</t>
  </si>
  <si>
    <t>https://twitter.com/#!/brad_burgen/status/1083571756240125953</t>
  </si>
  <si>
    <t>https://twitter.com/#!/nielekane/status/1083572273141829637</t>
  </si>
  <si>
    <t>https://twitter.com/#!/actorlbd/status/1083573659988484097</t>
  </si>
  <si>
    <t>https://twitter.com/#!/ccwwfoundation/status/1083577001259069440</t>
  </si>
  <si>
    <t>https://twitter.com/#!/denyse_hayward/status/1083579155805949952</t>
  </si>
  <si>
    <t>https://twitter.com/#!/gindaanis/status/1083580345188966401</t>
  </si>
  <si>
    <t>https://twitter.com/#!/cuntext/status/1083582278587084800</t>
  </si>
  <si>
    <t>https://twitter.com/#!/canadianlefty/status/1083582691159756800</t>
  </si>
  <si>
    <t>https://twitter.com/#!/ukudigada/status/1083587668200615936</t>
  </si>
  <si>
    <t>https://twitter.com/#!/princesslucaj/status/1083587857334202368</t>
  </si>
  <si>
    <t>https://twitter.com/#!/mediaindigena/status/1083588541022654464</t>
  </si>
  <si>
    <t>https://twitter.com/#!/slignot/status/1083589260115042304</t>
  </si>
  <si>
    <t>https://twitter.com/#!/auraeros/status/1083590562492633089</t>
  </si>
  <si>
    <t>https://twitter.com/#!/extinctionmilan/status/1083590870832697344</t>
  </si>
  <si>
    <t>https://twitter.com/#!/catsagainsttar/status/1083591618626834432</t>
  </si>
  <si>
    <t>https://twitter.com/#!/_collinsmaina/status/1083591725719859200</t>
  </si>
  <si>
    <t>https://twitter.com/#!/mpgphd/status/1083592474889777152</t>
  </si>
  <si>
    <t>https://twitter.com/#!/james_m_wilt/status/1083594092016271360</t>
  </si>
  <si>
    <t>https://twitter.com/#!/margotyoung3/status/1083595646999773184</t>
  </si>
  <si>
    <t>https://twitter.com/#!/bad_woof/status/1083595750049632256</t>
  </si>
  <si>
    <t>https://twitter.com/#!/drlesleyhowse/status/1083597367297933312</t>
  </si>
  <si>
    <t>https://twitter.com/#!/susanadee/status/1083601954184392704</t>
  </si>
  <si>
    <t>https://twitter.com/#!/edosdi/status/1083603511437287425</t>
  </si>
  <si>
    <t>https://twitter.com/#!/marilynwooldrid/status/1083606108894257152</t>
  </si>
  <si>
    <t>https://twitter.com/#!/michellexxli/status/1083609307650772993</t>
  </si>
  <si>
    <t>https://twitter.com/#!/cinemaneophyte/status/1083610288988012544</t>
  </si>
  <si>
    <t>https://twitter.com/#!/marktmaclean/status/1083611070307004416</t>
  </si>
  <si>
    <t>https://twitter.com/#!/tiny_lantern/status/1083612924449644544</t>
  </si>
  <si>
    <t>https://twitter.com/#!/capld31/status/1083614688586416128</t>
  </si>
  <si>
    <t>https://twitter.com/#!/larrydrake/status/1083616467126345728</t>
  </si>
  <si>
    <t>https://twitter.com/#!/daniel_nikpayuk/status/1083619159089401856</t>
  </si>
  <si>
    <t>https://twitter.com/#!/marciawalteres/status/1083621169851322369</t>
  </si>
  <si>
    <t>https://twitter.com/#!/restmensje/status/1083631493581361152</t>
  </si>
  <si>
    <t>https://twitter.com/#!/blacktaileddeer/status/1083639366491136000</t>
  </si>
  <si>
    <t>https://twitter.com/#!/lyxica/status/1083663057878843392</t>
  </si>
  <si>
    <t>https://twitter.com/#!/carolelindstrom/status/1083695033092579333</t>
  </si>
  <si>
    <t>https://twitter.com/#!/campbelllor/status/1083705194838396928</t>
  </si>
  <si>
    <t>https://twitter.com/#!/alexkhasnabish/status/1083719499499618304</t>
  </si>
  <si>
    <t>https://twitter.com/#!/1292kay/status/1083743352741335041</t>
  </si>
  <si>
    <t>https://twitter.com/#!/geist_maschine/status/1083764687076974597</t>
  </si>
  <si>
    <t>https://twitter.com/#!/tbayturner/status/1083764716894269440</t>
  </si>
  <si>
    <t>https://twitter.com/#!/franky_says/status/1083767591045222400</t>
  </si>
  <si>
    <t>https://twitter.com/#!/shirleyannmcdon/status/1083771366573146112</t>
  </si>
  <si>
    <t>https://twitter.com/#!/fruittiloopz/status/1083771491810988032</t>
  </si>
  <si>
    <t>https://twitter.com/#!/davegaertner/status/1083773366425665536</t>
  </si>
  <si>
    <t>https://twitter.com/#!/island_cynic/status/1083779873468907520</t>
  </si>
  <si>
    <t>https://twitter.com/#!/rcomeau24/status/1083780025072144384</t>
  </si>
  <si>
    <t>https://twitter.com/#!/takeactionch/status/1083781029956149248</t>
  </si>
  <si>
    <t>https://twitter.com/#!/gersandelf/status/1083782716326379521</t>
  </si>
  <si>
    <t>https://twitter.com/#!/tearafraser/status/1083783809621884928</t>
  </si>
  <si>
    <t>https://twitter.com/#!/cybelesees/status/1083833373859237888</t>
  </si>
  <si>
    <t>https://twitter.com/#!/ojibray/status/1083840891121528834</t>
  </si>
  <si>
    <t>https://twitter.com/#!/laurelrusswurm/status/1083841079848382464</t>
  </si>
  <si>
    <t>https://twitter.com/#!/bmby_sapphire85/status/1083866306674216960</t>
  </si>
  <si>
    <t>https://twitter.com/#!/brodieguy/status/1083905645932273664</t>
  </si>
  <si>
    <t>https://twitter.com/#!/laurenlatour/status/1083905835447726080</t>
  </si>
  <si>
    <t>https://twitter.com/#!/actuallyreadbks/status/1083906577738821632</t>
  </si>
  <si>
    <t>https://twitter.com/#!/marclucke/status/1083909088575143937</t>
  </si>
  <si>
    <t>https://twitter.com/#!/jamunagt/status/1083920664296189952</t>
  </si>
  <si>
    <t>https://twitter.com/#!/adventure_bean/status/1083932952315101184</t>
  </si>
  <si>
    <t>https://twitter.com/#!/wmn4srvl/status/1083976443464314880</t>
  </si>
  <si>
    <t>https://twitter.com/#!/lmnicholson68/status/1084128598968205313</t>
  </si>
  <si>
    <t>https://twitter.com/#!/delbertrileyjr/status/1084128930297192454</t>
  </si>
  <si>
    <t>https://twitter.com/#!/mattbritton1976/status/1084128946323640320</t>
  </si>
  <si>
    <t>https://twitter.com/#!/ncicnpercy/status/1084129004523786241</t>
  </si>
  <si>
    <t>https://twitter.com/#!/burningommm/status/1084130022569402368</t>
  </si>
  <si>
    <t>https://twitter.com/#!/sbstewartlaing/status/1084134541994803201</t>
  </si>
  <si>
    <t>https://twitter.com/#!/lw4/status/1084144056819699712</t>
  </si>
  <si>
    <t>https://twitter.com/#!/joanneipayne/status/1083685154772713472</t>
  </si>
  <si>
    <t>https://twitter.com/#!/joanneipayne/status/1084158198788079616</t>
  </si>
  <si>
    <t>https://twitter.com/#!/basail_/status/1084167327627784192</t>
  </si>
  <si>
    <t>https://twitter.com/#!/elfqunari/status/1084167626736193537</t>
  </si>
  <si>
    <t>https://twitter.com/#!/beaton_b/status/1084168001367216128</t>
  </si>
  <si>
    <t>https://twitter.com/#!/gabedr888/status/1084175260667260930</t>
  </si>
  <si>
    <t>https://twitter.com/#!/terrilltf/status/1084177328823971840</t>
  </si>
  <si>
    <t>https://twitter.com/#!/megawedgy/status/1084177672446472192</t>
  </si>
  <si>
    <t>https://twitter.com/#!/eric0lawton/status/1083845677355016194</t>
  </si>
  <si>
    <t>https://twitter.com/#!/eric0lawton/status/1084181820479029251</t>
  </si>
  <si>
    <t>https://twitter.com/#!/fidelioscabinet/status/1084183135548571648</t>
  </si>
  <si>
    <t>https://twitter.com/#!/starr_albert/status/1084188008910249984</t>
  </si>
  <si>
    <t>https://twitter.com/#!/metisrebelle/status/1084192590256398336</t>
  </si>
  <si>
    <t>https://twitter.com/#!/native_orchid/status/1084219482669834246</t>
  </si>
  <si>
    <t>https://twitter.com/#!/spkr2managers/status/1084222775756173313</t>
  </si>
  <si>
    <t>https://twitter.com/#!/pam_palmater/status/1084230705343717376</t>
  </si>
  <si>
    <t>https://twitter.com/#!/christinamckeen/status/1084230931156586496</t>
  </si>
  <si>
    <t>https://twitter.com/#!/theimmortalgoat/status/1084231109074800640</t>
  </si>
  <si>
    <t>https://twitter.com/#!/andrewkimmel/status/1084231500499828736</t>
  </si>
  <si>
    <t>https://twitter.com/#!/tommychong840/status/1084232450920706049</t>
  </si>
  <si>
    <t>https://twitter.com/#!/sminor689/status/1084232483258826752</t>
  </si>
  <si>
    <t>https://twitter.com/#!/stevelloyd001/status/1084232785160593409</t>
  </si>
  <si>
    <t>https://twitter.com/#!/taniasterling/status/1084233008167694336</t>
  </si>
  <si>
    <t>https://twitter.com/#!/janh67191058/status/1084233402201427968</t>
  </si>
  <si>
    <t>https://twitter.com/#!/kataclyst/status/1084233694867533824</t>
  </si>
  <si>
    <t>https://twitter.com/#!/wiggles604/status/1084233757102530560</t>
  </si>
  <si>
    <t>https://twitter.com/#!/crppynblts/status/1084233953458905088</t>
  </si>
  <si>
    <t>https://twitter.com/#!/punishmenthurts/status/1084234024678117376</t>
  </si>
  <si>
    <t>https://twitter.com/#!/lanceblack01/status/1084235634728824832</t>
  </si>
  <si>
    <t>https://twitter.com/#!/bethanymckenzie/status/1084239611860201472</t>
  </si>
  <si>
    <t>https://twitter.com/#!/themagnific3nt/status/1084241713328283649</t>
  </si>
  <si>
    <t>https://twitter.com/#!/sdqinjapan/status/1084248624194760704</t>
  </si>
  <si>
    <t>https://twitter.com/#!/meehngunqwe/status/1084253762498293760</t>
  </si>
  <si>
    <t>https://twitter.com/#!/cutfeetj/status/1084257531583705088</t>
  </si>
  <si>
    <t>https://twitter.com/#!/qallunette/status/1084258690205663232</t>
  </si>
  <si>
    <t>https://twitter.com/#!/fabian_goodwill/status/1084271108436574209</t>
  </si>
  <si>
    <t>https://twitter.com/#!/allthecdnpoli/status/1084273478209986560</t>
  </si>
  <si>
    <t>https://twitter.com/#!/nlsmith99/status/1084287648145915904</t>
  </si>
  <si>
    <t>https://twitter.com/#!/leahgaz/status/1084295632586563585</t>
  </si>
  <si>
    <t>https://twitter.com/#!/friendsofpipe/status/1084300749155127296</t>
  </si>
  <si>
    <t>https://twitter.com/#!/lovepsycho1st/status/1084303348528893952</t>
  </si>
  <si>
    <t>https://twitter.com/#!/ambercat7/status/1084315173530320896</t>
  </si>
  <si>
    <t>https://twitter.com/#!/jrnipu/status/1084316252947005441</t>
  </si>
  <si>
    <t>https://twitter.com/#!/jamesforbes17/status/1084321272207560704</t>
  </si>
  <si>
    <t>https://twitter.com/#!/trublwithnormal/status/1084325318242951169</t>
  </si>
  <si>
    <t>https://twitter.com/#!/1kermodebear/status/1084327844082155520</t>
  </si>
  <si>
    <t>https://twitter.com/#!/ciiaqap/status/1084359134814720000</t>
  </si>
  <si>
    <t>https://twitter.com/#!/indigenousedge/status/1084407608063062016</t>
  </si>
  <si>
    <t>https://twitter.com/#!/adulteveryword/status/1058003684036997127</t>
  </si>
  <si>
    <t>https://twitter.com/#!/adulteveryword/status/1063288503386091526</t>
  </si>
  <si>
    <t>https://twitter.com/#!/adulteveryword/status/1068573325482315776</t>
  </si>
  <si>
    <t>https://twitter.com/#!/adulteveryword/status/1073858151584153600</t>
  </si>
  <si>
    <t>https://twitter.com/#!/adulteveryword/status/1079142970845147136</t>
  </si>
  <si>
    <t>https://twitter.com/#!/adulteveryword/status/1084427794644230144</t>
  </si>
  <si>
    <t>https://twitter.com/#!/stewartetcie/status/1084432208708788226</t>
  </si>
  <si>
    <t>https://twitter.com/#!/petersgordon/status/1084434085831999493</t>
  </si>
  <si>
    <t>https://twitter.com/#!/lizcarlson77/status/1084434965255852032</t>
  </si>
  <si>
    <t>https://twitter.com/#!/siempre1907/status/1084444917617684480</t>
  </si>
  <si>
    <t>https://twitter.com/#!/klein_oranje/status/1084452525510516743</t>
  </si>
  <si>
    <t>https://twitter.com/#!/lajoie_sharon/status/1084453053560954881</t>
  </si>
  <si>
    <t>https://twitter.com/#!/22jasper26/status/1084475444068376581</t>
  </si>
  <si>
    <t>https://twitter.com/#!/iwilontario/status/1084484172368863232</t>
  </si>
  <si>
    <t>https://twitter.com/#!/tulukaruq/status/1084498244715999232</t>
  </si>
  <si>
    <t>https://twitter.com/#!/seancarasso/status/1084499331028201473</t>
  </si>
  <si>
    <t>https://twitter.com/#!/emmyjewelxx/status/1084499572955607041</t>
  </si>
  <si>
    <t>https://twitter.com/#!/psych_zeppelin/status/1084502075252400133</t>
  </si>
  <si>
    <t>https://twitter.com/#!/espiritoespanto/status/1084504186467823616</t>
  </si>
  <si>
    <t>https://twitter.com/#!/matawafnm/status/1084504488927473664</t>
  </si>
  <si>
    <t>https://twitter.com/#!/steve_actually/status/1084512442879750146</t>
  </si>
  <si>
    <t>https://twitter.com/#!/sameo416/status/1084134066830508033</t>
  </si>
  <si>
    <t>https://twitter.com/#!/sameo416/status/1084534164399878144</t>
  </si>
  <si>
    <t>https://twitter.com/#!/kimpweaver/status/1084536438992109576</t>
  </si>
  <si>
    <t>https://twitter.com/#!/ralphscenic/status/1084536630243844097</t>
  </si>
  <si>
    <t>https://twitter.com/#!/merlyn43/status/1084537837758775296</t>
  </si>
  <si>
    <t>https://twitter.com/#!/theslimdude/status/1084538202558529536</t>
  </si>
  <si>
    <t>https://twitter.com/#!/enbertussi/status/1084538215804125184</t>
  </si>
  <si>
    <t>https://twitter.com/#!/reneemctavish75/status/1084539951520178176</t>
  </si>
  <si>
    <t>https://twitter.com/#!/l4zybch/status/1084548748670394368</t>
  </si>
  <si>
    <t>https://twitter.com/#!/alagaaij/status/1084566094503907329</t>
  </si>
  <si>
    <t>https://twitter.com/#!/kelownascott/status/1084568450939334656</t>
  </si>
  <si>
    <t>https://twitter.com/#!/daveunger3/status/1084571149651009536</t>
  </si>
  <si>
    <t>https://twitter.com/#!/aevertree/status/1084602064578109440</t>
  </si>
  <si>
    <t>https://twitter.com/#!/tomwhy1/status/1084621252126400518</t>
  </si>
  <si>
    <t>https://twitter.com/#!/lambertlake/status/1084652237572329472</t>
  </si>
  <si>
    <t>https://twitter.com/#!/allan_crawshaw/status/1084657959014039552</t>
  </si>
  <si>
    <t>https://twitter.com/#!/shaunhowell/status/1084683329226530818</t>
  </si>
  <si>
    <t>https://twitter.com/#!/danaqueen69/status/1084565630462746624</t>
  </si>
  <si>
    <t>https://twitter.com/#!/terrencepaul5/status/1084693941130129413</t>
  </si>
  <si>
    <t>https://twitter.com/#!/terrencepaul5/status/1083703979559739392</t>
  </si>
  <si>
    <t>https://twitter.com/#!/terrencepaul5/status/1084297517284524032</t>
  </si>
  <si>
    <t>https://twitter.com/#!/putin_is_huilo/status/1084711752607154178</t>
  </si>
  <si>
    <t>https://twitter.com/#!/bearwalker58/status/1084825696290013184</t>
  </si>
  <si>
    <t>https://twitter.com/#!/totigerlilly/status/1083814482126680064</t>
  </si>
  <si>
    <t>https://twitter.com/#!/orcroseanne/status/1084128274425483264</t>
  </si>
  <si>
    <t>https://twitter.com/#!/totigerlilly/status/1084893825850531841</t>
  </si>
  <si>
    <t>1054835641622712320</t>
  </si>
  <si>
    <t>1058467303187111936</t>
  </si>
  <si>
    <t>1059875803767496706</t>
  </si>
  <si>
    <t>1059882673794105347</t>
  </si>
  <si>
    <t>1059899882813771776</t>
  </si>
  <si>
    <t>1059902928008437760</t>
  </si>
  <si>
    <t>1059907284766257153</t>
  </si>
  <si>
    <t>1059950214738513920</t>
  </si>
  <si>
    <t>1059955206945935360</t>
  </si>
  <si>
    <t>1059982944272437249</t>
  </si>
  <si>
    <t>1047120189807108097</t>
  </si>
  <si>
    <t>1059991174000377856</t>
  </si>
  <si>
    <t>1060071639239548928</t>
  </si>
  <si>
    <t>1060078600144199681</t>
  </si>
  <si>
    <t>1060132618522509313</t>
  </si>
  <si>
    <t>1059875554848063488</t>
  </si>
  <si>
    <t>1060278466556448768</t>
  </si>
  <si>
    <t>1060271357743808513</t>
  </si>
  <si>
    <t>1060283506339778560</t>
  </si>
  <si>
    <t>1060557313738792961</t>
  </si>
  <si>
    <t>1060557922512572416</t>
  </si>
  <si>
    <t>1061014288645550080</t>
  </si>
  <si>
    <t>1061264892467048450</t>
  </si>
  <si>
    <t>1061442905674604544</t>
  </si>
  <si>
    <t>1061533608282861568</t>
  </si>
  <si>
    <t>1061843676039659520</t>
  </si>
  <si>
    <t>1061989550640250881</t>
  </si>
  <si>
    <t>1061992077309997058</t>
  </si>
  <si>
    <t>1062112106550575108</t>
  </si>
  <si>
    <t>1062278410171494400</t>
  </si>
  <si>
    <t>1062152073553240064</t>
  </si>
  <si>
    <t>1063410120565100544</t>
  </si>
  <si>
    <t>1063468093865947136</t>
  </si>
  <si>
    <t>1063771384650874881</t>
  </si>
  <si>
    <t>1063771834594803712</t>
  </si>
  <si>
    <t>1063848699124699137</t>
  </si>
  <si>
    <t>1063849977062072320</t>
  </si>
  <si>
    <t>1063851740288729089</t>
  </si>
  <si>
    <t>1063852332469968899</t>
  </si>
  <si>
    <t>1063862417690714112</t>
  </si>
  <si>
    <t>1063919633625952256</t>
  </si>
  <si>
    <t>1063962443758665728</t>
  </si>
  <si>
    <t>1064107801524477952</t>
  </si>
  <si>
    <t>1064108001878032384</t>
  </si>
  <si>
    <t>1064112394098503680</t>
  </si>
  <si>
    <t>1064114089339904000</t>
  </si>
  <si>
    <t>1064125903779889152</t>
  </si>
  <si>
    <t>1064136918231932931</t>
  </si>
  <si>
    <t>1064156616054976513</t>
  </si>
  <si>
    <t>1064412744735178752</t>
  </si>
  <si>
    <t>1065288361873682433</t>
  </si>
  <si>
    <t>1065288913827389441</t>
  </si>
  <si>
    <t>1065306260302639106</t>
  </si>
  <si>
    <t>1065355111403261958</t>
  </si>
  <si>
    <t>1065355727097683968</t>
  </si>
  <si>
    <t>1065356213242798080</t>
  </si>
  <si>
    <t>1065357745065508864</t>
  </si>
  <si>
    <t>1065269919263145985</t>
  </si>
  <si>
    <t>1065386848149807104</t>
  </si>
  <si>
    <t>1065415813077721088</t>
  </si>
  <si>
    <t>1065288258312118272</t>
  </si>
  <si>
    <t>1065447813910315009</t>
  </si>
  <si>
    <t>1065757594680094720</t>
  </si>
  <si>
    <t>1066077515968479232</t>
  </si>
  <si>
    <t>1066431509878448128</t>
  </si>
  <si>
    <t>1066658769529176067</t>
  </si>
  <si>
    <t>1067976616964435968</t>
  </si>
  <si>
    <t>1068070857673764864</t>
  </si>
  <si>
    <t>1068335269496020993</t>
  </si>
  <si>
    <t>1068478381484851200</t>
  </si>
  <si>
    <t>1063753435156279298</t>
  </si>
  <si>
    <t>1063851970602110976</t>
  </si>
  <si>
    <t>1068505448507195392</t>
  </si>
  <si>
    <t>1068518521552793602</t>
  </si>
  <si>
    <t>1068616652059750400</t>
  </si>
  <si>
    <t>1068695882151985152</t>
  </si>
  <si>
    <t>1068695978855804928</t>
  </si>
  <si>
    <t>1068697285448609792</t>
  </si>
  <si>
    <t>1068697401391759360</t>
  </si>
  <si>
    <t>1064107662353281031</t>
  </si>
  <si>
    <t>1064108003593461761</t>
  </si>
  <si>
    <t>1068474742095708160</t>
  </si>
  <si>
    <t>1068835852850216960</t>
  </si>
  <si>
    <t>1068991437096841223</t>
  </si>
  <si>
    <t>751028497355837442</t>
  </si>
  <si>
    <t>1069527969033580545</t>
  </si>
  <si>
    <t>1070325553629224967</t>
  </si>
  <si>
    <t>1070685044170256385</t>
  </si>
  <si>
    <t>1070685400836976647</t>
  </si>
  <si>
    <t>1070701762280079360</t>
  </si>
  <si>
    <t>1070685321589866496</t>
  </si>
  <si>
    <t>1070765700044767233</t>
  </si>
  <si>
    <t>1070986758827978752</t>
  </si>
  <si>
    <t>1070993719653007360</t>
  </si>
  <si>
    <t>1071082219454824450</t>
  </si>
  <si>
    <t>1071084441815138312</t>
  </si>
  <si>
    <t>1071086345467113472</t>
  </si>
  <si>
    <t>1071512546333601792</t>
  </si>
  <si>
    <t>1071887687156666369</t>
  </si>
  <si>
    <t>959556912437018624</t>
  </si>
  <si>
    <t>1036594298970488833</t>
  </si>
  <si>
    <t>1061957588558872576</t>
  </si>
  <si>
    <t>1072525835423371268</t>
  </si>
  <si>
    <t>1072587209902043136</t>
  </si>
  <si>
    <t>1072982414211891200</t>
  </si>
  <si>
    <t>1073364364382650369</t>
  </si>
  <si>
    <t>1073590768227573763</t>
  </si>
  <si>
    <t>1074791992545034242</t>
  </si>
  <si>
    <t>1075062604148690944</t>
  </si>
  <si>
    <t>1075390557910818822</t>
  </si>
  <si>
    <t>1075401896284905472</t>
  </si>
  <si>
    <t>1075390297675317248</t>
  </si>
  <si>
    <t>1075410594038071296</t>
  </si>
  <si>
    <t>1077009408138170368</t>
  </si>
  <si>
    <t>1077009549763067904</t>
  </si>
  <si>
    <t>1077009983886295042</t>
  </si>
  <si>
    <t>1077032660701200384</t>
  </si>
  <si>
    <t>1077035157851435008</t>
  </si>
  <si>
    <t>1077046422199914496</t>
  </si>
  <si>
    <t>1077091554723024896</t>
  </si>
  <si>
    <t>1077110293560508416</t>
  </si>
  <si>
    <t>1077221146221834242</t>
  </si>
  <si>
    <t>1077373223149363200</t>
  </si>
  <si>
    <t>1076535367183011841</t>
  </si>
  <si>
    <t>1077382232678023168</t>
  </si>
  <si>
    <t>1077606737522380801</t>
  </si>
  <si>
    <t>1077636027186139136</t>
  </si>
  <si>
    <t>1077636223890587650</t>
  </si>
  <si>
    <t>1077635829168816134</t>
  </si>
  <si>
    <t>1077639531158011904</t>
  </si>
  <si>
    <t>1078032826228985856</t>
  </si>
  <si>
    <t>1078049832105922560</t>
  </si>
  <si>
    <t>1078944773115916289</t>
  </si>
  <si>
    <t>1071850031991414785</t>
  </si>
  <si>
    <t>1079008358538059777</t>
  </si>
  <si>
    <t>1079022210940104709</t>
  </si>
  <si>
    <t>1079189410707587073</t>
  </si>
  <si>
    <t>1079666358273691653</t>
  </si>
  <si>
    <t>1079772359513554944</t>
  </si>
  <si>
    <t>1079772419143929857</t>
  </si>
  <si>
    <t>1080256094444892162</t>
  </si>
  <si>
    <t>1055728426844413953</t>
  </si>
  <si>
    <t>1080279512347234305</t>
  </si>
  <si>
    <t>1080279653166673920</t>
  </si>
  <si>
    <t>1080288227351703559</t>
  </si>
  <si>
    <t>1065691276694171649</t>
  </si>
  <si>
    <t>1080442535833755648</t>
  </si>
  <si>
    <t>1080500881395732480</t>
  </si>
  <si>
    <t>1080502747974242304</t>
  </si>
  <si>
    <t>1065692649389203457</t>
  </si>
  <si>
    <t>1080433427109826561</t>
  </si>
  <si>
    <t>1080547353168351232</t>
  </si>
  <si>
    <t>1080500746913746944</t>
  </si>
  <si>
    <t>1080501406644256770</t>
  </si>
  <si>
    <t>1080502106178621440</t>
  </si>
  <si>
    <t>1080571051992600576</t>
  </si>
  <si>
    <t>1080591314348068865</t>
  </si>
  <si>
    <t>1082279037760872456</t>
  </si>
  <si>
    <t>1082805711288057856</t>
  </si>
  <si>
    <t>1082991814209138688</t>
  </si>
  <si>
    <t>1083047731231379456</t>
  </si>
  <si>
    <t>1083070810351456256</t>
  </si>
  <si>
    <t>1083104346483630080</t>
  </si>
  <si>
    <t>1083107916209704962</t>
  </si>
  <si>
    <t>1083109982617391104</t>
  </si>
  <si>
    <t>1083128664517214209</t>
  </si>
  <si>
    <t>1082788633906761728</t>
  </si>
  <si>
    <t>1083157786081533952</t>
  </si>
  <si>
    <t>1083376040783826946</t>
  </si>
  <si>
    <t>1083011777317736449</t>
  </si>
  <si>
    <t>1083416937248505862</t>
  </si>
  <si>
    <t>1083543707582955520</t>
  </si>
  <si>
    <t>1083546055164264448</t>
  </si>
  <si>
    <t>1066159139074654208</t>
  </si>
  <si>
    <t>1083555751480545280</t>
  </si>
  <si>
    <t>1083556803818905602</t>
  </si>
  <si>
    <t>1083562761051729920</t>
  </si>
  <si>
    <t>1083565070766895104</t>
  </si>
  <si>
    <t>1083569792638803968</t>
  </si>
  <si>
    <t>1083570188199424007</t>
  </si>
  <si>
    <t>1083571121243467777</t>
  </si>
  <si>
    <t>1083571621342830592</t>
  </si>
  <si>
    <t>1083571756240125953</t>
  </si>
  <si>
    <t>1083572273141829637</t>
  </si>
  <si>
    <t>1083573659988484097</t>
  </si>
  <si>
    <t>1083577001259069440</t>
  </si>
  <si>
    <t>1083579155805949952</t>
  </si>
  <si>
    <t>1083580345188966401</t>
  </si>
  <si>
    <t>1083582278587084800</t>
  </si>
  <si>
    <t>1083582691159756800</t>
  </si>
  <si>
    <t>1083587668200615936</t>
  </si>
  <si>
    <t>1083587857334202368</t>
  </si>
  <si>
    <t>1083588541022654464</t>
  </si>
  <si>
    <t>1083589260115042304</t>
  </si>
  <si>
    <t>1083590562492633089</t>
  </si>
  <si>
    <t>1083590870832697344</t>
  </si>
  <si>
    <t>1083591618626834432</t>
  </si>
  <si>
    <t>1083591725719859200</t>
  </si>
  <si>
    <t>1083592474889777152</t>
  </si>
  <si>
    <t>1083594092016271360</t>
  </si>
  <si>
    <t>1083595646999773184</t>
  </si>
  <si>
    <t>1083595750049632256</t>
  </si>
  <si>
    <t>1083597367297933312</t>
  </si>
  <si>
    <t>1083601954184392704</t>
  </si>
  <si>
    <t>1083603511437287425</t>
  </si>
  <si>
    <t>1083606108894257152</t>
  </si>
  <si>
    <t>1083609307650772993</t>
  </si>
  <si>
    <t>1083610288988012544</t>
  </si>
  <si>
    <t>1083611070307004416</t>
  </si>
  <si>
    <t>1083612924449644544</t>
  </si>
  <si>
    <t>1083614688586416128</t>
  </si>
  <si>
    <t>1083616467126345728</t>
  </si>
  <si>
    <t>1083619159089401856</t>
  </si>
  <si>
    <t>1083621169851322369</t>
  </si>
  <si>
    <t>1083631493581361152</t>
  </si>
  <si>
    <t>1083639366491136000</t>
  </si>
  <si>
    <t>1083663057878843392</t>
  </si>
  <si>
    <t>1083695033092579333</t>
  </si>
  <si>
    <t>1083705194838396928</t>
  </si>
  <si>
    <t>1083719499499618304</t>
  </si>
  <si>
    <t>1083743352741335041</t>
  </si>
  <si>
    <t>1083764687076974597</t>
  </si>
  <si>
    <t>1083764716894269440</t>
  </si>
  <si>
    <t>1083767591045222400</t>
  </si>
  <si>
    <t>1083771366573146112</t>
  </si>
  <si>
    <t>1083771491810988032</t>
  </si>
  <si>
    <t>1083773366425665536</t>
  </si>
  <si>
    <t>1083779873468907520</t>
  </si>
  <si>
    <t>1083780025072144384</t>
  </si>
  <si>
    <t>1083781029956149248</t>
  </si>
  <si>
    <t>1083782716326379521</t>
  </si>
  <si>
    <t>1083783809621884928</t>
  </si>
  <si>
    <t>1083833373859237888</t>
  </si>
  <si>
    <t>1083840891121528834</t>
  </si>
  <si>
    <t>1083841079848382464</t>
  </si>
  <si>
    <t>1083866306674216960</t>
  </si>
  <si>
    <t>1083905645932273664</t>
  </si>
  <si>
    <t>1083905835447726080</t>
  </si>
  <si>
    <t>1083906577738821632</t>
  </si>
  <si>
    <t>1083909088575143937</t>
  </si>
  <si>
    <t>1083920664296189952</t>
  </si>
  <si>
    <t>1083932952315101184</t>
  </si>
  <si>
    <t>1083976443464314880</t>
  </si>
  <si>
    <t>1084128598968205313</t>
  </si>
  <si>
    <t>1084128930297192454</t>
  </si>
  <si>
    <t>1084128946323640320</t>
  </si>
  <si>
    <t>1084129004523786241</t>
  </si>
  <si>
    <t>1084130022569402368</t>
  </si>
  <si>
    <t>1084134541994803201</t>
  </si>
  <si>
    <t>1084144056819699712</t>
  </si>
  <si>
    <t>1083685154772713472</t>
  </si>
  <si>
    <t>1084158198788079616</t>
  </si>
  <si>
    <t>1084167327627784192</t>
  </si>
  <si>
    <t>1084167626736193537</t>
  </si>
  <si>
    <t>1084168001367216128</t>
  </si>
  <si>
    <t>1084175260667260930</t>
  </si>
  <si>
    <t>1084177328823971840</t>
  </si>
  <si>
    <t>1084177672446472192</t>
  </si>
  <si>
    <t>1083845677355016194</t>
  </si>
  <si>
    <t>1084181820479029251</t>
  </si>
  <si>
    <t>1084183135548571648</t>
  </si>
  <si>
    <t>1084188008910249984</t>
  </si>
  <si>
    <t>1084192590256398336</t>
  </si>
  <si>
    <t>1084219482669834246</t>
  </si>
  <si>
    <t>1084222775756173313</t>
  </si>
  <si>
    <t>1084230705343717376</t>
  </si>
  <si>
    <t>1084230931156586496</t>
  </si>
  <si>
    <t>1084231109074800640</t>
  </si>
  <si>
    <t>1084231500499828736</t>
  </si>
  <si>
    <t>1084232450920706049</t>
  </si>
  <si>
    <t>1084232483258826752</t>
  </si>
  <si>
    <t>1084232785160593409</t>
  </si>
  <si>
    <t>1084233008167694336</t>
  </si>
  <si>
    <t>1084233402201427968</t>
  </si>
  <si>
    <t>1084233694867533824</t>
  </si>
  <si>
    <t>1084233757102530560</t>
  </si>
  <si>
    <t>1084233953458905088</t>
  </si>
  <si>
    <t>1084234024678117376</t>
  </si>
  <si>
    <t>1084235634728824832</t>
  </si>
  <si>
    <t>1084239611860201472</t>
  </si>
  <si>
    <t>1084241713328283649</t>
  </si>
  <si>
    <t>1084248624194760704</t>
  </si>
  <si>
    <t>1084253762498293760</t>
  </si>
  <si>
    <t>1084257531583705088</t>
  </si>
  <si>
    <t>1084258690205663232</t>
  </si>
  <si>
    <t>1084271108436574209</t>
  </si>
  <si>
    <t>1084273478209986560</t>
  </si>
  <si>
    <t>1084287648145915904</t>
  </si>
  <si>
    <t>1084295632586563585</t>
  </si>
  <si>
    <t>1084300749155127296</t>
  </si>
  <si>
    <t>1084303348528893952</t>
  </si>
  <si>
    <t>1084315173530320896</t>
  </si>
  <si>
    <t>1084316252947005441</t>
  </si>
  <si>
    <t>1084321272207560704</t>
  </si>
  <si>
    <t>1084325318242951169</t>
  </si>
  <si>
    <t>1084327844082155520</t>
  </si>
  <si>
    <t>1084359134814720000</t>
  </si>
  <si>
    <t>1084407608063062016</t>
  </si>
  <si>
    <t>1058003684036997127</t>
  </si>
  <si>
    <t>1063288503386091526</t>
  </si>
  <si>
    <t>1068573325482315776</t>
  </si>
  <si>
    <t>1073858151584153600</t>
  </si>
  <si>
    <t>1079142970845147136</t>
  </si>
  <si>
    <t>1084427794644230144</t>
  </si>
  <si>
    <t>1084432208708788226</t>
  </si>
  <si>
    <t>1084434085831999493</t>
  </si>
  <si>
    <t>1084434965255852032</t>
  </si>
  <si>
    <t>1084444917617684480</t>
  </si>
  <si>
    <t>1084452525510516743</t>
  </si>
  <si>
    <t>1084453053560954881</t>
  </si>
  <si>
    <t>1084475444068376581</t>
  </si>
  <si>
    <t>1084484172368863232</t>
  </si>
  <si>
    <t>1084498244715999232</t>
  </si>
  <si>
    <t>1084499331028201473</t>
  </si>
  <si>
    <t>1084499572955607041</t>
  </si>
  <si>
    <t>1084502075252400133</t>
  </si>
  <si>
    <t>1084504186467823616</t>
  </si>
  <si>
    <t>1084504488927473664</t>
  </si>
  <si>
    <t>1084512442879750146</t>
  </si>
  <si>
    <t>1084134066830508033</t>
  </si>
  <si>
    <t>1084534164399878144</t>
  </si>
  <si>
    <t>1084536438992109576</t>
  </si>
  <si>
    <t>1084536630243844097</t>
  </si>
  <si>
    <t>1084537837758775296</t>
  </si>
  <si>
    <t>1084538202558529536</t>
  </si>
  <si>
    <t>1084538215804125184</t>
  </si>
  <si>
    <t>1084539951520178176</t>
  </si>
  <si>
    <t>1084548748670394368</t>
  </si>
  <si>
    <t>1084566094503907329</t>
  </si>
  <si>
    <t>1084568450939334656</t>
  </si>
  <si>
    <t>1084571149651009536</t>
  </si>
  <si>
    <t>1084602064578109440</t>
  </si>
  <si>
    <t>1084621252126400518</t>
  </si>
  <si>
    <t>1084652237572329472</t>
  </si>
  <si>
    <t>1084657959014039552</t>
  </si>
  <si>
    <t>1084683329226530818</t>
  </si>
  <si>
    <t>1084565630462746624</t>
  </si>
  <si>
    <t>1084693941130129413</t>
  </si>
  <si>
    <t>1083703979559739392</t>
  </si>
  <si>
    <t>1084297517284524032</t>
  </si>
  <si>
    <t>1084711752607154178</t>
  </si>
  <si>
    <t>1084825696290013184</t>
  </si>
  <si>
    <t>1083814482126680064</t>
  </si>
  <si>
    <t>1084128274425483264</t>
  </si>
  <si>
    <t>1084893825850531841</t>
  </si>
  <si>
    <t>1060264062012014593</t>
  </si>
  <si>
    <t>1061011825360130054</t>
  </si>
  <si>
    <t>1061251094297407488</t>
  </si>
  <si>
    <t>1061162547070595072</t>
  </si>
  <si>
    <t>1061332706011815936</t>
  </si>
  <si>
    <t>1061987241063522304</t>
  </si>
  <si>
    <t>1062106501899120640</t>
  </si>
  <si>
    <t>1062275581134413824</t>
  </si>
  <si>
    <t>1062150462273654791</t>
  </si>
  <si>
    <t>1064079732277415937</t>
  </si>
  <si>
    <t>1064305081221300225</t>
  </si>
  <si>
    <t>1065269153194524672</t>
  </si>
  <si>
    <t>1065757116760186880</t>
  </si>
  <si>
    <t>1066077178599755777</t>
  </si>
  <si>
    <t>1066429830047125504</t>
  </si>
  <si>
    <t>1068070446485004288</t>
  </si>
  <si>
    <t>1068174975977308160</t>
  </si>
  <si>
    <t>1068894511487700992</t>
  </si>
  <si>
    <t>1070953937350598656</t>
  </si>
  <si>
    <t>1072520557403537408</t>
  </si>
  <si>
    <t>1072980906665828352</t>
  </si>
  <si>
    <t>1073363996412121089</t>
  </si>
  <si>
    <t>1077090585184477184</t>
  </si>
  <si>
    <t>1071843560910139392</t>
  </si>
  <si>
    <t>1079022012343832576</t>
  </si>
  <si>
    <t>1079083478510116869</t>
  </si>
  <si>
    <t>1079768614033649664</t>
  </si>
  <si>
    <t>1065553877758590976</t>
  </si>
  <si>
    <t>1080557952757460992</t>
  </si>
  <si>
    <t>1066154122074710016</t>
  </si>
  <si>
    <t>1083657951230001157</t>
  </si>
  <si>
    <t/>
  </si>
  <si>
    <t>137053114</t>
  </si>
  <si>
    <t>822767880701935616</t>
  </si>
  <si>
    <t>808520940451557376</t>
  </si>
  <si>
    <t>26259342</t>
  </si>
  <si>
    <t>33962372</t>
  </si>
  <si>
    <t>392223127</t>
  </si>
  <si>
    <t>3296783885</t>
  </si>
  <si>
    <t>1027147515282436096</t>
  </si>
  <si>
    <t>813725652851507200</t>
  </si>
  <si>
    <t>21439144</t>
  </si>
  <si>
    <t>552494536</t>
  </si>
  <si>
    <t>1873306339</t>
  </si>
  <si>
    <t>827987423737044994</t>
  </si>
  <si>
    <t>14300872</t>
  </si>
  <si>
    <t>364947523</t>
  </si>
  <si>
    <t>1084160785</t>
  </si>
  <si>
    <t>2739596257</t>
  </si>
  <si>
    <t>20068679</t>
  </si>
  <si>
    <t>295642096</t>
  </si>
  <si>
    <t>28076811</t>
  </si>
  <si>
    <t>20543416</t>
  </si>
  <si>
    <t>263987783</t>
  </si>
  <si>
    <t>3075681947</t>
  </si>
  <si>
    <t>1086145081</t>
  </si>
  <si>
    <t>184069308</t>
  </si>
  <si>
    <t>616735838</t>
  </si>
  <si>
    <t>138203134</t>
  </si>
  <si>
    <t>54895280</t>
  </si>
  <si>
    <t>2389254919</t>
  </si>
  <si>
    <t>2829251164</t>
  </si>
  <si>
    <t>278098221</t>
  </si>
  <si>
    <t>940912705833234432</t>
  </si>
  <si>
    <t>en</t>
  </si>
  <si>
    <t>fr</t>
  </si>
  <si>
    <t>ru</t>
  </si>
  <si>
    <t>1047110766019661824</t>
  </si>
  <si>
    <t>1066614187235950592</t>
  </si>
  <si>
    <t>1071310294247456768</t>
  </si>
  <si>
    <t>715265549945610240</t>
  </si>
  <si>
    <t>1078811084214149120</t>
  </si>
  <si>
    <t>1079490437805756417</t>
  </si>
  <si>
    <t>1083452191556329473</t>
  </si>
  <si>
    <t>Twitter for Android</t>
  </si>
  <si>
    <t>Twitter for iPhone</t>
  </si>
  <si>
    <t>Twitter Web Client</t>
  </si>
  <si>
    <t>Flamingo for Android</t>
  </si>
  <si>
    <t>Twitter Lite</t>
  </si>
  <si>
    <t>HubSpot</t>
  </si>
  <si>
    <t>Every Word Did 9/11</t>
  </si>
  <si>
    <t>TweetDeck</t>
  </si>
  <si>
    <t>Hootsuite Inc.</t>
  </si>
  <si>
    <t>Amplifr</t>
  </si>
  <si>
    <t>Twitter for iPad</t>
  </si>
  <si>
    <t>WordPress.com</t>
  </si>
  <si>
    <t>Buffer</t>
  </si>
  <si>
    <t>IFTTT</t>
  </si>
  <si>
    <t>TEWbot</t>
  </si>
  <si>
    <t>Fuck Every Word bot</t>
  </si>
  <si>
    <t>Overwrought</t>
  </si>
  <si>
    <t>Retwitteuse</t>
  </si>
  <si>
    <t>Mobile Web (M2)</t>
  </si>
  <si>
    <t>twittbot.net</t>
  </si>
  <si>
    <t>Retweet</t>
  </si>
  <si>
    <t>-74.041878,40.570842 
-73.855673,40.570842 
-73.855673,40.739434 
-74.041878,40.739434</t>
  </si>
  <si>
    <t>-0.104501,51.518605 
-0.015834,51.518605 
-0.015834,51.5766844 
-0.104501,51.5766844</t>
  </si>
  <si>
    <t>-113.71368,53.395531 
-113.271555,53.395531 
-113.271555,53.7161084 
-113.71368,53.7161084</t>
  </si>
  <si>
    <t>United States</t>
  </si>
  <si>
    <t>United Kingdom</t>
  </si>
  <si>
    <t>Canada</t>
  </si>
  <si>
    <t>US</t>
  </si>
  <si>
    <t>GB</t>
  </si>
  <si>
    <t>CA</t>
  </si>
  <si>
    <t>Brooklyn, NY</t>
  </si>
  <si>
    <t>Hackney, London</t>
  </si>
  <si>
    <t>Edmonton, Alberta</t>
  </si>
  <si>
    <t>011add077f4d2da3</t>
  </si>
  <si>
    <t>2a3f152d1ac5044a</t>
  </si>
  <si>
    <t>6a6d896ba1cb5dc4</t>
  </si>
  <si>
    <t>Brooklyn</t>
  </si>
  <si>
    <t>Hackney</t>
  </si>
  <si>
    <t>Edmonton</t>
  </si>
  <si>
    <t>city</t>
  </si>
  <si>
    <t>https://api.twitter.com/1.1/geo/id/011add077f4d2da3.json</t>
  </si>
  <si>
    <t>https://api.twitter.com/1.1/geo/id/2a3f152d1ac5044a.json</t>
  </si>
  <si>
    <t>https://api.twitter.com/1.1/geo/id/6a6d896ba1cb5dc4.json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</si>
  <si>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</si>
  <si>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</si>
  <si>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</si>
  <si>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</si>
  <si>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</si>
  <si>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</si>
  <si>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</si>
  <si>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</si>
  <si>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</si>
  <si>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</si>
  <si>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</si>
  <si>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</si>
  <si>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</si>
  <si>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</si>
  <si>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</si>
  <si>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</si>
  <si>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</si>
  <si>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</si>
  <si>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</si>
  <si>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</si>
  <si>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</si>
  <si>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Janet Adama Mohammed</t>
  </si>
  <si>
    <t>Conciliation Resources</t>
  </si>
  <si>
    <t>Dr. Nancy</t>
  </si>
  <si>
    <t>Bridgett Henwood</t>
  </si>
  <si>
    <t>Coleman Lowndes</t>
  </si>
  <si>
    <t>Vox</t>
  </si>
  <si>
    <t>Andrij Dobriansky</t>
  </si>
  <si>
    <t>Diets Q</t>
  </si>
  <si>
    <t>Hambacher Forst</t>
  </si>
  <si>
    <t>Chaos im Blut</t>
  </si>
  <si>
    <t>丝绸之路</t>
  </si>
  <si>
    <t>burek1312</t>
  </si>
  <si>
    <t>Regina Jacobs</t>
  </si>
  <si>
    <t>Stefan Lux plus</t>
  </si>
  <si>
    <t>Cindy Peter _xD83D__xDC9A__xD83D__xDC1D__xD83C__xDF3B_</t>
  </si>
  <si>
    <t>7consideweit</t>
  </si>
  <si>
    <t>Prevent Genocide Org</t>
  </si>
  <si>
    <t>Cruz</t>
  </si>
  <si>
    <t>Earth Riot</t>
  </si>
  <si>
    <t>Mauro Bulgarelli</t>
  </si>
  <si>
    <t>UN Clima Observer</t>
  </si>
  <si>
    <t>Alain Robert</t>
  </si>
  <si>
    <t>Francky Trichet</t>
  </si>
  <si>
    <t>Arnaud PASQUER</t>
  </si>
  <si>
    <t>Daniel Caud TETRARC</t>
  </si>
  <si>
    <t>LDC</t>
  </si>
  <si>
    <t>Michael Weedon</t>
  </si>
  <si>
    <t>☸️_xD83C__xDFF4_#1WitchDrSucy</t>
  </si>
  <si>
    <t>GoldenPhavilpt888</t>
  </si>
  <si>
    <t>Alexander M Zoltai</t>
  </si>
  <si>
    <t>Al Jazeera English</t>
  </si>
  <si>
    <t>Roya Bauman</t>
  </si>
  <si>
    <t>yoav</t>
  </si>
  <si>
    <t>selfstudier</t>
  </si>
  <si>
    <t>Bernard REYNAUD</t>
  </si>
  <si>
    <t>Ch.LECHEVALIER</t>
  </si>
  <si>
    <t>Pierre G</t>
  </si>
  <si>
    <t>Padre_Pio</t>
  </si>
  <si>
    <t>Michel Goya</t>
  </si>
  <si>
    <t>EveryWordDid9/11</t>
  </si>
  <si>
    <t>Münchner Frosch_xD83D__xDC38_</t>
  </si>
  <si>
    <t>Trotinetet _xD83D__xDEF4__xD83C__xDFA9_</t>
  </si>
  <si>
    <t>Ze Strasbourgeois</t>
  </si>
  <si>
    <t>icecram boris</t>
  </si>
  <si>
    <t>INTELLIPUS</t>
  </si>
  <si>
    <t>Talking Military</t>
  </si>
  <si>
    <t>Simon Platman</t>
  </si>
  <si>
    <t>ShadilayFive _xD83C__xDDFA__xD83C__xDDF8_✝️</t>
  </si>
  <si>
    <t>enemy</t>
  </si>
  <si>
    <t>Medium Digital</t>
  </si>
  <si>
    <t>Shlomo Gordon _xD83C__xDDEE__xD83C__xDDF1_</t>
  </si>
  <si>
    <t>Juan Garcia</t>
  </si>
  <si>
    <t>Katie Hopkins</t>
  </si>
  <si>
    <t>Slick Trick</t>
  </si>
  <si>
    <t>Harald Zierock</t>
  </si>
  <si>
    <t>GANAPATHY PRABAKAR</t>
  </si>
  <si>
    <t>Rhizome</t>
  </si>
  <si>
    <t>Hors Sol</t>
  </si>
  <si>
    <t>Convergences</t>
  </si>
  <si>
    <t>Cortège de Tête</t>
  </si>
  <si>
    <t>kiara</t>
  </si>
  <si>
    <t>Moog5hur</t>
  </si>
  <si>
    <t>Défendre Habiter la zad</t>
  </si>
  <si>
    <t>_xD83C__xDF32_Simone_xD83C__xDF32_</t>
  </si>
  <si>
    <t>Pınar Selek</t>
  </si>
  <si>
    <t>Radio Libre</t>
  </si>
  <si>
    <t>Coord Jeunes Bdx</t>
  </si>
  <si>
    <t>Rouen dans la rue</t>
  </si>
  <si>
    <t>Tugduald</t>
  </si>
  <si>
    <t>Saga MG Syndicat</t>
  </si>
  <si>
    <t>DrMartyUFML-S</t>
  </si>
  <si>
    <t>Raoul Molian</t>
  </si>
  <si>
    <t>PrincessBadaboum</t>
  </si>
  <si>
    <t>Steve Marco</t>
  </si>
  <si>
    <t>Jean Do Droyer</t>
  </si>
  <si>
    <t>Rebecca Burnell</t>
  </si>
  <si>
    <t>Summertime</t>
  </si>
  <si>
    <t>_xD835__xDD77_ow _xD835__xDD6C_rctic ❄️</t>
  </si>
  <si>
    <t>Дмирий</t>
  </si>
  <si>
    <t>Лента.ру</t>
  </si>
  <si>
    <t>SиЭ</t>
  </si>
  <si>
    <t>Преподобный Я.</t>
  </si>
  <si>
    <t>Stratfor</t>
  </si>
  <si>
    <t>The Times of Israel</t>
  </si>
  <si>
    <t>Deven_Intel</t>
  </si>
  <si>
    <t>Nieds Dead Horse</t>
  </si>
  <si>
    <t>Artephius</t>
  </si>
  <si>
    <t>Darwin1800</t>
  </si>
  <si>
    <t>Michael McFaul</t>
  </si>
  <si>
    <t>Nanny Marilyn -Never Republican Again</t>
  </si>
  <si>
    <t>Sonja Leah</t>
  </si>
  <si>
    <t>Kenneth Lipp</t>
  </si>
  <si>
    <t>Смотрящий</t>
  </si>
  <si>
    <t>Stuart P. Bentley</t>
  </si>
  <si>
    <t>sean maciel</t>
  </si>
  <si>
    <t>Dah-vith</t>
  </si>
  <si>
    <t>Howell Harris</t>
  </si>
  <si>
    <t>Nick Macpherson</t>
  </si>
  <si>
    <t>Eli</t>
  </si>
  <si>
    <t>waleR2P</t>
  </si>
  <si>
    <t>A. Grant Harrison</t>
  </si>
  <si>
    <t>Russia Insider</t>
  </si>
  <si>
    <t>J. Koren</t>
  </si>
  <si>
    <t>Marc Lamont Hill</t>
  </si>
  <si>
    <t>Gaël M.</t>
  </si>
  <si>
    <t>riff-raff</t>
  </si>
  <si>
    <t>Chang Des Bois</t>
  </si>
  <si>
    <t>Melba Peach</t>
  </si>
  <si>
    <t>Citoyen φ #AvenirEnCommun_6eRép._xD83C__xDF3F_✊_xD83E__xDD89__xD83D__xDC1D__xD83C__xDF0D_</t>
  </si>
  <si>
    <t>cannelle+</t>
  </si>
  <si>
    <t>Rebel29</t>
  </si>
  <si>
    <t>Marijana Krnic</t>
  </si>
  <si>
    <t>MFA Kosovo _xD83C__xDDFD__xD83C__xDDF0_</t>
  </si>
  <si>
    <t>Angry_Bisounours</t>
  </si>
  <si>
    <t>claire</t>
  </si>
  <si>
    <t>Duane Bratt</t>
  </si>
  <si>
    <t>Raspberry Shake</t>
  </si>
  <si>
    <t>The Warrior Philosopher</t>
  </si>
  <si>
    <t>Jean pierre</t>
  </si>
  <si>
    <t>geotecnia.ONLINE</t>
  </si>
  <si>
    <t>Manuel Romana</t>
  </si>
  <si>
    <t>JackieO</t>
  </si>
  <si>
    <t>Richard Chambers</t>
  </si>
  <si>
    <t>Van Tomas</t>
  </si>
  <si>
    <t>Dave Hansell</t>
  </si>
  <si>
    <t>Amy Wyatt _xD83C__xDDF7__xD83C__xDDFA_ ❄️ _xD83C__xDF39__xD83C__xDDF0__xD83C__xDDF5_ _xD83C__xDDE8__xD83C__xDDFA_</t>
  </si>
  <si>
    <t>Charmaine Seitz</t>
  </si>
  <si>
    <t>Roland ABIAR</t>
  </si>
  <si>
    <t>️#CMgrenoble</t>
  </si>
  <si>
    <t>jerome soldeville_xD83D__xDD3B_ᵠ matricule nº10459</t>
  </si>
  <si>
    <t>PRESS Core</t>
  </si>
  <si>
    <t>vikingsparrow⏳</t>
  </si>
  <si>
    <t>jase</t>
  </si>
  <si>
    <t>Nicholas Watt</t>
  </si>
  <si>
    <t>BBC Newsnight</t>
  </si>
  <si>
    <t>[[[ AgentNDN ]]]</t>
  </si>
  <si>
    <t>Jane Philpott</t>
  </si>
  <si>
    <t>Nora Loreto</t>
  </si>
  <si>
    <t>Veldon Coburn</t>
  </si>
  <si>
    <t>Ian</t>
  </si>
  <si>
    <t>nighttweeter</t>
  </si>
  <si>
    <t>Merci Benz</t>
  </si>
  <si>
    <t>Mina _xD83D__xDC0D__xD83C__xDDE8__xD83C__xDDE6_⚔️</t>
  </si>
  <si>
    <t>Sophie Lawson</t>
  </si>
  <si>
    <t>Sigvat Eide</t>
  </si>
  <si>
    <t>MangeurDeBiSkuits</t>
  </si>
  <si>
    <t>tim rourke</t>
  </si>
  <si>
    <t>renou michel</t>
  </si>
  <si>
    <t>YouTube</t>
  </si>
  <si>
    <t>Thank Every Word</t>
  </si>
  <si>
    <t>❌⚜Dukeنof_xD83E__xDD5B_Lisbon_xD83C__xDF39_ and 109 others</t>
  </si>
  <si>
    <t>Fuck Every Word 2.0</t>
  </si>
  <si>
    <t>DeepGreenResistance</t>
  </si>
  <si>
    <t>Stop Fossil Fuels</t>
  </si>
  <si>
    <t>Kathleen Anger</t>
  </si>
  <si>
    <t>Kristi Leigh</t>
  </si>
  <si>
    <t>Thom Juzwik</t>
  </si>
  <si>
    <t>Compostosaurus</t>
  </si>
  <si>
    <t>Kathleen Masis</t>
  </si>
  <si>
    <t>Publius Cornelius Tacitus</t>
  </si>
  <si>
    <t>Suhaib Zafar</t>
  </si>
  <si>
    <t>Guidauria</t>
  </si>
  <si>
    <t>Sir Exclaims-a-Lot</t>
  </si>
  <si>
    <t>Susan</t>
  </si>
  <si>
    <t>105 Degrees: STOP Fossil Fuel TRANSPORTATION.</t>
  </si>
  <si>
    <t>Amy Vong</t>
  </si>
  <si>
    <t>B.T.HAMMER ENGELSTAD</t>
  </si>
  <si>
    <t>History Lovers Club</t>
  </si>
  <si>
    <t>John A Stewart</t>
  </si>
  <si>
    <t>LabourStart CanadaFR</t>
  </si>
  <si>
    <t>Derek Blackadder</t>
  </si>
  <si>
    <t>nat  •  (th)ey</t>
  </si>
  <si>
    <t>#banfoiegras_xD83D__xDC94_#HConRes142  USA STOP BOMBING YEMEN</t>
  </si>
  <si>
    <t>Jean Martin _xD83C__xDF0D_</t>
  </si>
  <si>
    <t>Ari CGQDI</t>
  </si>
  <si>
    <t>Philippe Ardès</t>
  </si>
  <si>
    <t>Zooms95_xD83C__xDDF2__xD83C__xDDE6__xD83C__xDDEB__xD83C__xDDF7_</t>
  </si>
  <si>
    <t>Fabien Louis Vazquez</t>
  </si>
  <si>
    <t>Diogène d'Arc (Ph. Poigeaud)</t>
  </si>
  <si>
    <t>Ned82</t>
  </si>
  <si>
    <t>Marco GIANINI</t>
  </si>
  <si>
    <t>_xD83C__xDF40_EternalFreedom_xD83D__xDC1E_</t>
  </si>
  <si>
    <t>Chat de Gouttière</t>
  </si>
  <si>
    <t>B_xD83C__xDDF5__xD83C__xDDF8__xD83C__xDDFE__xD83C__xDDEA__xD83E__xDDD5__xD83C__xDFFD_</t>
  </si>
  <si>
    <t>- _xD835__xDC74__xD835__xDC82__xD835__xDC8F__xD835__xDC9B__xD835__xDC94__xD835__xDC94__xD835__xDC82_ -</t>
  </si>
  <si>
    <t>Desty N0va</t>
  </si>
  <si>
    <t>Mister Nostro</t>
  </si>
  <si>
    <t>bechalah</t>
  </si>
  <si>
    <t>selçuk _xD83C__xDDF9__xD83C__xDDF7__xD83C__xDDEB__xD83C__xDDF7_</t>
  </si>
  <si>
    <t>Maguy</t>
  </si>
  <si>
    <t>M come Micio</t>
  </si>
  <si>
    <t>Geek Palestine</t>
  </si>
  <si>
    <t>Lane Batey</t>
  </si>
  <si>
    <t>I_hate_racists</t>
  </si>
  <si>
    <t>saül</t>
  </si>
  <si>
    <t>_xD83C__xDDEE__xD83C__xDDF1__xD83C__xDDEB__xD83C__xDDF7_MICHEL _xD83C__xDDFA__xD83C__xDDF8_Trump_xD83C__xDDEE__xD83C__xDDF9_Salvini_xD83C__xDDE7__xD83C__xDDF7_Bolsonaro</t>
  </si>
  <si>
    <t>Red</t>
  </si>
  <si>
    <t>BeccaElkaïm</t>
  </si>
  <si>
    <t>ali amar  lapointe assassiné</t>
  </si>
  <si>
    <t>Ta Soeur BB</t>
  </si>
  <si>
    <t>Imperator Salvinius</t>
  </si>
  <si>
    <t>Galland</t>
  </si>
  <si>
    <t>Rafarasha</t>
  </si>
  <si>
    <t>Django Chavez Arafat   _xD83C__xDDF1__xD83C__xDDFE__xD83C__xDF1F__xD83C__xDF1F_</t>
  </si>
  <si>
    <t>Came-mets-Leu</t>
  </si>
  <si>
    <t>djamila dd</t>
  </si>
  <si>
    <t>_xD83C__xDDEE__xD83C__xDDE9_INDONESIE_xD83C__xDDF2__xD83C__xDDE6_</t>
  </si>
  <si>
    <t>chaouki D Z</t>
  </si>
  <si>
    <t>1 9 9 5</t>
  </si>
  <si>
    <t>DALTON ALAIN</t>
  </si>
  <si>
    <t>Hocine</t>
  </si>
  <si>
    <t>TíaRaspa</t>
  </si>
  <si>
    <t>SalafRigolo</t>
  </si>
  <si>
    <t>Vénus</t>
  </si>
  <si>
    <t>Chef_Gloupier</t>
  </si>
  <si>
    <t>Jean-Baptiste</t>
  </si>
  <si>
    <t>Maria</t>
  </si>
  <si>
    <t>Kayzer Soze</t>
  </si>
  <si>
    <t>Rania brh_xD83C__xDDE9__xD83C__xDDFF__xD83C__xDDF9__xD83C__xDDF7__xD83C__xDF55_</t>
  </si>
  <si>
    <t>Nath Adina</t>
  </si>
  <si>
    <t>McTwatterJr</t>
  </si>
  <si>
    <t>Alexandria Ocasio-Cortez</t>
  </si>
  <si>
    <t>EU Republic of England _xD83C__xDDEA__xD83C__xDDFA__xD83C__xDFF4__xDB40__xDC67__xDB40__xDC62__xDB40__xDC65__xDB40__xDC6E__xDB40__xDC67__xDB40__xDC7F__xD83E__xDD1D_</t>
  </si>
  <si>
    <t>Gavin Williamson MP</t>
  </si>
  <si>
    <t>Politics Guy _xD83C__xDDEC__xD83C__xDDE7__xD83C__xDDFA__xD83C__xDDF8__xD83C__xDDEE__xD83C__xDDF1__xD83C__xDDE6__xD83C__xDDFA__xD83C__xDFF4__xDB40__xDC67__xDB40__xDC62__xDB40__xDC65__xDB40__xDC6E__xDB40__xDC67__xDB40__xDC7F_</t>
  </si>
  <si>
    <t>mary pery #FBPE</t>
  </si>
  <si>
    <t>GospelLover</t>
  </si>
  <si>
    <t>Nantes Révoltée</t>
  </si>
  <si>
    <t>Ismaël Beber</t>
  </si>
  <si>
    <t>Adam Mant</t>
  </si>
  <si>
    <t>bernard vachon</t>
  </si>
  <si>
    <t>Com'Publics</t>
  </si>
  <si>
    <t>fabien bazin</t>
  </si>
  <si>
    <t>Politique4.0#10_xD83C__xDDE7__xD83C__xDDEA__xD83C__xDDEB__xD83C__xDDF7__xD83C__xDDEE__xD83C__xDDF9_</t>
  </si>
  <si>
    <t>Kairos</t>
  </si>
  <si>
    <t>_xD83C__xDDEB__xD83C__xDDF7_ Carpe Diem _xD83C__xDDEB__xD83C__xDDF7_ « FQSP »_xD83C__xDDEB__xD83C__xDDF7_</t>
  </si>
  <si>
    <t>Cédric Szabo</t>
  </si>
  <si>
    <t>Coley Pauline Forest</t>
  </si>
  <si>
    <t>Mounir Mahjoubi</t>
  </si>
  <si>
    <t>Agence du Numérique</t>
  </si>
  <si>
    <t>Ministère des Solidarités et de la Santé</t>
  </si>
  <si>
    <t>Salon des Maires SMCL</t>
  </si>
  <si>
    <t>H4D</t>
  </si>
  <si>
    <t>stephane hazan</t>
  </si>
  <si>
    <t>Pierre TRAINEAU</t>
  </si>
  <si>
    <t>CTO</t>
  </si>
  <si>
    <t>Emmanuel Akam</t>
  </si>
  <si>
    <t>Ben Murray-Bruce</t>
  </si>
  <si>
    <t>Nick Fenske</t>
  </si>
  <si>
    <t>Abdoulaye Soukouna</t>
  </si>
  <si>
    <t>Soumeylou B. Maïga</t>
  </si>
  <si>
    <t>Ibrahim Saleh Al Ansary</t>
  </si>
  <si>
    <t>eric prevost junior</t>
  </si>
  <si>
    <t>Ralph Youri Chevry</t>
  </si>
  <si>
    <t>Frantz Duval</t>
  </si>
  <si>
    <t>Charles Baby Thony L</t>
  </si>
  <si>
    <t>Primature du Mali</t>
  </si>
  <si>
    <t>sangare bakary</t>
  </si>
  <si>
    <t>ML,Toussaint-JNLouis</t>
  </si>
  <si>
    <t>Bill Bill</t>
  </si>
  <si>
    <t>Échosmédias.org</t>
  </si>
  <si>
    <t>L'enfant Gatte</t>
  </si>
  <si>
    <t>@OLESTY MIZIK</t>
  </si>
  <si>
    <t>Candis Callison</t>
  </si>
  <si>
    <t>Trevor Jang</t>
  </si>
  <si>
    <t>WalkingInAustin</t>
  </si>
  <si>
    <t>Margo Tamez</t>
  </si>
  <si>
    <t>æ | ริน | is linne é</t>
  </si>
  <si>
    <t>❄️☃️❄️☃️❄️</t>
  </si>
  <si>
    <t>Victor Wai Yin Lam</t>
  </si>
  <si>
    <t>ChantelleBellrichard</t>
  </si>
  <si>
    <t>brenna</t>
  </si>
  <si>
    <t>Extinction Rebellion Canada</t>
  </si>
  <si>
    <t>Isabel Ott</t>
  </si>
  <si>
    <t>Brad Burgen</t>
  </si>
  <si>
    <t>Chris Makani Jarrett</t>
  </si>
  <si>
    <t>Lauren Donnelly</t>
  </si>
  <si>
    <t>Christina Forbes</t>
  </si>
  <si>
    <t>Maxime Bernier</t>
  </si>
  <si>
    <t>denyse hayward</t>
  </si>
  <si>
    <t>daanis</t>
  </si>
  <si>
    <t>monster femme</t>
  </si>
  <si>
    <t>Scott Neigh</t>
  </si>
  <si>
    <t>#NoPebbleMine _xD83D__xDCA7_</t>
  </si>
  <si>
    <t>Daazhraii</t>
  </si>
  <si>
    <t>MEDIA INDIGENA</t>
  </si>
  <si>
    <t>April Gardner</t>
  </si>
  <si>
    <t>Aura Eros</t>
  </si>
  <si>
    <t>#EarthVolunteers #XRMilan™️</t>
  </si>
  <si>
    <t>Rachel</t>
  </si>
  <si>
    <t>Collins Maina</t>
  </si>
  <si>
    <t>Prof. Megan Goodwin</t>
  </si>
  <si>
    <t>James Wilt</t>
  </si>
  <si>
    <t>Margot Young</t>
  </si>
  <si>
    <t>Bad Woof</t>
  </si>
  <si>
    <t>Lesley Howse</t>
  </si>
  <si>
    <t>Susana D</t>
  </si>
  <si>
    <t>Judy Thompson</t>
  </si>
  <si>
    <t>Marilyn Wooldridge</t>
  </si>
  <si>
    <t>rage against the structural ambiguity</t>
  </si>
  <si>
    <t>Michelle Yeoh for Best Supporting Actress</t>
  </si>
  <si>
    <t>Mark Mac Lean</t>
  </si>
  <si>
    <t>tinylanterntarot</t>
  </si>
  <si>
    <t>Shonda Okonda</t>
  </si>
  <si>
    <t>TrevinoBringsPlenty</t>
  </si>
  <si>
    <t>Daniel-Nikpayuk</t>
  </si>
  <si>
    <t>Marcia Walteres</t>
  </si>
  <si>
    <t>ronald van breemen</t>
  </si>
  <si>
    <t>BlackTailedDeerWoman</t>
  </si>
  <si>
    <t>Qnn</t>
  </si>
  <si>
    <t>Carole Lindstrom</t>
  </si>
  <si>
    <t>Lori Campbell</t>
  </si>
  <si>
    <t>Alex Khasnabish</t>
  </si>
  <si>
    <t>Kay_xD83E__xDD70__xD83D__xDE3B__xD83D__xDC8B_</t>
  </si>
  <si>
    <t>Jen M</t>
  </si>
  <si>
    <t>Logan Turner</t>
  </si>
  <si>
    <t>Francesca Bianco</t>
  </si>
  <si>
    <t>Shirley Ann McDonald</t>
  </si>
  <si>
    <t>....SJAP....</t>
  </si>
  <si>
    <t>Dave Gaertner</t>
  </si>
  <si>
    <t>Claudia</t>
  </si>
  <si>
    <t>Bob - ᒪᓕᒃᑐ</t>
  </si>
  <si>
    <t>Take Action Chapel Hill</t>
  </si>
  <si>
    <t>Gersande La Flèche</t>
  </si>
  <si>
    <t>Teara Fraser</t>
  </si>
  <si>
    <t>misanthropic codger</t>
  </si>
  <si>
    <t>Raymond</t>
  </si>
  <si>
    <t>Laurel L. Russwurm</t>
  </si>
  <si>
    <t>Brodie Guy _xD83C__xDFD4_</t>
  </si>
  <si>
    <t>Lo, the Angry Whale</t>
  </si>
  <si>
    <t>Meagan Black</t>
  </si>
  <si>
    <t>Marc Lucke_xD83C__xDFF3_️‍_xD83C__xDF08_</t>
  </si>
  <si>
    <t>Jamuna Galay-Tamang</t>
  </si>
  <si>
    <t>Bean boi</t>
  </si>
  <si>
    <t>WomenForSurvival</t>
  </si>
  <si>
    <t>LM Nicholson</t>
  </si>
  <si>
    <t>Unist'ot'en Camp</t>
  </si>
  <si>
    <t>RoseAnne Archibald</t>
  </si>
  <si>
    <t>Delbert Riley Jr.</t>
  </si>
  <si>
    <t>Matthew B 25-17-5 #GoHabsGo</t>
  </si>
  <si>
    <t>percy</t>
  </si>
  <si>
    <t>⚧☽_xD83D__xDC3E_☾⚧</t>
  </si>
  <si>
    <t>S.B. Stewart-Laing</t>
  </si>
  <si>
    <t>Laura White</t>
  </si>
  <si>
    <t>Joanne</t>
  </si>
  <si>
    <t>éirigh gun iarraidh</t>
  </si>
  <si>
    <t>_xD83C__xDF3B_</t>
  </si>
  <si>
    <t>Brian Beaton</t>
  </si>
  <si>
    <t>Gabe</t>
  </si>
  <si>
    <t>Terrill Tailfeathers</t>
  </si>
  <si>
    <t>Lorinda Campbell</t>
  </si>
  <si>
    <t>Eric Lawton</t>
  </si>
  <si>
    <t>fidelio</t>
  </si>
  <si>
    <t>Starr Albert</t>
  </si>
  <si>
    <t>MetisRebelle</t>
  </si>
  <si>
    <t>NickManchester</t>
  </si>
  <si>
    <t>What does not kill me increases my insurance fees.</t>
  </si>
  <si>
    <t>Pam Palmater</t>
  </si>
  <si>
    <t>Christina McKeen_xD83C__xDF39_</t>
  </si>
  <si>
    <t>Guff</t>
  </si>
  <si>
    <t>Andrew Kimmel</t>
  </si>
  <si>
    <t>Commie Tommy Chong</t>
  </si>
  <si>
    <t>Stephanie Minor</t>
  </si>
  <si>
    <t>Steve Lloyd</t>
  </si>
  <si>
    <t>Tania Sterling, Ed D</t>
  </si>
  <si>
    <t>Jano</t>
  </si>
  <si>
    <t>kat</t>
  </si>
  <si>
    <t>wiggles</t>
  </si>
  <si>
    <t>Donna</t>
  </si>
  <si>
    <t>"No Shit" Sherlock</t>
  </si>
  <si>
    <t>Lance Black</t>
  </si>
  <si>
    <t>Bethany</t>
  </si>
  <si>
    <t>Jonbops</t>
  </si>
  <si>
    <t>Leslie Gill／ギル・レスリー</t>
  </si>
  <si>
    <t>Mrs. Patty</t>
  </si>
  <si>
    <t>John Cutfeet</t>
  </si>
  <si>
    <t>Marie Johanne Brissette ∞</t>
  </si>
  <si>
    <t>wakan</t>
  </si>
  <si>
    <t>Allthecdnpoli</t>
  </si>
  <si>
    <t>NancySmith</t>
  </si>
  <si>
    <t>Leah ProudLakota</t>
  </si>
  <si>
    <t>Ageya Achili Diglihi</t>
  </si>
  <si>
    <t>Katherine A. Winter</t>
  </si>
  <si>
    <t>Aldona</t>
  </si>
  <si>
    <t>Janet Restoule</t>
  </si>
  <si>
    <t>The Neverending Boring</t>
  </si>
  <si>
    <t>Sylvia Smith</t>
  </si>
  <si>
    <t>1KermodeBear</t>
  </si>
  <si>
    <t>Ciiaqap ViolatingHumanRightsisntPeaceful</t>
  </si>
  <si>
    <t>GEDSB Indigenous Ed.</t>
  </si>
  <si>
    <t>Adult Every Word</t>
  </si>
  <si>
    <t>Stephen Stewart</t>
  </si>
  <si>
    <t>Gordon Peters</t>
  </si>
  <si>
    <t>Liz Carlson</t>
  </si>
  <si>
    <t>John Richmond _xD83C__xDF39_</t>
  </si>
  <si>
    <t>D</t>
  </si>
  <si>
    <t>Sharon Lajoie</t>
  </si>
  <si>
    <t>Natasha 22</t>
  </si>
  <si>
    <t>Indigenous Women in Leadership-Ontario</t>
  </si>
  <si>
    <t>emily ✨</t>
  </si>
  <si>
    <t>㋛㋛㋛</t>
  </si>
  <si>
    <t>Daniel _xD83D__xDC3F_️</t>
  </si>
  <si>
    <t>Matawa First Nations</t>
  </si>
  <si>
    <t>Steve McCullough</t>
  </si>
  <si>
    <t>Matthew Oliver</t>
  </si>
  <si>
    <t>Thohahente Weaver</t>
  </si>
  <si>
    <t>vmmiller</t>
  </si>
  <si>
    <t>Dave</t>
  </si>
  <si>
    <t>Slim Dude  _xD83E__xDD42_ _xD83D__xDC13_</t>
  </si>
  <si>
    <t>Erich Nolan Bertussi @ClearExpanse C/D</t>
  </si>
  <si>
    <t>Renée McTavish</t>
  </si>
  <si>
    <t>avi</t>
  </si>
  <si>
    <t>Alexander Lagaaij</t>
  </si>
  <si>
    <t>PeaceBeWithYou</t>
  </si>
  <si>
    <t>Scott D AKA CaptainCanuk</t>
  </si>
  <si>
    <t>David Unger</t>
  </si>
  <si>
    <t>april</t>
  </si>
  <si>
    <t>tomwhy</t>
  </si>
  <si>
    <t>David &amp; Laura - Justice for Tina, Colten, Jon...</t>
  </si>
  <si>
    <t>allan crawshaw</t>
  </si>
  <si>
    <t>Shaun Howell</t>
  </si>
  <si>
    <t>Terrence Paul</t>
  </si>
  <si>
    <t>Ivan A</t>
  </si>
  <si>
    <t>Twitter Support</t>
  </si>
  <si>
    <t>Ukraine's Emb. to UK</t>
  </si>
  <si>
    <t>David</t>
  </si>
  <si>
    <t>Bearwalker58</t>
  </si>
  <si>
    <t>Tiger Lilly</t>
  </si>
  <si>
    <t>Working with Governments, NGOs, conflict affected communities influencing policy through dialogue for peace and security. West Africa  at Conciliation Resources</t>
  </si>
  <si>
    <t>Conciliation Resources is an independent  international #peacebuilding organisation working with people in conflict to prevent violence and build #peace</t>
  </si>
  <si>
    <t>Creator of #GIFOP =Great Ideas For Other People, From Hyde Park, Chi-town, Ortho Christian, Hippocratic physician,MAGA Mensan.</t>
  </si>
  <si>
    <t>video editor and copy editor for @voxdotcom. usually biking.</t>
  </si>
  <si>
    <t>video @voxdotcom  | coleman@vox.com</t>
  </si>
  <si>
    <t>Understand the news.</t>
  </si>
  <si>
    <t>Ukrainian-American political and cultural analyst. Community organizer, media commentator, borshch maker. Some media appearances here: http://bit.ly/1TeKDkO</t>
  </si>
  <si>
    <t>Twts+rts not always my opinion but always indicating a relevant or just unexpected read. In UK for 13 years, now back to Germany.</t>
  </si>
  <si>
    <t>I am a forest trying to survive near an open-pit coal-mine. For six years human animals live and fight here, for #climatejustice &amp; against fossil-fuelled #RWE</t>
  </si>
  <si>
    <t>Aktivistin, Feministin, Anarchistin. Verliebt in den #HambacherForst.</t>
  </si>
  <si>
    <t>429 Tage Bonn - Tokyo mit dem Fahrrad.
Auch nach unserer Rückkehr bleiben uns die Menschen in den bereisten Ländern ans Herz gewachsen.</t>
  </si>
  <si>
    <t>be excellent to each other | Freifunker | Renault Zoe Zen Q210 41 kWh | Fairphone 2 | PV-Anlage 6,6 kWp</t>
  </si>
  <si>
    <t>YES, you can become egyptologist! Besides that: REM, Patti Smith, LOST, 24, X Files, tattoos, concerts, books, politics, animal rescuer, Grünen-Mitglied</t>
  </si>
  <si>
    <t>気が向いたとき、適当に</t>
  </si>
  <si>
    <t>#GenocideEducation &amp; #MassAtrocities Prevention, honoring legacy of #RaphaelLemkin. #Genocide #WarCrimes #GenocidePrevention #R2P. ‘Peux ce que veux. Allons-Y!’</t>
  </si>
  <si>
    <t>Natura omnia vincit. 
C.G.Jung è il mio maestro</t>
  </si>
  <si>
    <t>Earth Riot - Collettivo Antifascista/Antispecista per la Liberazione della Terra</t>
  </si>
  <si>
    <t>Convintamente settario e ideologico mi interesso di conflitti, ecologia sociale e municipalismo.
Ricercatore di soluzioni ecocombinatorie. Amo il rugby. Scrivo.</t>
  </si>
  <si>
    <t>Eye on the earth _xD83C__xDF0D_ and its changes.</t>
  </si>
  <si>
    <t>2ème adjoint au Maire de @nantesfr, conseiller départemental de @loireatlantique. #Nantes</t>
  </si>
  <si>
    <t>Adjoint au Maire de Nantes &amp; Conseiller Métropolitain [Innovation et Numérique] / Vice-Président Numérique Université de Nantes https://t.co/HPYlfnJAiC</t>
  </si>
  <si>
    <t>#Nantais #Europeen #socialdemocrate  #manager #culture #strategiedecommunication #lobbying #politique #PS</t>
  </si>
  <si>
    <t>Tracking activity across Great Britain's retail landscape to bring you dynamic and accurate insights to power your location strategy decisions in 2018.</t>
  </si>
  <si>
    <t>Reseacher, writer, commentator on retail, town and tech issues. Currently also chair of fsb Retail &amp; High Streets Policy Unit and East Midlands Policy Lead.</t>
  </si>
  <si>
    <t>Ancom and trained archaeologist out of retail. Applies My Own Theory to all data. Likes statistics for raw data. Autistic. Prop builder. They/Them.</t>
  </si>
  <si>
    <t>Never Fear to Speak Out!</t>
  </si>
  <si>
    <t>I'm a writer with roaring flames in my heart... On #Wattpad I'm amzolt ~ #EverReading #HaveWritten &amp; am #Published -- I'm a Baha'i --  http://www.bahai.org</t>
  </si>
  <si>
    <t>Everyone has a story worth hearing. Follow @AJENews for the latest news.</t>
  </si>
  <si>
    <t>It’s all one, people. Everything is one, from the sub-atomic level on up. So let’s act like it. #Bahai</t>
  </si>
  <si>
    <t>blocked by:  to the left @Gerogriniaris,@MarkissiosK to the right @AdonisGeorgiadi,@kritikopoulos,@bogdanosk,@AGreekCitizen,@AlfredoSaltiel OΦΑ @ManosVoularinos</t>
  </si>
  <si>
    <t>Etudes lycée du Parc+ DES Géo+Sorbonne IREST+IAE option finance+DESS Finance+ICH-CNAM+CPA+brevet para. Travail EPA de Ville Nouvelle+Union des HLM+dr d'HLM+SEM</t>
  </si>
  <si>
    <t>Gaulliste, ex-RPR / DLR, avec Marine en Ille &amp; Vilaine. Conseiller Régional BzH, Pr Agrégé ; Ancien Elève de l'EN3S ; Licencié en Histoire, DEA de Droit Civil</t>
  </si>
  <si>
    <t>Pan narrans</t>
  </si>
  <si>
    <t>Vieux marsouin qui écrit parfois des livres.</t>
  </si>
  <si>
    <t>Slinging wild accusations to literally every word in the English language in no particular order. Will have accused everything by 2024.</t>
  </si>
  <si>
    <t>_xD83C__xDDEB__xD83C__xDDF7__xD83C__xDDE9__xD83C__xDDEA__xD83C__xDFF4__xDB40__xDC67__xDB40__xDC62__xDB40__xDC65__xDB40__xDC6E__xDB40__xDC67__xDB40__xDC7F_  Finanz, IT, Buhurt. #FDP #PLD ; #TANSTAAFL ; envy is the mediocres' way to express admiration</t>
  </si>
  <si>
    <t>capital culturel sur patte #EM _xD83C__xDDEA__xD83C__xDDFA_</t>
  </si>
  <si>
    <t>Strasbourgeois exilé de France. Juriste.</t>
  </si>
  <si>
    <t>living my boring life</t>
  </si>
  <si>
    <t>Monitoring, Analysis, Collating. Information is Ammunition.</t>
  </si>
  <si>
    <t>Talking Military is bringing you the latest news about the worlds military powers and their current active conflicts around the globe.</t>
  </si>
  <si>
    <t>British Ashkenazi Atheist. Politically homeless but always to left of centre - just can’t decide how far. Blocked by both G Galloway &amp; Mel Phillips. Go figure.</t>
  </si>
  <si>
    <t>WASP. Paleocon. Nationalist. Pro-White. Matthew 19:26. Follow my alt @AltShadilay. (Formerly @ShadilayForever @ShadilayAlways @ShadilayEternal @ShadilayFour)</t>
  </si>
  <si>
    <t>Logos, Philosophy, Paranormal, Trad, (((crypto)))/poc, USA, civic nationalism, values, consciousness, peace, natural law, family, 1a,2a</t>
  </si>
  <si>
    <t>Candidate for Knesset on behalf of the #Zehut party. #FreeSpeech #FreeMarket, shrink government, #Aliyah #OneStateSolution Drain #IsraeliSwamp #זהות שלמה גורדון</t>
  </si>
  <si>
    <t>Telling the truths not being told. My supporters lead the way. E: katie@katiehopkins.co.uk Office:mwc@khp.ltd  Book: RUDE by Katie Hopkins</t>
  </si>
  <si>
    <t>http://riddimrootsradio.com</t>
  </si>
  <si>
    <t>Philatélie, livres et musique</t>
  </si>
  <si>
    <t>Notre existence est politique</t>
  </si>
  <si>
    <t>Empirisme et subjectivité. Capitalisme et Schizophrénie. Malheur à ceux qui protègent le désert.</t>
  </si>
  <si>
    <t>Revue de presse autonome, pour un autre partage du sensible et un devenir révolutionnaire intergénérationnel.</t>
  </si>
  <si>
    <t>Collectif, du côté de celles et ceux qui s’organisent. Luttes, manifs, blocages, barricades, occupations, ZAD et soulèvements - vers la Commune.</t>
  </si>
  <si>
    <t>I'm just a kid with no ambitions, wouldn't come home for the world</t>
  </si>
  <si>
    <t>Si mon coeur est français, mon cul est international
Arletty</t>
  </si>
  <si>
    <t>Comité de soutien après la tribune " Comme à la ZAD de Notre-Dame-des-Landes, défendons d'autres manières d’habiter" sur Médiapart #zad #NDDL #défendrehabiter</t>
  </si>
  <si>
    <t>Sans papier en autistan (be kind). 
(Sorry not sorry for le spam d'animaux).
NB - vegan - wow - tca - psychiatrisé.e
expat belge.
bannière = pantspants</t>
  </si>
  <si>
    <t>Pınar Selek'in resmi twitter adresi
http://t.co/chLjYb5Uct
http://t.co/J1laxmEweD</t>
  </si>
  <si>
    <t>Naturaliste , Zadiste et Insurger famille en lutte</t>
  </si>
  <si>
    <t>Jeunesse bordelaise antifasciste et anticapitaliste.
Contre Macron et son Monde.</t>
  </si>
  <si>
    <t>Syndicat de combat contre discrimination MG</t>
  </si>
  <si>
    <t>Président de UFML Syndicat. Pour la défense d'une médecine libre et indépendante et de la responsabilité individuelle des médecins.</t>
  </si>
  <si>
    <t>_Pero ahí está la poesía: de pie contra la muerte._
Juan Gelman</t>
  </si>
  <si>
    <t>@PSG_inside</t>
  </si>
  <si>
    <t>Patron à #QuietStrengthRecords Libre penseur, Ex champion du monde de Lutte Finale, amoureux de la vie.</t>
  </si>
  <si>
    <t>She/her. Settler in Wpg working towards #ClimateJustice &amp; regn'l #FoodSecurity. 
Support the #SpiritOfTheBuffaloCamp in #NoLine3 resistance.
#UNDRIP #1o5C</t>
  </si>
  <si>
    <t>_xD83C__xDF19_ |21|sisseton-wahpeton, sicangu|☀️ Dakodiapi unspemic’iciye.</t>
  </si>
  <si>
    <t>Two spirit cutie. Central Yup’ik. They/them. https://t.co/Osi2D7uXQx</t>
  </si>
  <si>
    <t>Похож на орка, только в очках :))</t>
  </si>
  <si>
    <t>Самые важные и интересные новости</t>
  </si>
  <si>
    <t>Патриот родного подъезда. ||  Доказывать и спорить более не буду. Просто отправлю в бан</t>
  </si>
  <si>
    <t>Девятый ангел. 
SOLO DEO GLORIA.
18+</t>
  </si>
  <si>
    <t>Empowering members to understand and  confidently navigate a continuously changing and complex global environment.</t>
  </si>
  <si>
    <t>The one-stop #news site for #Israel, the region &amp; the #Jewish world. For #BreakingNews check out @TOIAlerts</t>
  </si>
  <si>
    <t>I monitor the Middle East. Military conflicts.
Geopolitical activities. I also do Internet Intelligence Gathering.  RT, Like, Following does not = Endorsement.</t>
  </si>
  <si>
    <t>Somewhere, out there, lies a dead horse. I say, Let's beat it!</t>
  </si>
  <si>
    <t>Professor.  http://michaelmcfaul.com/</t>
  </si>
  <si>
    <t>Stay at home wife with my Disabled Vietnam Vet, Nanny to a Beautiful granddaughter. Love My Country Over Any Party. #NeverTrump</t>
  </si>
  <si>
    <t>Feminist. Mother to 3 AWESOME girls, former model, teacher, world traveler, true believer in education &amp; experiencing life. 
#StillWithHer #RESIST</t>
  </si>
  <si>
    <t>Staff Writer, Keith County News. klipp@ogallalakcnews.com. RT's are a platform feature, opinions not my beat. 
"I want to be an honest man, and a good writer."</t>
  </si>
  <si>
    <t>Tweeting in earnest, recognizing that Twitter reflects our real lives. Retweets = dinning echoes through my mind. You can use he/him/his, but S/S/S's is shorter</t>
  </si>
  <si>
    <t>powerful gay. architecture grad student. cave dweller. designing occupation of new landscapes and old infrastructures. he/him</t>
  </si>
  <si>
    <t>Mallow-based confection. Comic maker. Join me on instagram: @d_v_d_xl_y #kaijutrons he/him.</t>
  </si>
  <si>
    <t>Retired professor of US (business) history &amp;, right now, Brekshit obsessive. Not looking for followers &amp; will block anybody anonymous, not just bots &amp; trolls.</t>
  </si>
  <si>
    <t>Former Treasury official</t>
  </si>
  <si>
    <t>2019 Rotary Peace Fellow @rotarychula Founder, @r2p_westafrica, Coordinates Terrorism Research Initiative &amp; #jollyphonics, Nigeria #AtrocityPrevention #R2P #CVE</t>
  </si>
  <si>
    <t>For Wilkes, liberty and the Whig ascendancy!</t>
  </si>
  <si>
    <t>Louise Mensch's favorite Kremlin troll</t>
  </si>
  <si>
    <t>Consultant:Expert International Relations &amp; Marketing Polyglot-5+ languages, Adventurer actor interests:Science,History, Geopolitics,Technlgical Advncmnt,Ethics</t>
  </si>
  <si>
    <t>Temple University Professor. Host of BET News. CNN Commentator. Owner of Uncle Bobbie’s. Author. Activist. Father. Sixers Fanatic. Philly Born. ΚΑΨ MADE</t>
  </si>
  <si>
    <t>Fondateur @cinematraque. Critique de cinéma. Podcast @wwweastasiafr membre @SFCCinema "Never give up, never surrender" Tim Allen</t>
  </si>
  <si>
    <t>Riot Porn for the Masses</t>
  </si>
  <si>
    <t>Futur professionnel du désordre. En attendant je m’occupe de vos gosses au centre de loisirs. #Photographe #Vidéaste [Insurrection, alternatives &amp; autres ZAD]</t>
  </si>
  <si>
    <t>Le pire, c'est pas la méchanceté des hommes....Mais l'silence des autres qui font tous semblant d'hésiter</t>
  </si>
  <si>
    <t>_xD83C__xDFAF_Exigeons du Président de la République un référendum pour la convocation d'une Assemblée constituante ayant pour mission d'écrire une nouvelle Constitution. ✊</t>
  </si>
  <si>
    <t>assistante sociale au chu de la Réunion</t>
  </si>
  <si>
    <t>Curiosité, art, humour, littérature. Athée voire païenne, ne me parlez pas de Dieu, il m'en a assez fait comme ça.</t>
  </si>
  <si>
    <t>The official account of the Ministry of Foreign Affairs of the Republic of Kosovo_xD83C__xDDFD__xD83C__xDDF0_. RTs not endorsment.</t>
  </si>
  <si>
    <t>Liberté Égalité Fraternité Laïcité Féminisme Écologie Altermondialisme Solidarité Justice République Démocratie Pacifisme - L'HUMAIN D'ABORD !</t>
  </si>
  <si>
    <t>Mount Royal University Political Science Prof, Lacrosse Coach, Husband, and Dad to 2 adult children</t>
  </si>
  <si>
    <t>The Earth is always shakinggg! Affordable professional plug-n-play #home #science #earthquake #monitors - now #infrasound too!  #IoT #CitizenScience #Seismology</t>
  </si>
  <si>
    <t>Choctaw Cavalry co-host of Fortress on a Hill. Brother of Light. Catastrophist polymath #UH60 #WX #MS #PTSD #TBI #MILSEC #amwriting Star Wars and space rocks</t>
  </si>
  <si>
    <t>INGENIERO CIVIL</t>
  </si>
  <si>
    <t>Comunidad al servicio de los profesionales de la #geotecnia y los #geojunkies_xD83D__xDC4D_</t>
  </si>
  <si>
    <t>Profesor e Ingeniero. Orgulloso de las dos cosas. Asturiano, español, europeo y californiano de adopción. Viaja y lee. Vida, carreteras, geotecnia y túneles.</t>
  </si>
  <si>
    <t>Interested in History,Politics and Music</t>
  </si>
  <si>
    <t>News Reporter @virginmedianews | Broadcaster | DMs open | All views my own | richard.chambers@virginmedia.ie</t>
  </si>
  <si>
    <t>Leftie who loves Lewis. #TeamLH #PCPEU
I block Nazis.</t>
  </si>
  <si>
    <t>Writer, editor, designer. Camped out at crossroads of race, religion and politics. Own Seitz Communications. Palestine/Israel-o-phile. Editor so yeah, I delete.</t>
  </si>
  <si>
    <t>French Businessman, Geopolitics observer</t>
  </si>
  <si>
    <t>#CMgrenoble #Grenoble</t>
  </si>
  <si>
    <t>#Rassemblement citoyen, de la gauche &amp; écologiste | conseiller municipal | @GrenobleRCGE #Grenoble | @anticor_org | @LePG @AdesGrenoble | #avenirencommun</t>
  </si>
  <si>
    <t>#News Bulletins, Investigative Reports, Special Reports, #Corruption Exposé, Opinion Polls, #Carbon free #energy technology by CI Paul W Kincaid</t>
  </si>
  <si>
    <t>✌_xD83C__xDFFD__xD83D__xDC9C__xD83C__xDDFA__xD83C__xDDF8_#MAGA Diabetic Celiac Artist w/ Fibro urban gardener INFP #USAhandmade #Glow jewelry &amp; art http://eyegloarts.com http://gab.ai/eyegloarts ✌_xD83C__xDFFD__xD83D__xDC9C__xD83C__xDDFA__xD83C__xDDF8_</t>
  </si>
  <si>
    <t>Political Editor BBC Newsnight</t>
  </si>
  <si>
    <t>Welcome! We're on weekdays at 22:30 on BBC Two with @maitlis and @KirstyWark - and anytime at https://t.co/lvXNv9BZub and https://t.co/YpRTmRRhoh</t>
  </si>
  <si>
    <t>Operative of the NDN Agency.
All opinions and views are psychological projections on your part.</t>
  </si>
  <si>
    <t>Personal account. MP for Markham-Stouffville and federal Minister of Indigenous Services. Also wife, mother, physician.</t>
  </si>
  <si>
    <t>my beat is correct   ☆  one half of http://sandyandnora.com
I am a riot.</t>
  </si>
  <si>
    <t>Anishinaabe from Pikwàkanagàn &amp; family from Kinngait. Teach NDGNS studies @Carleton_U. Fight for Indigenous kids below ⬇️</t>
  </si>
  <si>
    <t>Haudenosaunee/English/French/German! Your average mixed heritage CANADIAN, taking no _xD83D__xDCA9_ from any one regarding race, religion and politics!</t>
  </si>
  <si>
    <t>Conservative/libertarian _xD83C__xDDE8__xD83C__xDDE6_ ♥️ lover of animals ♥️ proud to be mixed_xD83E__xDD1C__xD83C__xDFFB__xD83E__xDD1B__xD83C__xDFFD_ ♥️ loves the planet and all it’s amazing people ♥️</t>
  </si>
  <si>
    <t>_xD83C__xDDE8__xD83C__xDDE6_ Arab #Canadian _xD83D__xDC0D_ #Libertarian-Conservative #DTOM ⚖️ Jubilant Pessimist _xD83D__xDCA1_Economist ⚔️ Fighting against the unconstrained vision ⭐️ #PPC #PPC2019</t>
  </si>
  <si>
    <t>Freelancer, match reporter and pancake maker. @WOSO_VAVEL editor, @SheKicksdotnet and @EqualizerSoccer contributor. (All opinions are my own)</t>
  </si>
  <si>
    <t>Software Developer. Occasional Musician. Bergenser.</t>
  </si>
  <si>
    <t>#CitoyenDuMonde_xD83C__xDF0D__xD83C__xDDEB__xD83C__xDDF7__xD83C__xDDE8__xD83C__xDDE9_|#Gamer dans l'âme_xD83C__xDFAE_|#Footeux du dimanche⚽|FanBoy#Android convaincu_xD83E__xDD16__xD83D__xDCF1_| #OtakuNigga_xD83D__xDCDA_|#HipHop4Ever_xD83C__xDFBC_|#Smileyophile_xD83D__xDE0D_
alias @DavyMkk_xD83D__xDCBB_</t>
  </si>
  <si>
    <t>Pivoting to video.</t>
  </si>
  <si>
    <t>Words work so hard, with never a thought for themselves, but do we ever show them any gratitude? Now we do.</t>
  </si>
  <si>
    <t>Pagan Monarchist; Writer and Polymath (not a bot); Jane Autist; the french revolution was the worst thing ever, and I miss the HRE; Liberty, Honour, Truth.</t>
  </si>
  <si>
    <t>Fuck every word in the English language. Task will complete in 2020.
Rip @fuckeveryword. This is an attempt by @Anka213 to resurrect it.</t>
  </si>
  <si>
    <t>Deep Green Resistance has a plan of action for anyone determined to fight for this planet—and win.</t>
  </si>
  <si>
    <t>War is wrong. Protecting all plants &amp; animals and their habitat is right. Justice &amp; equality are right. _xD83C__xDF0A_ #progressive Follows/retweets ≠ approval.</t>
  </si>
  <si>
    <t>Logistics/whatever’s needed for locally built up communities- Rwanda since 1992. Vertical landscape &amp; local food security gardens-U.S. She/Her.</t>
  </si>
  <si>
    <t>We are the Earth. The Earth is us. Dog/Animal/Nature lover autodidact  RT &amp; follow ≠ endorsement</t>
  </si>
  <si>
    <t>Artist, generalist Ian R. Kirby, currently hailing from The Bronx</t>
  </si>
  <si>
    <t>CCL Group Leader, BSN and MD ret.</t>
  </si>
  <si>
    <t>ME major (PhD) @penn_state @OfficialUoM alum. Previously @Cornell Interested in geopolitics, (particularly US &amp; Pak. FP), history (of) &amp; religion (esp. Islam)</t>
  </si>
  <si>
    <t>Quitting your job, breathing the fresh air, feeling the sun on your skin, and letting go.  Breaking out of the cage. Being as free as you can.</t>
  </si>
  <si>
    <t>A bot that's really excited about new words. Powered by @wordnik. Written by @risatrix.</t>
  </si>
  <si>
    <t>Lover of deserts, radical feminist, chemical engineer, and Deep Green Resistance environmentalist. I stand against abuse in all forms including climate change.</t>
  </si>
  <si>
    <t>The new normal 2016 and beyond. Defend the Earth, not stuff.</t>
  </si>
  <si>
    <t>Norwegian. News freak,Christian,love travelling,Friend of Israel,history,art ,vine ,
  quates, good friends,try to be objective.</t>
  </si>
  <si>
    <t>Rare historical photos.  All copyrights belong to their respective owners. Business, removal requests and questions: ask.history.lovers.club@gmail.com</t>
  </si>
  <si>
    <t>Filmmaker Marketer Marine FATHER Shooter Sail Basketball Golf Songwriter Tribal Philosopher History Philly Streets CHRIST Women everywhere in my life No Lists</t>
  </si>
  <si>
    <t>Arts &amp; Culture, Entertainment Technology &amp; Science. Gambling News and Scams</t>
  </si>
  <si>
    <t>Nouvelles du monde du travail - Canada</t>
  </si>
  <si>
    <t>Retired trade union staffer helping out where I can, LabourStarter, Webwork columnist at Our Times magazine, RadioLabour regular. #canlab</t>
  </si>
  <si>
    <t>_xD83D__xDECC__xD83D__xDC8A_nd, hoh, chronic, disabled creative. • online beggar, homelessness survivor • talks classism, ruralism, cissexism, ableism, etc • guardian of a _xD83D__xDC30_• yt &amp; tme</t>
  </si>
  <si>
    <t>ANIMALS FIRST_xD83D__xDC29__xD83D__xDC3E__xD83D__xDC1F_ EMPTY THE TANKS ! BAN CAT-DOG MEAT TRADE,BAN LIVE ANIMAL TRANSPORT,BAN ANIMAL TESTING,BAN HUNTING,BAN FUR,BAN ARMS INDUSTRY,NO TO RELIGION.!</t>
  </si>
  <si>
    <t>Toutes opinions, politiques, philosophiques, scientifiques ou économiques, s’argumentent. Les religions, comme toute idée fausse, s’imposent par la force.</t>
  </si>
  <si>
    <t>Gardien goy de mes frères juifs.
 CGQDI sont toujours là !</t>
  </si>
  <si>
    <t>chasseur de cons , je sais il y a du boulot</t>
  </si>
  <si>
    <t>Migrant permanent   
Euro-américain tendance latino
_xD83C__xDDEB__xD83C__xDDF7__xD83C__xDDE7__xD83C__xDDF7__xD83C__xDDF1__xD83C__xDDF7__xD83C__xDDF5__xD83C__xDDF8__xD83C__xDDEC__xD83C__xDDEB__xD83C__xDDEA__xD83C__xDDFA_
contact@diogenedarc.com</t>
  </si>
  <si>
    <t>résistance avec la ville biblique et son peuple</t>
  </si>
  <si>
    <t>Informaticien retraité. Amis d'Israël. Le respect du droit aux opinions, le droit de les exprimer, la courtoisie, la bonne écriture n'empêchent pas le débat._xD83D__xDE0E_</t>
  </si>
  <si>
    <t>#AmnestyInternationale
Causes défendues.. mes convictions.. Du côté des opprimés #Palestine_xD83C__xDDF5__xD83C__xDDF8_ #WhiteHelmet #FSA #CauseAnimale #GiletsJaunes #LGBT #AntiHaine ✌</t>
  </si>
  <si>
    <t>C'est la petite branche d'arbre que tu négliges, qui te blessera l'oeil.
#Rohingyas #Uighurs #Palestine</t>
  </si>
  <si>
    <t>le nazisme s’est réveillé déguisé en sionisme</t>
  </si>
  <si>
    <t>Le droit de tout homme enfermé est de s'évader et ce qui ne pourra nous tuer, nous rendra plus fort ou handicapé.</t>
  </si>
  <si>
    <t>_xD83D__xDC99_</t>
  </si>
  <si>
    <t>Ex-Musulman, libéral, anti-UE, athée, libre penseur, algérien basé à Paris / Ex-Muslim, liberal, anti-EU, atheist, free thinker, Paris based Algerian.</t>
  </si>
  <si>
    <t>Through me you go to the grief wracked city....
Per me si va ne la città dolente,
 per me si va ne l'etterno dolore,
 per me si va tra la perduta gente.</t>
  </si>
  <si>
    <t>100% Palestine #FreePalestine</t>
  </si>
  <si>
    <t>#Recouvrement #Droit Expatriée aux PaysBas actuellement.</t>
  </si>
  <si>
    <t>Solidaire avec tous les miens , au nom de cet ennemi insurmontable,, L'ANTISEMITISME שומר ישראל</t>
  </si>
  <si>
    <t>Tu es Algérien Et tu es mort libre Ivre de liberté Agile comme Une gazelle _xD83C__xDDE9__xD83C__xDDFF__xD83C__xDDE9__xD83C__xDDFF_ #RT et #TTW</t>
  </si>
  <si>
    <t>Les langues de putes des grenouilles de bénitiers m’ont traumatisée‼️</t>
  </si>
  <si>
    <t>Le nationalisme rempart contre l'invasion afro-musulmane. Pour une Europe esclusivement chrétienne.</t>
  </si>
  <si>
    <t>Coach sportif pour ectoplasmes chétifs hyperthyroïdiens, toi aussi prends 15kg de muscle, satisfait ou remboursé (en même temps c'est gratuit). Contact par mp.</t>
  </si>
  <si>
    <t>Qd tu marches calibré tu es puissant. Qd tu marches éveillé tu es surpuissant. Si tu marches avec les 2 tu es invincible . 
Allez ferme la !!!</t>
  </si>
  <si>
    <t>Liberté, Égalité, Fraternité, un idéal encore loin d'être atteint</t>
  </si>
  <si>
    <t>" la main peu giflée je prefere quelle caresse , quànd les mots blesse l'homme perd de sa noblesse " A.L.I</t>
  </si>
  <si>
    <t>croyant , aime la solitude.</t>
  </si>
  <si>
    <t>snap:zee_henrique.
                                         19/10/2015 @Falae_paola ♡</t>
  </si>
  <si>
    <t>Démocrate . Aime les Etats-Unis, Israel et la Suisse</t>
  </si>
  <si>
    <t>Notre liberté est incomplète sans la liberté des Palestiniens" Paix et liberté ne peuvent être séparées, car personne ne peut être en paix si il n’est pas libre</t>
  </si>
  <si>
    <t>¿Qué te parece?</t>
  </si>
  <si>
    <t>Enfant du _xD83C__xDDE9__xD83C__xDDFF__xD83C__xDDF2__xD83C__xDDE6__xD83C__xDDF9__xD83C__xDDF3_et citoyen amoureux de Mme _xD83C__xDDEB__xD83C__xDDF7_. Pour un rapprochement immédiat du Maghreb/Machrek _xD83C__xDDF2__xD83C__xDDE6__xD83C__xDDF4__xD83C__xDDF2__xD83C__xDDE6__xD83C__xDDEA__xD83C__xDDE7__xD83C__xDDED_ éclairé  avec la nation miracle _xD83C__xDDEE__xD83C__xDDF1__xD83D__xDE0D_
#sionistealtruiste</t>
  </si>
  <si>
    <t>Je suis Chef Gloupier.</t>
  </si>
  <si>
    <t>Les gamins à moustache sur Twitter passez votre chemin !!</t>
  </si>
  <si>
    <t>libéré la Palestine _xD83C__xDDEB__xD83C__xDDF7_ _xD83C__xDDF5__xD83C__xDDF8__xD83C__xDDF9__xD83C__xDDF3_</t>
  </si>
  <si>
    <t>Épicurien, bouffe, vin, libertin, et femmes de petite vertu !! Ah j'oubliais...et le PSG !!!</t>
  </si>
  <si>
    <t>futur ingénieur en chimie_xD83D__xDE4F_ _xD83D__xDD2C_j'suis dynamique amicale et antiraciste bref j'suis moi même quoi _xD83C__xDDE9__xD83C__xDDFF_ لا إله إلا الله محمد رسول الله</t>
  </si>
  <si>
    <t>Juive et fière  et qui n as aucun complexe a s avouer sioniste....double nationalité _xD83C__xDDEE__xD83C__xDDF1__xD83C__xDDE8__xD83C__xDDE6_✡️</t>
  </si>
  <si>
    <t>Congresswoman for NY-14 (the Bronx + Queens). _xD83D__xDCAF_% People-Funded. In a modern, moral, and wealthy society, no American should be too poor to live.</t>
  </si>
  <si>
    <t>_xD83C__xDDEA__xD83C__xDDFA__xD83C__xDFF4__xDB40__xDC67__xDB40__xDC62__xDB40__xDC65__xDB40__xDC6E__xDB40__xDC67__xDB40__xDC7F__xD83E__xDD1D_Independent civic-nationality Republic of England IN EU with rational constitution playing fair in world trade &amp; affairs. #stopbrexit #GTTO #FBPE</t>
  </si>
  <si>
    <t>Secretary of State for Defence and MP for South Staffordshire. I do not respond to casework issues on Twitter, please email gavin@gavinwilliamson.org</t>
  </si>
  <si>
    <t>Just a guy chatting politics _xD83C__xDDEC__xD83C__xDDE7__xD83C__xDFF4__xDB40__xDC67__xDB40__xDC62__xDB40__xDC65__xDB40__xDC6E__xDB40__xDC67__xDB40__xDC7F__xD83C__xDDFA__xD83C__xDDF8__xD83C__xDDE6__xD83C__xDDFA__xD83C__xDDEE__xD83C__xDDF1_ #Brexit #Israel #Trump</t>
  </si>
  <si>
    <t>Doctorate in Reformation literature. Cat among the pigeons. Interested in politics, literature, history and human rights.</t>
  </si>
  <si>
    <t>Evangelical Christian, 
Pro Israel Pro Life 
God says Marriage=1man&amp;1woman 
YR unborn only ppl we legally kill? 
Animal Lover own 3rescue cats 
Fibro/depression</t>
  </si>
  <si>
    <t>Infos sur les luttes sociales et environnementales à Nantes et dans le monde.</t>
  </si>
  <si>
    <t>jeune autiste asperger de 22 ans Et gay friendly :)enfin je me sent plutôt Gay que joyeux et je dis merde aux homophobes !! et je suis aussi Breton !!</t>
  </si>
  <si>
    <t>Mid Left of Centre Right, White Christian, straight male. Proudly politically incorrect.
'If the Left are for it, then I'm against it!'</t>
  </si>
  <si>
    <t>Géographe. Ph.D. Professeur honoraire Université du Québec à Montréal. Spécialités : amén. du terr., dév. local et rég. et Québec rural. Auteur et conférencier.</t>
  </si>
  <si>
    <t>Agence de #conseil en #AffairesPubliques
#lobbying #RelationsInstitutionnelles #lobbyingmutualisé #ThinkTank 
#Intermédiation #Stratégie #Veille  #SoftInfluence</t>
  </si>
  <si>
    <t>Maire de Lormes, President de Nievre numerique et vice président du conseil départemental. Concepteur du bouclier rural et acteur des #villagesdufutur</t>
  </si>
  <si>
    <t>Attention contenu violent   #ViolencesPolicieres rt   #ItalExit #Frexit ? #Grexit #FLexit . coder Twitter.2019.
#RendsLeCICE</t>
  </si>
  <si>
    <t>Directeur de l'Association des Maires Ruraux de France</t>
  </si>
  <si>
    <t>Woodland wanderer and wild forest gardener. I run on music and photosynthesis.</t>
  </si>
  <si>
    <t>Secrétaire d'État au Numérique. Député de Paris 19ème. #LREM Technologie + Humanité.</t>
  </si>
  <si>
    <t>L’Agence du Numérique pilote @LaFrenchTech @FranceTHD @MissionSoNum et la Mission France #Mobile pour préparer la société française aux révolutions numériques</t>
  </si>
  <si>
    <t>Compte officiel du Ministère des Solidarités et de la Santé</t>
  </si>
  <si>
    <t>#SMCL - Les Salon des Maires et des Collectivités Locales _xD83D__xDCCD_Paris, Porte de Versailles _xD83D__xDDD3_ 20, 21 et 22 novembre 2018 / #AchatPublic #Collectivités #Territoires</t>
  </si>
  <si>
    <t>Services et produits de #télémédecine #esanté avec la #ConsultStation : faciliter l’accès aux #soins et accompagner le #bienêtre #salariés #entreprise #RH #QVT</t>
  </si>
  <si>
    <t>Directeur général @CatelReseau - Centre de ressources et d'expertises en e-santé</t>
  </si>
  <si>
    <t>Consultante de l’agence Com’Publics #ComPublics #lobbying #ClubBienVieillir #échanges #AffairesPubliques #SilverEco #seniors #Santé #Prévention</t>
  </si>
  <si>
    <t>News World News</t>
  </si>
  <si>
    <t>Common Sense Advocate, Founder, Silverbird Group. Author of A Commonsense Revolution. Businessman and Senator of the Federal Republic of Nigeria.</t>
  </si>
  <si>
    <t>Firrealzzz</t>
  </si>
  <si>
    <t>Premier Ministre, Chef du Gouvernement du Mali | Ancien Secrétaire Général de la Présidence de la République du Mali | Président de ASMA-CFP</t>
  </si>
  <si>
    <t>Du #Mali_xD83C__xDDF2__xD83C__xDDF1_ et réside en #Arabie_Saoudite_xD83C__xDDF8__xD83C__xDDE6_. Communicateur indépendant. Mes #tweets ne sont sous aucune forme officiels.</t>
  </si>
  <si>
    <t>Ralph Youri Chevry, Majistra Pòtoprens | Maire de Port-au-Prince</t>
  </si>
  <si>
    <t>Journaliste, Rédacteur en chef du quotidien Le Nouvelliste, Directeur de Ticket Magazine, Directeur de Magik 9 (100.9 Mhz) FM</t>
  </si>
  <si>
    <t>Nommé par le Président de la République, le Premier Ministre est le Chef du Gouvernement, à ce titre, il coordonne et dirige l'action gouvernementale.</t>
  </si>
  <si>
    <t>ouverture desprit</t>
  </si>
  <si>
    <t>I'm motivational, I have a great sense of humor. Huge interest in Haiti's political, social, and developmental scene. I'm an avid believer in they Almighty God.</t>
  </si>
  <si>
    <t>Brazil &amp; Real Madrid fan. I (re) tweet about everything related to Football, might include some from Barca unfortunately. I also like basketball!</t>
  </si>
  <si>
    <t>Site d'Informations Générales d'enquêtes et de fait divers en temps réel</t>
  </si>
  <si>
    <t>Travaillé avec OM pour la promotion .
émail. bosquet.olest15@gmail.com
Tel:+50936654449</t>
  </si>
  <si>
    <t>Tahltan | Anthropologist | Author, How Climate Change Comes to Matter | Visiting Prof, @Princeton 2018-19 | Assoc. Prof, @UBCJournalism and @ArcticJourno</t>
  </si>
  <si>
    <t>Journalist writing for @discoursemedia @CBCIndigenous Wet'suwet'en-Chinese @Raptors fan ~ Views my own</t>
  </si>
  <si>
    <t>There is a crack.  A crack in everything. That's how the light gets in. - Leonard Cohen #DoNoHarmTakeNoShit</t>
  </si>
  <si>
    <t>Gitxaala member. CUNY phd, BC'er frm Prince Rupert, living btwn UBC &amp; Bowen Is, anthropologist by trade. Elected faculty governor, #UBCBoG: tweets rep only me!</t>
  </si>
  <si>
    <t>poet,historian, Indigenous Studies, UBCO. Raven Eye (2007) Willa Award, Naked Wanting, (2003) (both U-AZ press), Alleys &amp; Allies (Saddle Tramp, 1991). _xD83C__xDF3B_</t>
  </si>
  <si>
    <t>ex-lawyer | coder | aspiring gaeilgeoir | language nerd | fibre artist | nonbinary fem (they, sí) | Treaty 7-born settler</t>
  </si>
  <si>
    <t>Create _xD83C__xDF0E_ _xD83C__xDF0A__xD83C__xDF32_Grow Ur Own, WaterProtector StopSiteC Decolonize</t>
  </si>
  <si>
    <t>MA student @ UBC Institute for Resources, Environment and Sustainability; Interests: Religion, environment &amp; culture; HK-CHN politics landscapes; and caffeine.</t>
  </si>
  <si>
    <t>Journalist. Reporting for CBC. 
Staffer @UBCJournalism</t>
  </si>
  <si>
    <t>currently @UBCJournalism _xD83D__xDC69__xD83C__xDFFB_‍_xD83D__xDCBB_ alum @CFRC</t>
  </si>
  <si>
    <t>orthobunyavirus enthusiast studying West Nile &amp; Cache Valley virus evolution @ SCWDS. current UGA undergrad; former @baym lab lackey. #BiInSci; she/her</t>
  </si>
  <si>
    <t>Relentless SJW for First Nations, Transgender, and gun violence victims. E ala e, ka lā i ka hikina.  He ho'okahi no wai o ka like. Ha'ina 'ia mai ana ka puana.</t>
  </si>
  <si>
    <t>Journalist, actor, philomath sometimes producing at CBC, and freelancing all over. ❤️s breakfast, saxophone &amp; trees. Winnipeg-born.</t>
  </si>
  <si>
    <t>Canadian Coalition of Walking Wounded Foundation. Founding member of the People's Party of Canada and wife of Seriously injured worker, Lorne Forbes.</t>
  </si>
  <si>
    <t>Député de Beauce, chef du @ppopulaireca / Member of Parliament for Beauce, leader of the @peoplespca</t>
  </si>
  <si>
    <t>One half of the podcast Medicine for the Resistance. Maker of ribbon skirts. she/her 
http://soundcloud.com/patty-wbk   
https://www.patreon.com/PayYourRent</t>
  </si>
  <si>
    <t>queer femme daddy &amp; leatherdyke princess // writing about family, madness, bodies &amp; healing // white settler on kanien’kehá:ka territory // personal account</t>
  </si>
  <si>
    <t>writer, parent, activist in Hamilton, Ontario.  His books &amp; radio show on Canadian social movements: http://talkingradical.ca. 
And his author site:</t>
  </si>
  <si>
    <t>•Unangax̂ •Kahtnuht’ana Dena’ina •Attorney •Tribally Enrolled •Protect the world’s largest wild sockeye salmon fishery https://t.co/yjkSUO96LZ</t>
  </si>
  <si>
    <t>Daughter of Alaska. Lover of life. Actress/ Mother/Concerned Citizen of the Universe. views mine.</t>
  </si>
  <si>
    <t>_xD83D__xDCFB_ Indigenous current affairs roundtable feat. @theRickHarp @KimTallBear @CandisCallison @BrockStarPhD @feralplaywright</t>
  </si>
  <si>
    <t>Proudly intolerant of intolerance. Formless terror in service of the Old Ones here to doom mankind.</t>
  </si>
  <si>
    <t>Climate Action Specialists © earthvolontari@gmail.com https://t.co/5aTY8Y1Zw1</t>
  </si>
  <si>
    <t>white european living on occupied land of the Haudenosaunee, Anishanaabe and Neutral peoples. #neuralgia #chronicpain [she/her]  Banner: Love-Injection on DA</t>
  </si>
  <si>
    <t>Up and coming journo @ubcjournalism.</t>
  </si>
  <si>
    <t>#AbusingReligion @RutgersUPress | Program Director @Sacred_Writes | Religious Studies @Northeastern | religion + gender + sex + race + politics | she/her</t>
  </si>
  <si>
    <t>Freelance journalist, geography student, writing a book on public transit for @readBTLbooks</t>
  </si>
  <si>
    <t>Professor, Law, University of British Columbia</t>
  </si>
  <si>
    <t>#IspeakInHashtag #Resist #NoConCon — No. Lists. I sound repetitive cuz the same $hit keeps happening. #RIVV Register, ID, Verify, Vote. #GOTV Every. Election.</t>
  </si>
  <si>
    <t>Anthro archaeologist: Arctic, zooarch, decolonizing practice. Settler, mom, partner, gardener, lover of cats she/her https://m.facebook.com/alarniqarchaeology/</t>
  </si>
  <si>
    <t>Stand up for Mother Earth and all living beings. The honour of one is the honour of all. All life is sacred.</t>
  </si>
  <si>
    <t>Didene/Tahltan. Indigenous languages revitalization &amp; reclamation advocate/activist. Teacher. Professor. Researcher. Learner. Runner. Aunty. Animal Lover.</t>
  </si>
  <si>
    <t>Ontario citizen/World citizen - passionate about clean water; breathable air and genuine leadership. Retirement is driving me crazy!</t>
  </si>
  <si>
    <t>Language nerd and data cruncher. Interested in second language acquisition and bilingual cognition. Learning to love code. they/them, she/her</t>
  </si>
  <si>
    <t>WayneB He/Him/Cree/Saulteaux/TwoSpirited/Cinephile/AwardsSeasonGay #Indigenous</t>
  </si>
  <si>
    <t>Mathematician. Full of contradictions. Opinions, such as they are, are entirely my own. Retweets =/= endorsements. Likes are often bookmarks or acknowledgements</t>
  </si>
  <si>
    <t>tarot reader, queer witchy listener, space-holder, feelingsworker. they/she</t>
  </si>
  <si>
    <t>Shonda Okonda earned a Master’s in Public Administration from Evergreen State College in Washington State. Master in Reconciliation from Seattle Pacific Univ.</t>
  </si>
  <si>
    <t>Trevino Brings Plenty's musical project, Ballads of Larry Drake, and other interesting stuff.</t>
  </si>
  <si>
    <t>I'm a cook at a bar, but I aspire to be something more.  Otherwise, I'm an Inuk with a math degree, building his own programming language.</t>
  </si>
  <si>
    <t>Perception is everything</t>
  </si>
  <si>
    <t>https://t.co/hp30sk4sBa      
All We Have Is Now Radio!!?</t>
  </si>
  <si>
    <t>the consistent tumbleweed learning the skills of living simply; stubborn resolve to find re-enchantment with the everyday</t>
  </si>
  <si>
    <t>Author of Children's Literature. Citizen of the Turtle Mountain Band of Ojibwe Indians. (Ojibwe/Metis). Rep'd by @KatRushall @AndreaBrownLit</t>
  </si>
  <si>
    <t>2-Spirit nēhiyaw āpihtāwikosisān iskwew. Nikawiy mōniyawi-sākahikanihk, Treaty 6 territory in kīwētinohk kisiskāciwan ohcīw.</t>
  </si>
  <si>
    <t>Researcher, writer, teacher. Social movements and the radical imagination. Professor of Sociology &amp; Anthropology @MSVU_Halifax</t>
  </si>
  <si>
    <t>A young lady doing her best to do the best.</t>
  </si>
  <si>
    <t>Today we are kittens. Tomorrow we are tigers. Law student. Dakelhne. Photo cred: me. Taken somewhere between Bella Bella and Klemtu, BC</t>
  </si>
  <si>
    <t>UBC Masters of Journalism Student</t>
  </si>
  <si>
    <t>CBC On The Island / All Points West/ writer, radio dabbler, wannabe nonna</t>
  </si>
  <si>
    <t>Farm Workers Advocate</t>
  </si>
  <si>
    <t>Finely Tuned ❂ Amplified ❂ W/Out Interference ❂ Made of Rebeldía, Amor &amp; Tortillas. #decolonize #waterislife #dismantlewhitesupremacy</t>
  </si>
  <si>
    <t>Instructor of New Media @ubc_fnis. Settler Scholar. Associate Editor @BCstudies. #HASTAC2019. Course hashtags: #FNIS454, #FNIS401W     CC BY-NC-SA</t>
  </si>
  <si>
    <t>It’s a class war.</t>
  </si>
  <si>
    <t>What should I scream for? This is my theme park. Nunavut Law Program - photo found on insta @ canadian.landscapes</t>
  </si>
  <si>
    <t>A grassroots coalition taking action against oppression. Support the 25 UNC anti-racist protesters facing charges! DONATE: https://t.co/8EY7cS2gKJ</t>
  </si>
  <si>
    <t>Ici, on parle Franglais. Creative writer in fieri, freelance editor &amp; En-Fr translator. Renegade web/game dev. Nonbinary: they+langage épicène quand possible.</t>
  </si>
  <si>
    <t>Proud Metis Iskwew, Edgewalker, Warrior, Aviator, Momma, Learner, Troublemaker, Lover, Activator | Values: Courage, Community | Love, Liberty</t>
  </si>
  <si>
    <t>It's a cold and it's a broken hallelujah</t>
  </si>
  <si>
    <t>Robinson Superior; Urban Nish; Educator; Anishinaabe; Cancer Survivor; Ontario #uncedednini</t>
  </si>
  <si>
    <t>self publishing novelist/media artist politics 4 #ProportionalRepresentation #BasicIncome #FreeCulture #Green #block for Ad Hominems &amp; nonsense she/her #settler</t>
  </si>
  <si>
    <t>#decolonize Not here for colonizers who cry reverse racism while defending white supremacy &amp; privilege to death.</t>
  </si>
  <si>
    <t>Working at the intersection of conservation &amp; community development in the Great Bear Rainforest. Raising my children in unceded First Nations’ territories.</t>
  </si>
  <si>
    <t>An equal balance of tweets pertaining to glacial melt and menstrual fluid. Organizer, contributor to the @greenmajority podcast. She/her. @PowershiftYR</t>
  </si>
  <si>
    <t>She/her. The short story: In 2016, I vowed to actually read books. In 2018, I'm still working on...that, and a lot of things. And I got a cat!</t>
  </si>
  <si>
    <t>Dad, volunteer, activist.
[he/him]</t>
  </si>
  <si>
    <t>I am the air that sits at the top of the mountain | Tamang Chipewyan-Metis Ukrainian. grad stu @UBCJournalism. prev @CAJ @APTNInvestigate fellow. Reg Nurse.</t>
  </si>
  <si>
    <t>_xD83C__xDF08__xD83C__xDF3F_✨ Scout [they/she]</t>
  </si>
  <si>
    <t>Best in feminist, pro-queer, anti-nuclear, anti-racist, anti-capitalist, and environmental news and activism from around the world &amp; the web. #RESIST _xD83C__xDF0A_</t>
  </si>
  <si>
    <t>Christian #LatterDaySaint, _xD83C__xDDE8__xD83C__xDDE6_ lover of animals,  music _xD83C__xDFB6_, reading _xD83D__xDCDA_, movies _xD83D__xDCFD_️ baking _xD83C__xDF6A_,  volunteer foster parent _xD83D__xDC31_. #adoptdontshop, #homeless, #bekind, #raok</t>
  </si>
  <si>
    <t>The Unist'ot'en Camp exists to uphold the clan's decision to prevent all pipelines from entering their unceded lands.</t>
  </si>
  <si>
    <t>Ontario Regional Chief • Retweets are not endorsements • will block foul language or anyone who promotes hatred against groups or individuals • Ninanaskamon!</t>
  </si>
  <si>
    <t>Political Satire Humor.  Maker of bad jokes, In't Poli, Bad Economist, Bad Marketer, Bad Advice.
•s.35 CCA
•Hunter
•Dip Netter
•Wicked Slap Shot
•Writer-T L P</t>
  </si>
  <si>
    <t>Wakeniáhten _xD83D__xDC22_
Kanien'keha:ka
Father, chef, Husband, Grandfather Decolonizing Anarchist
#GoHabsGo + Go #Flames Go</t>
  </si>
  <si>
    <t>Kn Smusis - I Give Hope | _xD83D__xDD25_keeper|They/Them/Theirs | Sqilx 2-Spirit Non-Binary Asst Prof| I am the dream the old ones dreamt of | Tweets my own &amp; fr the land</t>
  </si>
  <si>
    <t>Two Spirit ~Artist~Mother~Shattered Mystic~Survivor~Iroquois~Mohawk~
They/Them
♿</t>
  </si>
  <si>
    <t>❤️ #datascience, history, #specfic #climatejustice, birds| _xD83C__xDFF4__xDB40__xDC67__xDB40__xDC62__xDB40__xDC73__xDB40__xDC63__xDB40__xDC74__xDB40__xDC7F_(MacNeil, Na Stùbhartach, Menzies) _xD83C__xDDFB__xD83C__xDDEA_(AfroWayuu Apashona oupayu)_xD83C__xDFF3_️‍_xD83C__xDF08_</t>
  </si>
  <si>
    <t>Former Associate Producer in factual TV &amp; Doc | Current architecture tech student | ADHD wired | Mother tongue GIF (She/her)</t>
  </si>
  <si>
    <t>Leo. Mi'kmaw. Midwifery Student. Mom of three. Loves: Taqumkuk, babies and birth. Midwifery is a right not a luxury.</t>
  </si>
  <si>
    <t>Floireans/Basail   they/iad gardener, gàidheal</t>
  </si>
  <si>
    <t>Lance/ Skye || Taurus/Gemini ▪They/He
{Mentally Ill , Mixed , Polyamorous} ▪       Fuck Donald Trump and Fuck Nazi's ▪ Nsfw RT's</t>
  </si>
  <si>
    <t>Proud father, grandfather, partner, friend, ally, settler ... caring about and sharing the traditional lands of the Wolastoq Nation while attending UNB</t>
  </si>
  <si>
    <t>Why are you here | male | 20 | any pronouns | icon by xosephine</t>
  </si>
  <si>
    <t>Blackfoot. I mainly retweet for causes I believe in and things I find funny. No I'm not on Facebook.</t>
  </si>
  <si>
    <t>my body grows weary, my Gitxsan heart keeps me going. my children, my motivation</t>
  </si>
  <si>
    <t>Natural philosopher, gardener, photographer, cook, science enthusiast,  Interests: all the things Retired Systems Architect. he/they</t>
  </si>
  <si>
    <t>Extremely cranky individual with more books than the structure of dwelling can support. Actively blocking annoying spam advertisers since 2012.</t>
  </si>
  <si>
    <t>Parent, daughter, wife, sports mom, hockey fan, member of Chippewas of the Thames First Nation</t>
  </si>
  <si>
    <t>Sask S/Her that believes all can heal w/ laughter, knowledge and compassion to all ppl/animal/land/ourselves. Into mental health, kids/youth work, b/feeding/</t>
  </si>
  <si>
    <t>Intersex and proud of it!  Native. Intersex rights activist. Transgender. Unashamed. He/Him/His pronouns. Trans women are women.</t>
  </si>
  <si>
    <t>I'm a retired software engineer, raised Communist/Socialist. I believe in love, respect, kindness, poetry, &amp; photography. Pronouns: him, his.</t>
  </si>
  <si>
    <t>Education for the resistance #warriorup</t>
  </si>
  <si>
    <t>A pedantic, humourless, leftie cry-baby w/ no grasp of reality who's just here 2 "find a man". Also a sore loser. Thanks 2 the trolls who helped me write my bio</t>
  </si>
  <si>
    <t>“My wolf is also a loner. We are both loners!” // he, him.</t>
  </si>
  <si>
    <t>I produce things for television and the web. Founder of AuraNexus Media. Former @BuzzFeedNews Head of Live Video.</t>
  </si>
  <si>
    <t>❄️Trigger warning❄️ Nazis, Libertarians, liberals, and other degenerate cons are likely to be triggered. No, I am not *that* Tommy Chong
#OverCaffeinatedLeftie</t>
  </si>
  <si>
    <t>International Relations academic tweeting political events for the fun of it. Love CA, my huge dog &amp; being a walking news ticker. From a liberal military family</t>
  </si>
  <si>
    <t>Dad. SPEDucator. SSTA past-pres. Committed to Truth and Reconciliation, the biosphere, and a sustainable future for us all.</t>
  </si>
  <si>
    <t>Superintendent of Secondary and Student Success in @KPDSB_Schools. Facilitator of inquiry interested in how to make everyday a learning &amp; leading day.</t>
  </si>
  <si>
    <t>A mom, concerned citizen, advocate and avid shopper!</t>
  </si>
  <si>
    <t>Suspected thoughtcriminal</t>
  </si>
  <si>
    <t>forever hungry</t>
  </si>
  <si>
    <t>Quietly bearing witness. Finding joy in small pleasures.</t>
  </si>
  <si>
    <t>...but don’t call me No Shit Sherley! OK, SOME shit. Canuck," rhymes with "dumb fuck." Stand up Philosopher. Likes are nothing.If you "like," then RT._xD83C__xDDE8__xD83C__xDDE6_</t>
  </si>
  <si>
    <t>Abitibi Anicinape / Grad Student / Music is Life _xD83C__xDFA7_</t>
  </si>
  <si>
    <t>Maker of functional pots. Knitter of socks (and other things.) Walker. Music lover. Reader. Middle aged country bumpkin. Feminist. she/her.</t>
  </si>
  <si>
    <t>Father, IT specialist, and unapologetic carnivore</t>
  </si>
  <si>
    <t>写真が趣味です。仕事は国際貿易関係. 見かけによらず日本人ではありません。リンクやＲＴは賛意を示すものでない. Working in Tokyo. Photography is my hobby. Retweets are not an endorsement.</t>
  </si>
  <si>
    <t>colonial primary teacher</t>
  </si>
  <si>
    <t>Je suis Chicot. Mémère's great-granddaughter keeping her stories for my grandchildren's grandchildren. Gratitude for cover art by H.Beaulac.</t>
  </si>
  <si>
    <t>~Tatanka Najin Dakota/Anishinabe...
~ Living, and loving life 
~ family man, happily married 
~ urban ndn</t>
  </si>
  <si>
    <t>Canadian News, politics &amp; social justice. Run by @shychemist I mainly support the NDP &amp; progressive politics. I run a cdnpoli blog on tumblr too:</t>
  </si>
  <si>
    <t>Social justice and gardening.</t>
  </si>
  <si>
    <t>Advisor, speaker, author, mother, Proud Lakota. In the revolution to end Violence against Indigenous women and girls and achieve human rights for all!</t>
  </si>
  <si>
    <t>Someone else said it: A wild woman with an ethereal approach to base desires. Also: sacredly round, coyote silver, maximally feminine curmudgeon.</t>
  </si>
  <si>
    <t>Likes good stories, tea, and when it doesn't snow. Has no fucking clue what she's doing right now and isn't writing when she should be.</t>
  </si>
  <si>
    <t>ABD PhD in Communication and Culture, York University. HIV+ LTS Survivor, Blatherskite, ASD and Bipolar 1. Queer AF. He/Him/They/Them.</t>
  </si>
  <si>
    <t>Founder, Project of Heart • Honorary Witness, Truth and Reconciliation Commisssion • Governor General Award for Excellence in Teaching History</t>
  </si>
  <si>
    <t>#PWD #UNDRIP #ReA #OA #BackPain #IBD #MTHFR #HS #SeroNeg #MastCell #VaxSafeT #HS  #CSVD #Psoriasis #UnsolicitedHealthAdviceWillBeMuted✌#No2Machezmō #No2Racism_xD83D__xDC4A_</t>
  </si>
  <si>
    <t>https://t.co/0Vet0LYJo5</t>
  </si>
  <si>
    <t>I'm a developer of network devices and apps, medical devices and apps, bioinformatics and web sites originally from Vancouver. Oh, I also play harmonica.</t>
  </si>
  <si>
    <t>I am a Lenapeew citizen with 35 years of experience working for First Nations Peoples. All tweets are my personal views only</t>
  </si>
  <si>
    <t>Treaty relative of Robinson-Huron Treaty, proud aunty of 16, social work at Laurentian University, anti-colonial sw and methodologies, settler academic/activist</t>
  </si>
  <si>
    <t>Dad, partner, social worker, horticultural therapist, Local Food Educator @NFUCanada  Chair - @soraurenfarmmkt @eastendfood @FCUnitedMcr ⚽❤</t>
  </si>
  <si>
    <t>Educator - First Nation, Métis and Inuit Education. Avid learner and traveller. Settler in Michi Saagig territory.</t>
  </si>
  <si>
    <t>A group of First Nations Women Chiefs and Councillors came together to share challenges and successes. We now meet regularly in various Ontario locations.</t>
  </si>
  <si>
    <t>19|Vancity|youtube lover|concert goer|nɬeʔképmx</t>
  </si>
  <si>
    <t>[•a classical marxist•] || she/her|| ☭ ✨☭||</t>
  </si>
  <si>
    <t>Yep, I’m Daniel! You heard it here first! I will figure out twitter etiquette someday and then I will prob tweet more. (he/him/his)</t>
  </si>
  <si>
    <t>Tribal Council w/ 8 First Nations in Treaty 9 and 1 First Nation in Robinson-Superior Treaty providing a variety of advisory services/programs. RTS ≠ agreement.</t>
  </si>
  <si>
    <t>cis he/him . climate change comms theory &amp; practice . devops . hunter . canoeist . phd holocaust studies . Treaty 1 territory . some kind of socialist</t>
  </si>
  <si>
    <t>RR Métis/Otipemisiwak living the Alberta Advantage. Disabled. Engineers electrical, computer and aerospace thingees. #nativetwitter #Indiginerd</t>
  </si>
  <si>
    <t>She:kon! Sewakwékon Thohahente yontiats. Kanyen'kehá:ka ní:'i nok wakenáthen. Tsi Kenhteke nitiwaké:non.</t>
  </si>
  <si>
    <t>Historians will write of the birth of humanity &amp; the birth of democracy as a simultaneous event SEIU,ATU,Boilermakers,1199E #SocialistSunday #JC4PM2019 #BDS</t>
  </si>
  <si>
    <t>Blogger on Tumblr, still going through divorce proceedings w/ the Democratic Party. #GreenParty supporter. #environment #demexit #climatechange #freepalestine</t>
  </si>
  <si>
    <t>Musician, producer, IT Pro, political junkie, Left leaner. Proudly blocked by Michelle Rempel. Opinions tweeted are my own. Retweets do not indicate agreement.</t>
  </si>
  <si>
    <t>I am a spirit in a physical human being living on a rock in the vacuum of outer space. I Photograph/Videograph things too. 647 529 5259 PiN:D88BE003 BBM me ENFJ</t>
  </si>
  <si>
    <t>Writer, professional résumé creator (CPRW cert.), @TWSSFU 2016 alum, book &amp; caffeine fiend, petter of strange dogs, crow admirer, she/her.</t>
  </si>
  <si>
    <t>_xD83D__xDEB9_ pronouns, gay,  jewish bitch, wheeeeeee</t>
  </si>
  <si>
    <t>I AM Consciousness #PEACE #WeAreOne #Unite #EmptyTheTanks #Blackfish #WaterIsLife #NoDAPL  #JustLabelIt #TakeAKnee #EndCaptivity #ReuniteEveryChild #WagePeace</t>
  </si>
  <si>
    <t>I will ridicule any and all politicians and hypocrites especially you religious nuts.3600 gawds in the historic record. But yours is special.</t>
  </si>
  <si>
    <t>A conflict between adversaries will find resolution in a solution that adds substantive value to both perspectives Plato 426 - 347 BCE</t>
  </si>
  <si>
    <t>A Xicanx &amp; a Settler. Capitalism is colonialism! No lists! #TBI #ENBY #IndigenousRights #StolenLand #StolenPeople #BlackLivesMatter #StopPlanMerida #NoDAPL</t>
  </si>
  <si>
    <t>Senior Citizen, Humanist, Socialist, Anti-War, Anti-poverty, Environmentalist, Anti- Trump, Pro-Worker, Love the Arts, Charity, Civil Rights, Social Justice</t>
  </si>
  <si>
    <t>Dad, brother, friend, Cannabis consultant, ACMPR DG, feminist _xD83C__xDFF3_️‍_xD83C__xDF08_</t>
  </si>
  <si>
    <t>Dakelh, pipe carrier, lodgekeeper, Sundance warrior. BC is beautiful!!</t>
  </si>
  <si>
    <t>Your official source for Twitter Support. Follow us for tips, tricks, and announcements.</t>
  </si>
  <si>
    <t>Embassy of Ukraine to the United Kingdom of Great Britain and Northern Ireland http://facebook.com/Ukraine.in.UK Media enquiries: emb_gb@mfa.gov.ua</t>
  </si>
  <si>
    <t>Leftist. Socialist. Zionist. Anti-Imperialist. Anti Fascist.</t>
  </si>
  <si>
    <t>In this World of Illusions,I am a fellow seeker in search of  the Love, Light and true understanding of Creation. My Tweets are my own, but I RT others too.</t>
  </si>
  <si>
    <t>❦Anishinaabe, 6ix, @RyersonU alum, sober since '06, foodie, fitness, #rtz, social justice, wife, 9-5 office life then I dance, travel, run &amp; hustle for photos❦</t>
  </si>
  <si>
    <t>London</t>
  </si>
  <si>
    <t>London, UK</t>
  </si>
  <si>
    <t>Barstow, CA</t>
  </si>
  <si>
    <t>DC</t>
  </si>
  <si>
    <t>NYC</t>
  </si>
  <si>
    <t>Bürgewald, Kerpen</t>
  </si>
  <si>
    <t>Seidenstrasse</t>
  </si>
  <si>
    <t>Ingelheim, RLP, Germany</t>
  </si>
  <si>
    <t>Germany</t>
  </si>
  <si>
    <t>Worldwide</t>
  </si>
  <si>
    <t>saturno</t>
  </si>
  <si>
    <t>Terra</t>
  </si>
  <si>
    <t xml:space="preserve">Macaronesia Occidentale </t>
  </si>
  <si>
    <t xml:space="preserve">Geneva </t>
  </si>
  <si>
    <t>Nantes, France</t>
  </si>
  <si>
    <t>Nantes - FRANCE</t>
  </si>
  <si>
    <t>Nantes</t>
  </si>
  <si>
    <t>Nantes, Pays de la Loire</t>
  </si>
  <si>
    <t>London, United Kingdom</t>
  </si>
  <si>
    <t>Leicestershire</t>
  </si>
  <si>
    <t>Akron, OH, USA</t>
  </si>
  <si>
    <t>Doha, Qatar</t>
  </si>
  <si>
    <t>USA</t>
  </si>
  <si>
    <t>RTs are not endorsements</t>
  </si>
  <si>
    <t>Portugal</t>
  </si>
  <si>
    <t>Beynost 01700 FRANCE</t>
  </si>
  <si>
    <t>Lille</t>
  </si>
  <si>
    <t>Univers connu</t>
  </si>
  <si>
    <t>New York, USA</t>
  </si>
  <si>
    <t>Munich, Bavière</t>
  </si>
  <si>
    <t>Paris, France</t>
  </si>
  <si>
    <t>Strasbourg</t>
  </si>
  <si>
    <t>Israel Rishon Lezion</t>
  </si>
  <si>
    <t>Australia</t>
  </si>
  <si>
    <t>London &amp; Margate</t>
  </si>
  <si>
    <t>the internet</t>
  </si>
  <si>
    <t>Israel _xD83C__xDDEE__xD83C__xDDF1_</t>
  </si>
  <si>
    <t>Salford, England</t>
  </si>
  <si>
    <t>Alsace</t>
  </si>
  <si>
    <t>Sur une ligne de fuite</t>
  </si>
  <si>
    <t>Nous sommes partout</t>
  </si>
  <si>
    <t>Partout</t>
  </si>
  <si>
    <t>Paris</t>
  </si>
  <si>
    <t>Notre-Dame-des-Landes, France</t>
  </si>
  <si>
    <t>Lyon, France</t>
  </si>
  <si>
    <t>ZAD PARTOUT</t>
  </si>
  <si>
    <t>Bordeaux, France</t>
  </si>
  <si>
    <t>Morbihan, Bretagne</t>
  </si>
  <si>
    <t>Orléans, France</t>
  </si>
  <si>
    <t>Déville-lès-Rouen, France</t>
  </si>
  <si>
    <t>Rouen, France</t>
  </si>
  <si>
    <t>Treaty 1 territory</t>
  </si>
  <si>
    <t>Bdé óta, Mní Sóta Makóče</t>
  </si>
  <si>
    <t>dish w/ 1 spoon territory</t>
  </si>
  <si>
    <t>Moscow, Russia</t>
  </si>
  <si>
    <t>Донбасс. #ДНР</t>
  </si>
  <si>
    <t>Austin, TX</t>
  </si>
  <si>
    <t>Jerusalem, Israel</t>
  </si>
  <si>
    <t>Big Bear Lake, CA</t>
  </si>
  <si>
    <t>Jacksonville, FL</t>
  </si>
  <si>
    <t>Stanford, California</t>
  </si>
  <si>
    <t>Virginia Beach, VA</t>
  </si>
  <si>
    <t>Florida, USA</t>
  </si>
  <si>
    <t>Ogallala, NE</t>
  </si>
  <si>
    <t>Seattle, WA</t>
  </si>
  <si>
    <t>Toronto</t>
  </si>
  <si>
    <t>Durham, England</t>
  </si>
  <si>
    <t>Ibadan, Nigeria</t>
  </si>
  <si>
    <t>London, England</t>
  </si>
  <si>
    <t>California</t>
  </si>
  <si>
    <t>ORDER MY NEW BOOK!!!!</t>
  </si>
  <si>
    <t>Internet</t>
  </si>
  <si>
    <t>Ry, France</t>
  </si>
  <si>
    <t>saint leu</t>
  </si>
  <si>
    <t>Bretagne, France</t>
  </si>
  <si>
    <t>Kosovo</t>
  </si>
  <si>
    <t>Occitanie</t>
  </si>
  <si>
    <t>Calgary</t>
  </si>
  <si>
    <t>Volcan, Chiriqui, Panama</t>
  </si>
  <si>
    <t>Mojave Desert</t>
  </si>
  <si>
    <t>Lima, Peru</t>
  </si>
  <si>
    <t>Ciberespacio</t>
  </si>
  <si>
    <t>West Belfast Ireland</t>
  </si>
  <si>
    <t>Dublin, Ireland</t>
  </si>
  <si>
    <t>Pennsylvania and others</t>
  </si>
  <si>
    <t>Grenoble, France</t>
  </si>
  <si>
    <t>Grenoble city | 格勒诺布尔</t>
  </si>
  <si>
    <t>Maryland, USA</t>
  </si>
  <si>
    <t>Markham &amp; Stouffville, ON</t>
  </si>
  <si>
    <t>traditional &amp; unceded territor</t>
  </si>
  <si>
    <t>The Algonquin Nation - unceded.</t>
  </si>
  <si>
    <t>Toronto, Ontario</t>
  </si>
  <si>
    <t>Norway</t>
  </si>
  <si>
    <t>île-de-france</t>
  </si>
  <si>
    <t>toronto</t>
  </si>
  <si>
    <t>San Bruno, CA</t>
  </si>
  <si>
    <t>Kingdom of Portugal</t>
  </si>
  <si>
    <t>Portland, Oregon, USA</t>
  </si>
  <si>
    <t>Here to there and back again.</t>
  </si>
  <si>
    <t>New York City</t>
  </si>
  <si>
    <t>The Bronx</t>
  </si>
  <si>
    <t>State College, PA</t>
  </si>
  <si>
    <t>si je le savais ! _xD83E__xDD14_</t>
  </si>
  <si>
    <t>Moab, Utah</t>
  </si>
  <si>
    <t>Planet Earth</t>
  </si>
  <si>
    <t>Hamar  ,Norway</t>
  </si>
  <si>
    <t>Florida</t>
  </si>
  <si>
    <t>Mesquite, NV</t>
  </si>
  <si>
    <t>Cobourg, Ontario, Canada</t>
  </si>
  <si>
    <t>Odaawaa / Kana:tso / 'Ottawa'</t>
  </si>
  <si>
    <t>Workers of all Lands UNITE   !</t>
  </si>
  <si>
    <t>France</t>
  </si>
  <si>
    <t>Cambodge</t>
  </si>
  <si>
    <t>Un Européen aux Amériques</t>
  </si>
  <si>
    <t>Finhaut, Suisse</t>
  </si>
  <si>
    <t>Dans ta tête</t>
  </si>
  <si>
    <t xml:space="preserve">là ou je dérange </t>
  </si>
  <si>
    <t xml:space="preserve">Ni à gauche ni à droite. </t>
  </si>
  <si>
    <t>Amsterdam, Pays-Bas</t>
  </si>
  <si>
    <t xml:space="preserve">Algiers                       </t>
  </si>
  <si>
    <t>Bordj-zemoura</t>
  </si>
  <si>
    <t>derrière la sacristie</t>
  </si>
  <si>
    <t>Alpes-Maritimes, Provence-Alpe</t>
  </si>
  <si>
    <t>Indre-et-Loire, Centre</t>
  </si>
  <si>
    <t>paris</t>
  </si>
  <si>
    <t>#FBPE</t>
  </si>
  <si>
    <t>Poilly-sur-Tholon, France</t>
  </si>
  <si>
    <t>Algérie</t>
  </si>
  <si>
    <t>Lages-SC</t>
  </si>
  <si>
    <t>París</t>
  </si>
  <si>
    <t>Ile-de-France, France</t>
  </si>
  <si>
    <t>Haifa Israel</t>
  </si>
  <si>
    <t>Montréal, Québec</t>
  </si>
  <si>
    <t>Bronx + Queens, NYC</t>
  </si>
  <si>
    <t>Beckenham, England</t>
  </si>
  <si>
    <t>South Staffordshire</t>
  </si>
  <si>
    <t>UK</t>
  </si>
  <si>
    <t>England, United Kingdom</t>
  </si>
  <si>
    <t>Lormes France</t>
  </si>
  <si>
    <t>On arrête pas une idée.</t>
  </si>
  <si>
    <t>Boulogne-sur-Mer, France</t>
  </si>
  <si>
    <t>Lyon</t>
  </si>
  <si>
    <t>San Francisco, California</t>
  </si>
  <si>
    <t>Minneapolis, MN</t>
  </si>
  <si>
    <t>Kayes</t>
  </si>
  <si>
    <t>Mali</t>
  </si>
  <si>
    <t>Riyad, Royaume d'Arabie Saoudite</t>
  </si>
  <si>
    <t>Haiti</t>
  </si>
  <si>
    <t>Port-au-Prince, Haiti</t>
  </si>
  <si>
    <t>New York</t>
  </si>
  <si>
    <t>PAP</t>
  </si>
  <si>
    <t>Vancouver, British Columbia</t>
  </si>
  <si>
    <t>Laxyuup Gitxaała</t>
  </si>
  <si>
    <t>British Columbia</t>
  </si>
  <si>
    <t>The shores of the Salish Sea</t>
  </si>
  <si>
    <t>SomewhereByTheSea</t>
  </si>
  <si>
    <t>Vancouver/MST BC</t>
  </si>
  <si>
    <t>Coast Salish Territory</t>
  </si>
  <si>
    <t>ᏣᎳᎩ &amp; Mvskoke land (Athens, GA)</t>
  </si>
  <si>
    <t>Ka Moana Hohonu</t>
  </si>
  <si>
    <t>Vancouver</t>
  </si>
  <si>
    <t>Edmonton, Alberta Canada</t>
  </si>
  <si>
    <t>CANADA</t>
  </si>
  <si>
    <t>Disorder of Canada recipient</t>
  </si>
  <si>
    <t>tio'tia:ke via pacific ocean</t>
  </si>
  <si>
    <t>Indian Territory</t>
  </si>
  <si>
    <t>Alaska</t>
  </si>
  <si>
    <t>Winnipeg, Manitoba, Canada</t>
  </si>
  <si>
    <t>Salt Lake City</t>
  </si>
  <si>
    <t>Milano</t>
  </si>
  <si>
    <t>NBO to YEG to YVR</t>
  </si>
  <si>
    <t>Winnipeg, Treaty 1</t>
  </si>
  <si>
    <t>Perth, Ontario</t>
  </si>
  <si>
    <t>La̱x Kxeen, Lheidli</t>
  </si>
  <si>
    <t>GTA</t>
  </si>
  <si>
    <t>Victoria, British Columbia</t>
  </si>
  <si>
    <t>Manitoba, Canada</t>
  </si>
  <si>
    <t>Vancouver, BC</t>
  </si>
  <si>
    <t xml:space="preserve">Tkaronto </t>
  </si>
  <si>
    <t>portland, oregon</t>
  </si>
  <si>
    <t>Edmonton, AB, CA</t>
  </si>
  <si>
    <t>Amsterdam, Nederland</t>
  </si>
  <si>
    <t>ANDROGYNE</t>
  </si>
  <si>
    <t xml:space="preserve">Washington, DC </t>
  </si>
  <si>
    <t>Waterloo, Ontario</t>
  </si>
  <si>
    <t>Halifax, Nova Scotia</t>
  </si>
  <si>
    <t>East Van</t>
  </si>
  <si>
    <t>UBC OK</t>
  </si>
  <si>
    <t>Aterón:toh / Tkaronto</t>
  </si>
  <si>
    <t>xʷməθkʷəy̓əm</t>
  </si>
  <si>
    <t>Island dweller, BC</t>
  </si>
  <si>
    <t>Chapel Hill, NC</t>
  </si>
  <si>
    <t>Settler of Breton, Italian, Colombian heritage. Tiotiáh:ke. Montréal, Québec.</t>
  </si>
  <si>
    <t>Room 101</t>
  </si>
  <si>
    <t>Turtle Island</t>
  </si>
  <si>
    <t>K’ómoks, Xwémalhkwu, Tla’amin</t>
  </si>
  <si>
    <t>Ottawa, Ontario</t>
  </si>
  <si>
    <t>unceded xʷməθkʷəy̓əm, Skxwú7mesh &amp; səl̓ílwətaʔɬ territories</t>
  </si>
  <si>
    <t>WORLD</t>
  </si>
  <si>
    <t>Toronto, Canada</t>
  </si>
  <si>
    <t>Wet'suwet'en</t>
  </si>
  <si>
    <t>Taykwa Tagamou Nation</t>
  </si>
  <si>
    <t>In gods country</t>
  </si>
  <si>
    <t> Oshahrhè:’on</t>
  </si>
  <si>
    <t>Treaty One</t>
  </si>
  <si>
    <t>Earth...mostly</t>
  </si>
  <si>
    <t>Tennessee, USA</t>
  </si>
  <si>
    <t>#BLM | #PROHOE | #RESIST</t>
  </si>
  <si>
    <t>Fredericton</t>
  </si>
  <si>
    <t>Treaty 7 Territory</t>
  </si>
  <si>
    <t>Mississauga Anishinaabe land</t>
  </si>
  <si>
    <t>Nashville, TN</t>
  </si>
  <si>
    <t>Saskatchewan, Canada</t>
  </si>
  <si>
    <t>Colorado, USA</t>
  </si>
  <si>
    <t>Upper Left Coast</t>
  </si>
  <si>
    <t>Toronto, ON</t>
  </si>
  <si>
    <t>Unceded Musqueam, Squamish, &amp; Tsleil-Waututh First Nations Land</t>
  </si>
  <si>
    <t>Archival</t>
  </si>
  <si>
    <t>Connaught, Calgary</t>
  </si>
  <si>
    <t>Vancouver BC</t>
  </si>
  <si>
    <t>Dryden, Ontario</t>
  </si>
  <si>
    <t>Waterloo, ON</t>
  </si>
  <si>
    <t>punishmenthurtseveryone.com</t>
  </si>
  <si>
    <t>Abitibi 70, Ontario</t>
  </si>
  <si>
    <t>Winnipeg</t>
  </si>
  <si>
    <t>Tokyo, Japan/東京</t>
  </si>
  <si>
    <t xml:space="preserve"> Beautiful Manitoulin Island</t>
  </si>
  <si>
    <t xml:space="preserve">Nitaskinan Unceded, Québec </t>
  </si>
  <si>
    <t xml:space="preserve">GVRD ,BC </t>
  </si>
  <si>
    <t>Nova Scotia, Canada</t>
  </si>
  <si>
    <t>Toronto, Ontario, Canada</t>
  </si>
  <si>
    <t>Ottawa</t>
  </si>
  <si>
    <t>Brantford,ON</t>
  </si>
  <si>
    <t>Ottawa, Canada</t>
  </si>
  <si>
    <t xml:space="preserve">Thamesville </t>
  </si>
  <si>
    <t>Anishinaabe Aki</t>
  </si>
  <si>
    <t xml:space="preserve">Toronto/Sunshine Coast BC </t>
  </si>
  <si>
    <t xml:space="preserve">Ontario </t>
  </si>
  <si>
    <t>Lakefield, ON</t>
  </si>
  <si>
    <t>oneida</t>
  </si>
  <si>
    <t>Los Angeles, CA</t>
  </si>
  <si>
    <t>Dreamland</t>
  </si>
  <si>
    <t>stolen shawnee land, virginia</t>
  </si>
  <si>
    <t>Thunder Bay, Ontario</t>
  </si>
  <si>
    <t>Winnipeg, Manitoba</t>
  </si>
  <si>
    <t>Treaty 6 / Métis Nation / amiskwacîwâskahikan</t>
  </si>
  <si>
    <t>Alnwick/Haldimand, Ontario</t>
  </si>
  <si>
    <t>National City, Ca (San Diego)</t>
  </si>
  <si>
    <t>Ontario, Canada</t>
  </si>
  <si>
    <t>North Vancouver</t>
  </si>
  <si>
    <t>Fuck i lost my map</t>
  </si>
  <si>
    <t>Peace from Canada</t>
  </si>
  <si>
    <t>Kelowna BC</t>
  </si>
  <si>
    <t>Kelowna, B.C.</t>
  </si>
  <si>
    <t>xʷɛʔɛt̓ay, qathet RD</t>
  </si>
  <si>
    <t>Victoria, B.C.</t>
  </si>
  <si>
    <t xml:space="preserve">British Columbia </t>
  </si>
  <si>
    <t>Twitter HQ</t>
  </si>
  <si>
    <t>60 Holland Park, London</t>
  </si>
  <si>
    <t xml:space="preserve">TO.ronto </t>
  </si>
  <si>
    <t>http://t.co/BPhWL3UQQO</t>
  </si>
  <si>
    <t>http://www.c-r.org</t>
  </si>
  <si>
    <t>https://t.co/4x0a5bZGDf</t>
  </si>
  <si>
    <t>https://t.co/8WLCKgakPp</t>
  </si>
  <si>
    <t>http://vox.com</t>
  </si>
  <si>
    <t>https://about.me/andrij.dobriansky</t>
  </si>
  <si>
    <t>https://t.co/x6KrCDePRJ</t>
  </si>
  <si>
    <t>http://t.co/VvPwhu5Izg</t>
  </si>
  <si>
    <t>http://www.gruene.de</t>
  </si>
  <si>
    <t>https://t.co/OHZVcrYXny</t>
  </si>
  <si>
    <t>https://t.co/BuiThMO4Zv</t>
  </si>
  <si>
    <t>https://t.co/b6xekeo8r1</t>
  </si>
  <si>
    <t>https://t.co/gtSVO8Lh3F</t>
  </si>
  <si>
    <t>https://t.co/8D4HcUkOKI</t>
  </si>
  <si>
    <t>http://www.localdatacompany.com</t>
  </si>
  <si>
    <t>https://nfaa.wordpress.com/</t>
  </si>
  <si>
    <t>http://aljazeera.com</t>
  </si>
  <si>
    <t>http://beynost.wordpress.com</t>
  </si>
  <si>
    <t>http://blog.francetvinfo.fr/deja-vu/</t>
  </si>
  <si>
    <t>http://lavoiedelepee.blogspot.com/</t>
  </si>
  <si>
    <t>https://www.911memorial.org/</t>
  </si>
  <si>
    <t>https://twitter.com/mediumdigi</t>
  </si>
  <si>
    <t>https://t.co/l0ra6sSWKm</t>
  </si>
  <si>
    <t>http://charlesfrith.blogspot.com/?m=1</t>
  </si>
  <si>
    <t>https://t.co/8OBuLT7SiW</t>
  </si>
  <si>
    <t>https://t.co/xf4MSIQfC9</t>
  </si>
  <si>
    <t>http://t.co/chLjYb5Uct</t>
  </si>
  <si>
    <t>https://www.facebook.com/Coordination.Lyceenne.Bordeaux</t>
  </si>
  <si>
    <t>https://t.co/HUwZ5FUWG5</t>
  </si>
  <si>
    <t>http://www.ufml-syndicat.org</t>
  </si>
  <si>
    <t>https://t.co/OpUux9UC01</t>
  </si>
  <si>
    <t>http://lenta.ru</t>
  </si>
  <si>
    <t>http://stratfor.com</t>
  </si>
  <si>
    <t>http://t.co/SwRQZ8zd8C</t>
  </si>
  <si>
    <t>http://divineinnerbitchin.com</t>
  </si>
  <si>
    <t>http://www.facebook.com/amb.mcfaul</t>
  </si>
  <si>
    <t>https://t.co/r8ySeG7WAU</t>
  </si>
  <si>
    <t>https://t.co/PpRSFNb48p</t>
  </si>
  <si>
    <t>http://stuartpb.com</t>
  </si>
  <si>
    <t>http://www.davidoxley.com</t>
  </si>
  <si>
    <t>https://t.co/wV3IFH4Huk</t>
  </si>
  <si>
    <t>http://russia-insider.com</t>
  </si>
  <si>
    <t>https://t.co/mWrYdgcYOM</t>
  </si>
  <si>
    <t>https://t.co/4PBc5DP219</t>
  </si>
  <si>
    <t>https://framapiaf.org/@riffraff</t>
  </si>
  <si>
    <t>https://t.co/WpxZ7WjUDR</t>
  </si>
  <si>
    <t>http://www.mfa-ks.net</t>
  </si>
  <si>
    <t>https://laec.fr</t>
  </si>
  <si>
    <t>https://t.co/5DFSL0qs3L</t>
  </si>
  <si>
    <t>https://t.co/XJZHnGFyja</t>
  </si>
  <si>
    <t>https://t.co/1erVJgpbWM</t>
  </si>
  <si>
    <t>https://Instagram.com/newschambers</t>
  </si>
  <si>
    <t>http://page.is/amy-wyatt</t>
  </si>
  <si>
    <t>https://www.youtube.com/user/villedegrenoble/live</t>
  </si>
  <si>
    <t>http://presscore.ca</t>
  </si>
  <si>
    <t>http://eyegloarts.com</t>
  </si>
  <si>
    <t>https://www.bbc.co.uk/news/correspondents/nicholaswatt</t>
  </si>
  <si>
    <t>http://bbc.co.uk/newsnight</t>
  </si>
  <si>
    <t>http://www.noraloreto.ca</t>
  </si>
  <si>
    <t>https://fncaringsociety.com/</t>
  </si>
  <si>
    <t>https://www.vavel.com/en/author/soppysophs</t>
  </si>
  <si>
    <t>http://t.co/dgRlXNjGNc</t>
  </si>
  <si>
    <t>https://t.co/F3fLcfn45H</t>
  </si>
  <si>
    <t>http://gab.ai/Aristocrates</t>
  </si>
  <si>
    <t>https://t.co/7jWi251EvN</t>
  </si>
  <si>
    <t>http://t.co/6XQ8g6e0io</t>
  </si>
  <si>
    <t>https://t.co/3JLrlTvx1B</t>
  </si>
  <si>
    <t>https://t.co/cUcVT7Tbns</t>
  </si>
  <si>
    <t>http://maceblogger8.wordpress.com</t>
  </si>
  <si>
    <t>https://t.co/gggmdpuCSK</t>
  </si>
  <si>
    <t>http://siscadirects.com</t>
  </si>
  <si>
    <t>http://www.labourstart.org/fr</t>
  </si>
  <si>
    <t>http://www.labourstart.org/canada</t>
  </si>
  <si>
    <t>https://t.co/quY5Z6ZqEb</t>
  </si>
  <si>
    <t>https://t.co/a3r8LIz8XI</t>
  </si>
  <si>
    <t>http://www.diogenedarc.com/</t>
  </si>
  <si>
    <t>https://t.co/UrLqPVTp7T</t>
  </si>
  <si>
    <t>https://t.co/tLzJjqpLx5</t>
  </si>
  <si>
    <t>https://twitter.com/raniallk/status/1030124625022394369?s=19</t>
  </si>
  <si>
    <t>http://www.Ocasio2018.com/</t>
  </si>
  <si>
    <t>http://excell5.weebly.com/</t>
  </si>
  <si>
    <t>http://www.gavinwilliamson.org</t>
  </si>
  <si>
    <t>https://t.co/LukDTRrqWa</t>
  </si>
  <si>
    <t>http://www.compublics.com/</t>
  </si>
  <si>
    <t>http://t.co/28oe5V572t</t>
  </si>
  <si>
    <t>https://t.co/6jCXqPVdtu</t>
  </si>
  <si>
    <t>http://solidarites-sante.gouv.fr/</t>
  </si>
  <si>
    <t>https://t.co/0KvkpctJAX</t>
  </si>
  <si>
    <t>https://t.co/isQBU1f8HM</t>
  </si>
  <si>
    <t>http://www.catel.pro</t>
  </si>
  <si>
    <t>https://t.co/uISXfPSHvU</t>
  </si>
  <si>
    <t>https://t.co/SKLaLpWyuC</t>
  </si>
  <si>
    <t>https://t.co/N9RVRYkBHG</t>
  </si>
  <si>
    <t>https://t.co/ly2kji0tg4</t>
  </si>
  <si>
    <t>https://t.co/t05x1fKroc</t>
  </si>
  <si>
    <t>https://t.co/lBaTvKQUVp</t>
  </si>
  <si>
    <t>https://t.co/SJmXUinI6S</t>
  </si>
  <si>
    <t>https://t.co/Lw3a3TubIh</t>
  </si>
  <si>
    <t>https://t.co/Ul2znwTIFR</t>
  </si>
  <si>
    <t>https://t.co/WzNsMWlrho</t>
  </si>
  <si>
    <t>https://t.co/XGYzjWkdoh</t>
  </si>
  <si>
    <t>https://www.peoplespartyofcanada.ca</t>
  </si>
  <si>
    <t>https://www.facebook.com/resistanceisbeautiful/</t>
  </si>
  <si>
    <t>https://t.co/UV7LjkwIUo</t>
  </si>
  <si>
    <t>http://scottneigh.ca</t>
  </si>
  <si>
    <t>https://t.co/bUOOlG55c9</t>
  </si>
  <si>
    <t>https://t.co/j9BTea3iHK</t>
  </si>
  <si>
    <t>https://goodwin.hcommons.org</t>
  </si>
  <si>
    <t>https://www.researchgate.net/profile/Lesley_Howse</t>
  </si>
  <si>
    <t>https://t.co/Lafgs6n71T</t>
  </si>
  <si>
    <t>http://t.co/F8On9X35XC</t>
  </si>
  <si>
    <t>https://t.co/gpTBR4N6Zt</t>
  </si>
  <si>
    <t>https://t.co/tiza4AGEYQ</t>
  </si>
  <si>
    <t>http://t.co/hfwwDPseMC</t>
  </si>
  <si>
    <t>https://t.co/gwyFw9ay08</t>
  </si>
  <si>
    <t>https://t.co/srtbInSqdz</t>
  </si>
  <si>
    <t>https://t.co/3GB6Jcyjev</t>
  </si>
  <si>
    <t>https://t.co/oThBvVTfw7</t>
  </si>
  <si>
    <t>https://t.co/W42ucYlYnk</t>
  </si>
  <si>
    <t>https://t.co/iPSnxiIF6q</t>
  </si>
  <si>
    <t>https://gersande.com/</t>
  </si>
  <si>
    <t>http://www.tearafraser.com</t>
  </si>
  <si>
    <t>http://laurel.russwurm.org/blogs/</t>
  </si>
  <si>
    <t>https://t.co/vc3GbkpRyz</t>
  </si>
  <si>
    <t>http://www.actuallyreadbooks.com/</t>
  </si>
  <si>
    <t>https://t.co/OBtwk7Thoq</t>
  </si>
  <si>
    <t>https://paper.li/WMN4SRVL/1408584540#</t>
  </si>
  <si>
    <t>https://t.co/0A2XTHtWhc</t>
  </si>
  <si>
    <t>https://t.co/KVDDweLYl9</t>
  </si>
  <si>
    <t>https://haudenosauneeatenati.blogspot.com/?m=1</t>
  </si>
  <si>
    <t>https://t.co/g6FhV9D9lS</t>
  </si>
  <si>
    <t>http://sbstewartlaing.wordpress.com</t>
  </si>
  <si>
    <t>https://t.co/sEcW0c9E9r</t>
  </si>
  <si>
    <t>https://t.co/T9R3icn1cZ</t>
  </si>
  <si>
    <t>https://paypal.me/terrilltf</t>
  </si>
  <si>
    <t>https://t.co/rAXKZ7bdEO</t>
  </si>
  <si>
    <t>https://t.co/O30W90OIH0</t>
  </si>
  <si>
    <t>https://www.youtube.com/c/PamPalmaterchannel</t>
  </si>
  <si>
    <t>http://bloodghostratio.blogspot.com</t>
  </si>
  <si>
    <t>http://sexmarxist.blog</t>
  </si>
  <si>
    <t>https://t.co/FT8CtjU4rV</t>
  </si>
  <si>
    <t>https://t.co/c59AesOv11</t>
  </si>
  <si>
    <t>http://abusewithanexcuse.com</t>
  </si>
  <si>
    <t>https://t.co/PSVGIBHfdv</t>
  </si>
  <si>
    <t>http://leslie-gill.squarespace.com/blog/</t>
  </si>
  <si>
    <t>https://t.co/X8WFLfZPfK</t>
  </si>
  <si>
    <t>http://allthecanadianpolitics.tumblr.com</t>
  </si>
  <si>
    <t>https://t.co/6ONjpC9CaI</t>
  </si>
  <si>
    <t>https://t.co/gXZEc8dFC7</t>
  </si>
  <si>
    <t>http://stephenstewart.ca</t>
  </si>
  <si>
    <t>https://t.co/d8ArW3l7KC</t>
  </si>
  <si>
    <t>https://t.co/jLAOK2tzs4</t>
  </si>
  <si>
    <t>http://marxists.org</t>
  </si>
  <si>
    <t>http://t.co/Q46ZLpJK9o</t>
  </si>
  <si>
    <t>https://t.co/z71aqw5kFr</t>
  </si>
  <si>
    <t>https://t.co/AIxtUk1aht</t>
  </si>
  <si>
    <t>http://occupywatchdog.tumblr.com/</t>
  </si>
  <si>
    <t>http://bertussi.ca</t>
  </si>
  <si>
    <t>http://www.succesun.com</t>
  </si>
  <si>
    <t>https://help.twitter.com</t>
  </si>
  <si>
    <t>http://uk.mfa.gov.ua/en</t>
  </si>
  <si>
    <t>https://t.co/9VsWItAlE8</t>
  </si>
  <si>
    <t>Brasilia</t>
  </si>
  <si>
    <t>Pacific Time (US &amp; Canada)</t>
  </si>
  <si>
    <t>Eastern Time (US &amp; Canada)</t>
  </si>
  <si>
    <t>https://pbs.twimg.com/profile_banners/555934285/1537438317</t>
  </si>
  <si>
    <t>https://pbs.twimg.com/profile_banners/32319442/1365795031</t>
  </si>
  <si>
    <t>https://pbs.twimg.com/profile_banners/153653274/1447423695</t>
  </si>
  <si>
    <t>https://pbs.twimg.com/profile_banners/981532109910224897/1525462424</t>
  </si>
  <si>
    <t>https://pbs.twimg.com/profile_banners/2347049341/1522707898</t>
  </si>
  <si>
    <t>https://pbs.twimg.com/profile_banners/250849580/1544543636</t>
  </si>
  <si>
    <t>https://pbs.twimg.com/profile_banners/2491545752/1540117340</t>
  </si>
  <si>
    <t>https://pbs.twimg.com/profile_banners/4098669154/1538640732</t>
  </si>
  <si>
    <t>https://pbs.twimg.com/profile_banners/74764818/1398307026</t>
  </si>
  <si>
    <t>https://pbs.twimg.com/profile_banners/1036893795454013440/1536144330</t>
  </si>
  <si>
    <t>https://pbs.twimg.com/profile_banners/3656634327/1539546989</t>
  </si>
  <si>
    <t>https://pbs.twimg.com/profile_banners/3033081447/1477797923</t>
  </si>
  <si>
    <t>https://pbs.twimg.com/profile_banners/80333421/1477055120</t>
  </si>
  <si>
    <t>https://pbs.twimg.com/profile_banners/3343144372/1547612870</t>
  </si>
  <si>
    <t>https://pbs.twimg.com/profile_banners/880067270130716673/1531156902</t>
  </si>
  <si>
    <t>https://pbs.twimg.com/profile_banners/899643638/1537545043</t>
  </si>
  <si>
    <t>https://pbs.twimg.com/profile_banners/834120291878072320/1527347024</t>
  </si>
  <si>
    <t>https://pbs.twimg.com/profile_banners/1033532778070065152/1535498347</t>
  </si>
  <si>
    <t>https://pbs.twimg.com/profile_banners/822767880701935616/1506796599</t>
  </si>
  <si>
    <t>https://pbs.twimg.com/profile_banners/49896242/1447708847</t>
  </si>
  <si>
    <t>https://pbs.twimg.com/profile_banners/1638657246/1462913970</t>
  </si>
  <si>
    <t>https://pbs.twimg.com/profile_banners/197803122/1546870990</t>
  </si>
  <si>
    <t>https://pbs.twimg.com/profile_banners/808520940451557376/1491879585</t>
  </si>
  <si>
    <t>https://pbs.twimg.com/profile_banners/633178300/1539622678</t>
  </si>
  <si>
    <t>https://pbs.twimg.com/profile_banners/4970411/1545632233</t>
  </si>
  <si>
    <t>https://pbs.twimg.com/profile_banners/55856471/1479506407</t>
  </si>
  <si>
    <t>https://pbs.twimg.com/profile_banners/3302117697/1544556224</t>
  </si>
  <si>
    <t>https://pbs.twimg.com/profile_banners/26259342/1485873134</t>
  </si>
  <si>
    <t>https://pbs.twimg.com/profile_banners/457154886/1415855851</t>
  </si>
  <si>
    <t>https://pbs.twimg.com/profile_banners/80271270/1541174746</t>
  </si>
  <si>
    <t>https://pbs.twimg.com/profile_banners/392223127/1448745776</t>
  </si>
  <si>
    <t>https://pbs.twimg.com/profile_banners/845137912740012033/1490337337</t>
  </si>
  <si>
    <t>https://pbs.twimg.com/profile_banners/263860406/1530351779</t>
  </si>
  <si>
    <t>https://pbs.twimg.com/profile_banners/3296783885/1538929276</t>
  </si>
  <si>
    <t>https://pbs.twimg.com/profile_banners/141354300/1503181631</t>
  </si>
  <si>
    <t>https://pbs.twimg.com/profile_banners/4048091663/1518400235</t>
  </si>
  <si>
    <t>https://pbs.twimg.com/profile_banners/1058183037723193344/1541125670</t>
  </si>
  <si>
    <t>https://pbs.twimg.com/profile_banners/780818696839114752/1527441089</t>
  </si>
  <si>
    <t>https://pbs.twimg.com/profile_banners/734100677102821378/1507498796</t>
  </si>
  <si>
    <t>https://pbs.twimg.com/profile_banners/21439144/1514974022</t>
  </si>
  <si>
    <t>https://pbs.twimg.com/profile_banners/869192276614012928/1496084583</t>
  </si>
  <si>
    <t>https://pbs.twimg.com/profile_banners/3304793398/1534083450</t>
  </si>
  <si>
    <t>https://pbs.twimg.com/profile_banners/851863962954211328/1501895198</t>
  </si>
  <si>
    <t>https://pbs.twimg.com/profile_banners/910568148717490178/1536071391</t>
  </si>
  <si>
    <t>https://pbs.twimg.com/profile_banners/749230571008786432/1527846116</t>
  </si>
  <si>
    <t>https://pbs.twimg.com/profile_banners/1543718389/1504452078</t>
  </si>
  <si>
    <t>https://pbs.twimg.com/profile_banners/892293725820514304/1540017092</t>
  </si>
  <si>
    <t>https://pbs.twimg.com/profile_banners/983045886270984193/1523436754</t>
  </si>
  <si>
    <t>https://pbs.twimg.com/profile_banners/1032918424530378752/1538827708</t>
  </si>
  <si>
    <t>https://pbs.twimg.com/profile_banners/3437738345/1485786253</t>
  </si>
  <si>
    <t>https://pbs.twimg.com/profile_banners/767310179482435584/1526218717</t>
  </si>
  <si>
    <t>https://pbs.twimg.com/profile_banners/801112938073440256/1490469177</t>
  </si>
  <si>
    <t>https://pbs.twimg.com/profile_banners/814194954755080193/1482954666</t>
  </si>
  <si>
    <t>https://pbs.twimg.com/profile_banners/552494536/1445634571</t>
  </si>
  <si>
    <t>https://pbs.twimg.com/profile_banners/910540923842514945/1526739818</t>
  </si>
  <si>
    <t>https://pbs.twimg.com/profile_banners/716029885404352512/1507702034</t>
  </si>
  <si>
    <t>https://pbs.twimg.com/profile_banners/3907098496/1542548781</t>
  </si>
  <si>
    <t>https://pbs.twimg.com/profile_banners/823887556114862080/1526472449</t>
  </si>
  <si>
    <t>https://pbs.twimg.com/profile_banners/2252571438/1535095480</t>
  </si>
  <si>
    <t>https://pbs.twimg.com/profile_banners/1873306339/1539654338</t>
  </si>
  <si>
    <t>https://pbs.twimg.com/profile_banners/806936159586652161/1542854093</t>
  </si>
  <si>
    <t>https://pbs.twimg.com/profile_banners/300455028/1482358567</t>
  </si>
  <si>
    <t>https://pbs.twimg.com/profile_banners/228661749/1522846559</t>
  </si>
  <si>
    <t>https://pbs.twimg.com/profile_banners/581182487/1452968545</t>
  </si>
  <si>
    <t>https://pbs.twimg.com/profile_banners/577774403/1457052358</t>
  </si>
  <si>
    <t>https://pbs.twimg.com/profile_banners/28350927/1544546774</t>
  </si>
  <si>
    <t>https://pbs.twimg.com/profile_banners/432557320/1438410550</t>
  </si>
  <si>
    <t>https://pbs.twimg.com/profile_banners/4324283735/1546138847</t>
  </si>
  <si>
    <t>https://pbs.twimg.com/profile_banners/53987594/1401558660</t>
  </si>
  <si>
    <t>https://pbs.twimg.com/profile_banners/749403866001707008/1483352289</t>
  </si>
  <si>
    <t>https://pbs.twimg.com/profile_banners/14755761/1383147730</t>
  </si>
  <si>
    <t>https://pbs.twimg.com/profile_banners/454099919/1532108947</t>
  </si>
  <si>
    <t>https://pbs.twimg.com/profile_banners/827987423737044994/1496508550</t>
  </si>
  <si>
    <t>https://pbs.twimg.com/profile_banners/35062969/1523052752</t>
  </si>
  <si>
    <t>https://pbs.twimg.com/profile_banners/899958036/1541359238</t>
  </si>
  <si>
    <t>https://pbs.twimg.com/profile_banners/14300872/1398550941</t>
  </si>
  <si>
    <t>https://pbs.twimg.com/profile_banners/1265610458/1521493970</t>
  </si>
  <si>
    <t>https://pbs.twimg.com/profile_banners/364947523/1540818650</t>
  </si>
  <si>
    <t>https://pbs.twimg.com/profile_banners/22346794/1527263165</t>
  </si>
  <si>
    <t>https://pbs.twimg.com/profile_banners/971740565757939714/1520523877</t>
  </si>
  <si>
    <t>https://pbs.twimg.com/profile_banners/88870648/1520888058</t>
  </si>
  <si>
    <t>https://pbs.twimg.com/profile_banners/4004791113/1543151314</t>
  </si>
  <si>
    <t>https://pbs.twimg.com/profile_banners/2739596257/1480508079</t>
  </si>
  <si>
    <t>https://pbs.twimg.com/profile_banners/318944546/1483091632</t>
  </si>
  <si>
    <t>https://pbs.twimg.com/profile_banners/20068679/1438019398</t>
  </si>
  <si>
    <t>https://pbs.twimg.com/profile_banners/318143000/1545601871</t>
  </si>
  <si>
    <t>https://pbs.twimg.com/profile_banners/247042166/1541847466</t>
  </si>
  <si>
    <t>https://pbs.twimg.com/profile_banners/291903360/1544904440</t>
  </si>
  <si>
    <t>https://pbs.twimg.com/profile_banners/848921878421000193/1547592229</t>
  </si>
  <si>
    <t>https://pbs.twimg.com/profile_banners/295642096/1523913902</t>
  </si>
  <si>
    <t>https://pbs.twimg.com/profile_banners/108434962/1483965731</t>
  </si>
  <si>
    <t>https://pbs.twimg.com/profile_banners/768030691/1545051209</t>
  </si>
  <si>
    <t>https://pbs.twimg.com/profile_banners/506216849/1441827643</t>
  </si>
  <si>
    <t>https://pbs.twimg.com/profile_banners/727960753593065474/1544817608</t>
  </si>
  <si>
    <t>https://pbs.twimg.com/profile_banners/126847234/1546085861</t>
  </si>
  <si>
    <t>https://pbs.twimg.com/profile_banners/2431073155/1539187541</t>
  </si>
  <si>
    <t>https://pbs.twimg.com/profile_banners/4521477327/1502496639</t>
  </si>
  <si>
    <t>https://pbs.twimg.com/profile_banners/28076811/1493633786</t>
  </si>
  <si>
    <t>https://pbs.twimg.com/profile_banners/68714859/1348004402</t>
  </si>
  <si>
    <t>https://pbs.twimg.com/profile_banners/18903285/1512759569</t>
  </si>
  <si>
    <t>https://pbs.twimg.com/profile_banners/184069308/1495253858</t>
  </si>
  <si>
    <t>https://pbs.twimg.com/profile_banners/2174770472/1430311359</t>
  </si>
  <si>
    <t>https://pbs.twimg.com/profile_banners/1400514948/1546868875</t>
  </si>
  <si>
    <t>https://pbs.twimg.com/profile_banners/27695248/1526316720</t>
  </si>
  <si>
    <t>https://pbs.twimg.com/profile_banners/20543416/1515430179</t>
  </si>
  <si>
    <t>https://pbs.twimg.com/profile_banners/1047898380322701312/1538696911</t>
  </si>
  <si>
    <t>https://pbs.twimg.com/profile_banners/61638283/1542830323</t>
  </si>
  <si>
    <t>https://pbs.twimg.com/profile_banners/156314187/1354682354</t>
  </si>
  <si>
    <t>https://pbs.twimg.com/profile_banners/982017242354388992/1534832954</t>
  </si>
  <si>
    <t>https://pbs.twimg.com/profile_banners/1378592701/1502043321</t>
  </si>
  <si>
    <t>https://pbs.twimg.com/profile_banners/1072530644247314432/1544546723</t>
  </si>
  <si>
    <t>https://pbs.twimg.com/profile_banners/961011342357315584/1544403799</t>
  </si>
  <si>
    <t>https://pbs.twimg.com/profile_banners/263987783/1547611706</t>
  </si>
  <si>
    <t>https://pbs.twimg.com/profile_banners/27278988/1535486336</t>
  </si>
  <si>
    <t>https://pbs.twimg.com/profile_banners/3075681947/1486804158</t>
  </si>
  <si>
    <t>https://pbs.twimg.com/profile_banners/220741455/1454845523</t>
  </si>
  <si>
    <t>https://pbs.twimg.com/profile_banners/475145379/1360048442</t>
  </si>
  <si>
    <t>https://pbs.twimg.com/profile_banners/10228272/1530457276</t>
  </si>
  <si>
    <t>https://pbs.twimg.com/profile_banners/160594322/1357590951</t>
  </si>
  <si>
    <t>https://pbs.twimg.com/profile_banners/944864788336824321/1514110623</t>
  </si>
  <si>
    <t>https://pbs.twimg.com/profile_banners/372614258/1368842713</t>
  </si>
  <si>
    <t>https://pbs.twimg.com/profile_banners/66265493/1533329204</t>
  </si>
  <si>
    <t>https://pbs.twimg.com/profile_banners/1710839269/1528707079</t>
  </si>
  <si>
    <t>https://pbs.twimg.com/profile_banners/341020028/1403314200</t>
  </si>
  <si>
    <t>https://pbs.twimg.com/profile_banners/2866827543/1539907349</t>
  </si>
  <si>
    <t>https://pbs.twimg.com/profile_banners/1876498549/1513987964</t>
  </si>
  <si>
    <t>https://pbs.twimg.com/profile_banners/1086145081/1525242225</t>
  </si>
  <si>
    <t>https://pbs.twimg.com/profile_banners/2472905636/1526833145</t>
  </si>
  <si>
    <t>https://pbs.twimg.com/profile_banners/195499824/1416244314</t>
  </si>
  <si>
    <t>https://pbs.twimg.com/profile_banners/757050942009204740/1469745513</t>
  </si>
  <si>
    <t>https://pbs.twimg.com/profile_banners/3794907136/1451188448</t>
  </si>
  <si>
    <t>https://pbs.twimg.com/profile_banners/1722306757/1520173009</t>
  </si>
  <si>
    <t>https://pbs.twimg.com/profile_banners/3863605355/1443983426</t>
  </si>
  <si>
    <t>https://pbs.twimg.com/profile_banners/16074465/1545313914</t>
  </si>
  <si>
    <t>https://pbs.twimg.com/profile_banners/825792170854645760/1485721359</t>
  </si>
  <si>
    <t>https://pbs.twimg.com/profile_banners/2838898549/1476850078</t>
  </si>
  <si>
    <t>https://pbs.twimg.com/profile_banners/734444561548873728/1546970489</t>
  </si>
  <si>
    <t>https://pbs.twimg.com/profile_banners/616735838/1538150999</t>
  </si>
  <si>
    <t>https://pbs.twimg.com/profile_banners/816413046189002752/1483485029</t>
  </si>
  <si>
    <t>https://pbs.twimg.com/profile_banners/528740098/1472633778</t>
  </si>
  <si>
    <t>https://pbs.twimg.com/profile_banners/1016979115356971008/1534231095</t>
  </si>
  <si>
    <t>https://pbs.twimg.com/profile_banners/976091150128951296/1536520736</t>
  </si>
  <si>
    <t>https://pbs.twimg.com/profile_banners/952926584/1399678479</t>
  </si>
  <si>
    <t>https://pbs.twimg.com/profile_banners/510692630/1480402812</t>
  </si>
  <si>
    <t>https://pbs.twimg.com/profile_banners/936495440/1541609139</t>
  </si>
  <si>
    <t>https://pbs.twimg.com/profile_banners/754003092455260163/1542451863</t>
  </si>
  <si>
    <t>https://pbs.twimg.com/profile_banners/2270977421/1531478250</t>
  </si>
  <si>
    <t>https://pbs.twimg.com/profile_banners/1053630362369380352/1540566443</t>
  </si>
  <si>
    <t>https://pbs.twimg.com/profile_banners/1034164656766689282/1535403436</t>
  </si>
  <si>
    <t>https://pbs.twimg.com/profile_banners/827555644039389184/1492853579</t>
  </si>
  <si>
    <t>https://pbs.twimg.com/profile_banners/916428665197559808/1534596572</t>
  </si>
  <si>
    <t>https://pbs.twimg.com/profile_banners/2254966471/1407062957</t>
  </si>
  <si>
    <t>https://pbs.twimg.com/profile_banners/204774968/1433590932</t>
  </si>
  <si>
    <t>https://pbs.twimg.com/profile_banners/2943723035/1538010047</t>
  </si>
  <si>
    <t>https://pbs.twimg.com/profile_banners/1593712129/1503042235</t>
  </si>
  <si>
    <t>https://pbs.twimg.com/profile_banners/1010096426863513600/1535238571</t>
  </si>
  <si>
    <t>https://pbs.twimg.com/profile_banners/1032322185363374080/1534960193</t>
  </si>
  <si>
    <t>https://pbs.twimg.com/profile_banners/4824966467/1540743751</t>
  </si>
  <si>
    <t>https://pbs.twimg.com/profile_banners/955578024975626245/1543673713</t>
  </si>
  <si>
    <t>https://pbs.twimg.com/profile_banners/1053956908200218624/1540118456</t>
  </si>
  <si>
    <t>https://pbs.twimg.com/profile_banners/749670015838879744/1525621898</t>
  </si>
  <si>
    <t>https://pbs.twimg.com/profile_banners/902132759640109056/1544963286</t>
  </si>
  <si>
    <t>https://pbs.twimg.com/profile_banners/3921551003/1453631160</t>
  </si>
  <si>
    <t>https://pbs.twimg.com/profile_banners/1001852217408868352/1529529397</t>
  </si>
  <si>
    <t>https://pbs.twimg.com/profile_banners/965296360298831873/1545740428</t>
  </si>
  <si>
    <t>https://pbs.twimg.com/profile_banners/1069433802/1457842472</t>
  </si>
  <si>
    <t>https://pbs.twimg.com/profile_banners/1036890566452232194/1536051026</t>
  </si>
  <si>
    <t>https://pbs.twimg.com/profile_banners/838796190523219969/1522416776</t>
  </si>
  <si>
    <t>https://pbs.twimg.com/profile_banners/996289763404591104/1531942023</t>
  </si>
  <si>
    <t>https://pbs.twimg.com/profile_banners/1056893243084980224/1540823411</t>
  </si>
  <si>
    <t>https://pbs.twimg.com/profile_banners/969307216510640128/1523566741</t>
  </si>
  <si>
    <t>https://pbs.twimg.com/profile_banners/1078366485326761990/1545938350</t>
  </si>
  <si>
    <t>https://pbs.twimg.com/profile_banners/243771828/1376613859</t>
  </si>
  <si>
    <t>https://pbs.twimg.com/profile_banners/4849369947/1534034116</t>
  </si>
  <si>
    <t>https://pbs.twimg.com/profile_banners/965230860592205825/1533991418</t>
  </si>
  <si>
    <t>https://pbs.twimg.com/profile_banners/138203134/1511815660</t>
  </si>
  <si>
    <t>https://pbs.twimg.com/profile_banners/130932555/1467147962</t>
  </si>
  <si>
    <t>https://pbs.twimg.com/profile_banners/368314502/1400760171</t>
  </si>
  <si>
    <t>https://pbs.twimg.com/profile_banners/828914963209129984/1486464541</t>
  </si>
  <si>
    <t>https://pbs.twimg.com/profile_banners/3347290719/1546428127</t>
  </si>
  <si>
    <t>https://pbs.twimg.com/profile_banners/726365373965152257/1516562036</t>
  </si>
  <si>
    <t>https://pbs.twimg.com/profile_banners/2211071648/1499138504</t>
  </si>
  <si>
    <t>https://pbs.twimg.com/profile_banners/1059454135286857731/1541429177</t>
  </si>
  <si>
    <t>https://pbs.twimg.com/profile_banners/1024647535661600768/1546845726</t>
  </si>
  <si>
    <t>https://pbs.twimg.com/profile_banners/302015682/1535615766</t>
  </si>
  <si>
    <t>https://pbs.twimg.com/profile_banners/17424208/1437491103</t>
  </si>
  <si>
    <t>https://pbs.twimg.com/profile_banners/632173/1452874781</t>
  </si>
  <si>
    <t>https://pbs.twimg.com/profile_banners/80528373/1538087403</t>
  </si>
  <si>
    <t>https://pbs.twimg.com/profile_banners/740528058625593345/1514987422</t>
  </si>
  <si>
    <t>https://pbs.twimg.com/profile_banners/109263459/1539871017</t>
  </si>
  <si>
    <t>https://pbs.twimg.com/profile_banners/2192455122/1518001201</t>
  </si>
  <si>
    <t>https://pbs.twimg.com/profile_banners/817425472032215043/1491559084</t>
  </si>
  <si>
    <t>https://pbs.twimg.com/profile_banners/2829251164/1505330958</t>
  </si>
  <si>
    <t>https://pbs.twimg.com/profile_banners/2165394740/1436836653</t>
  </si>
  <si>
    <t>https://pbs.twimg.com/profile_banners/1082669663769841664/1546964153</t>
  </si>
  <si>
    <t>https://pbs.twimg.com/profile_banners/828959886146945026/1545642548</t>
  </si>
  <si>
    <t>https://pbs.twimg.com/profile_banners/118822739/1543847723</t>
  </si>
  <si>
    <t>https://pbs.twimg.com/profile_banners/810599405443305472/1482530412</t>
  </si>
  <si>
    <t>https://pbs.twimg.com/profile_banners/186614776/1536550111</t>
  </si>
  <si>
    <t>https://pbs.twimg.com/profile_banners/3351575952/1440632585</t>
  </si>
  <si>
    <t>https://pbs.twimg.com/profile_banners/2205190843/1531596910</t>
  </si>
  <si>
    <t>https://pbs.twimg.com/profile_banners/257292250/1407631673</t>
  </si>
  <si>
    <t>https://pbs.twimg.com/profile_banners/321586769/1499229711</t>
  </si>
  <si>
    <t>https://pbs.twimg.com/profile_banners/1003449601876217856/1546986710</t>
  </si>
  <si>
    <t>https://pbs.twimg.com/profile_banners/1069287194278416384/1546486224</t>
  </si>
  <si>
    <t>https://pbs.twimg.com/profile_banners/857218682476519424/1545757831</t>
  </si>
  <si>
    <t>https://pbs.twimg.com/profile_banners/191606313/1408472826</t>
  </si>
  <si>
    <t>https://pbs.twimg.com/profile_banners/58732432/1453853089</t>
  </si>
  <si>
    <t>https://pbs.twimg.com/profile_banners/1279219603/1544286613</t>
  </si>
  <si>
    <t>https://pbs.twimg.com/profile_banners/18222094/1474850868</t>
  </si>
  <si>
    <t>https://pbs.twimg.com/profile_banners/278098221/1527277830</t>
  </si>
  <si>
    <t>https://pbs.twimg.com/profile_banners/735644831410757632/1504200242</t>
  </si>
  <si>
    <t>https://pbs.twimg.com/profile_banners/1078513694/1357881047</t>
  </si>
  <si>
    <t>https://pbs.twimg.com/profile_banners/238036153/1502945780</t>
  </si>
  <si>
    <t>https://pbs.twimg.com/profile_banners/193031832/1529116690</t>
  </si>
  <si>
    <t>https://pbs.twimg.com/profile_banners/424756097/1526101761</t>
  </si>
  <si>
    <t>https://pbs.twimg.com/profile_banners/1081558542170157056/1546709497</t>
  </si>
  <si>
    <t>https://pbs.twimg.com/profile_banners/2786463316/1505498371</t>
  </si>
  <si>
    <t>https://pbs.twimg.com/profile_banners/2169510360/1485366809</t>
  </si>
  <si>
    <t>https://pbs.twimg.com/profile_banners/3328848488/1516075925</t>
  </si>
  <si>
    <t>https://pbs.twimg.com/profile_banners/233648154/1463270026</t>
  </si>
  <si>
    <t>https://pbs.twimg.com/profile_banners/952185129660686337/1518931123</t>
  </si>
  <si>
    <t>https://pbs.twimg.com/profile_banners/2791988124/1515694507</t>
  </si>
  <si>
    <t>https://pbs.twimg.com/profile_banners/21269439/1541384601</t>
  </si>
  <si>
    <t>https://pbs.twimg.com/profile_banners/210178417/1539314885</t>
  </si>
  <si>
    <t>https://pbs.twimg.com/profile_banners/221920474/1405102169</t>
  </si>
  <si>
    <t>https://pbs.twimg.com/profile_banners/930149658/1509656676</t>
  </si>
  <si>
    <t>https://pbs.twimg.com/profile_banners/787629229/1490328407</t>
  </si>
  <si>
    <t>https://pbs.twimg.com/profile_banners/111218031/1539389002</t>
  </si>
  <si>
    <t>https://pbs.twimg.com/profile_banners/15730258/1359503199</t>
  </si>
  <si>
    <t>https://pbs.twimg.com/profile_banners/830955611781156864/1488551068</t>
  </si>
  <si>
    <t>https://pbs.twimg.com/profile_banners/1066462493046947845/1543103069</t>
  </si>
  <si>
    <t>https://pbs.twimg.com/profile_banners/784890458170388480/1491149362</t>
  </si>
  <si>
    <t>https://pbs.twimg.com/profile_banners/2645927089/1468966993</t>
  </si>
  <si>
    <t>https://pbs.twimg.com/profile_banners/246565746/1541119289</t>
  </si>
  <si>
    <t>https://pbs.twimg.com/profile_banners/3785382917/1545621077</t>
  </si>
  <si>
    <t>https://pbs.twimg.com/profile_banners/2272208071/1429311620</t>
  </si>
  <si>
    <t>https://pbs.twimg.com/profile_banners/31035261/1538934297</t>
  </si>
  <si>
    <t>https://pbs.twimg.com/profile_banners/3119418923/1428983000</t>
  </si>
  <si>
    <t>https://pbs.twimg.com/profile_banners/754004906856419328/1468619744</t>
  </si>
  <si>
    <t>https://pbs.twimg.com/profile_banners/730719055/1542689818</t>
  </si>
  <si>
    <t>https://pbs.twimg.com/profile_banners/808836832838434816/1519681345</t>
  </si>
  <si>
    <t>https://pbs.twimg.com/profile_banners/69414181/1546239455</t>
  </si>
  <si>
    <t>https://pbs.twimg.com/profile_banners/268137967/1528080269</t>
  </si>
  <si>
    <t>https://pbs.twimg.com/profile_banners/4154702240/1491105852</t>
  </si>
  <si>
    <t>https://pbs.twimg.com/profile_banners/892015995304509444/1515946947</t>
  </si>
  <si>
    <t>https://pbs.twimg.com/profile_banners/20038174/1438710672</t>
  </si>
  <si>
    <t>https://pbs.twimg.com/profile_banners/1573697660/1478579833</t>
  </si>
  <si>
    <t>https://pbs.twimg.com/profile_banners/735743255325741057/1498373883</t>
  </si>
  <si>
    <t>https://pbs.twimg.com/profile_banners/707978998039584769/1542436128</t>
  </si>
  <si>
    <t>https://pbs.twimg.com/profile_banners/424510010/1545183772</t>
  </si>
  <si>
    <t>https://pbs.twimg.com/profile_banners/1496622464/1383801671</t>
  </si>
  <si>
    <t>https://pbs.twimg.com/profile_banners/116548633/1537110808</t>
  </si>
  <si>
    <t>https://pbs.twimg.com/profile_banners/959062287482007552/1532445517</t>
  </si>
  <si>
    <t>https://pbs.twimg.com/profile_banners/1712928571/1430788577</t>
  </si>
  <si>
    <t>https://pbs.twimg.com/profile_banners/101867077/1542992718</t>
  </si>
  <si>
    <t>https://pbs.twimg.com/profile_banners/1037453288851922944/1536183405</t>
  </si>
  <si>
    <t>https://pbs.twimg.com/profile_banners/183243557/1478574524</t>
  </si>
  <si>
    <t>https://pbs.twimg.com/profile_banners/1613277110/1374515678</t>
  </si>
  <si>
    <t>https://pbs.twimg.com/profile_banners/2300816066/1460259568</t>
  </si>
  <si>
    <t>https://pbs.twimg.com/profile_banners/17882769/1508969940</t>
  </si>
  <si>
    <t>https://pbs.twimg.com/profile_banners/382879484/1478529492</t>
  </si>
  <si>
    <t>https://pbs.twimg.com/profile_banners/1036644577321660416/1535992405</t>
  </si>
  <si>
    <t>https://pbs.twimg.com/profile_banners/198897956/1493936727</t>
  </si>
  <si>
    <t>https://pbs.twimg.com/profile_banners/4886743937/1456636682</t>
  </si>
  <si>
    <t>https://pbs.twimg.com/profile_banners/14254409/1399217132</t>
  </si>
  <si>
    <t>https://pbs.twimg.com/profile_banners/69899423/1542236113</t>
  </si>
  <si>
    <t>https://pbs.twimg.com/profile_banners/2261240149/1415843058</t>
  </si>
  <si>
    <t>https://pbs.twimg.com/profile_banners/425337429/1535804329</t>
  </si>
  <si>
    <t>https://pbs.twimg.com/profile_banners/1075668456/1459635490</t>
  </si>
  <si>
    <t>https://pbs.twimg.com/profile_banners/3293094948/1452301290</t>
  </si>
  <si>
    <t>https://pbs.twimg.com/profile_banners/2816561903/1462819994</t>
  </si>
  <si>
    <t>https://pbs.twimg.com/profile_banners/825641005714075648/1536689679</t>
  </si>
  <si>
    <t>https://pbs.twimg.com/profile_banners/709271789528965120/1519263223</t>
  </si>
  <si>
    <t>https://pbs.twimg.com/profile_banners/2750105810/1516298268</t>
  </si>
  <si>
    <t>https://pbs.twimg.com/profile_banners/830082175374618624/1508332447</t>
  </si>
  <si>
    <t>https://pbs.twimg.com/profile_banners/958196173/1542823036</t>
  </si>
  <si>
    <t>https://pbs.twimg.com/profile_banners/996245368416407553/1530272972</t>
  </si>
  <si>
    <t>https://pbs.twimg.com/profile_banners/4920366009/1521532595</t>
  </si>
  <si>
    <t>https://pbs.twimg.com/profile_banners/981229378825801728/1547404250</t>
  </si>
  <si>
    <t>https://pbs.twimg.com/profile_banners/574342578/1361679895</t>
  </si>
  <si>
    <t>https://pbs.twimg.com/profile_banners/2457460736/1542978648</t>
  </si>
  <si>
    <t>https://pbs.twimg.com/profile_banners/282517165/1530838779</t>
  </si>
  <si>
    <t>https://pbs.twimg.com/profile_banners/115916304/1358135283</t>
  </si>
  <si>
    <t>https://pbs.twimg.com/profile_banners/2860407084/1517262047</t>
  </si>
  <si>
    <t>https://pbs.twimg.com/profile_banners/46919079/1540143151</t>
  </si>
  <si>
    <t>https://pbs.twimg.com/profile_banners/1522755572/1545985426</t>
  </si>
  <si>
    <t>https://pbs.twimg.com/profile_banners/253313989/1495913176</t>
  </si>
  <si>
    <t>https://pbs.twimg.com/profile_banners/2616568736/1497829417</t>
  </si>
  <si>
    <t>https://pbs.twimg.com/profile_banners/1915138771/1528856847</t>
  </si>
  <si>
    <t>https://pbs.twimg.com/profile_banners/99804769/1364099479</t>
  </si>
  <si>
    <t>https://pbs.twimg.com/profile_banners/36395646/1355063107</t>
  </si>
  <si>
    <t>https://pbs.twimg.com/profile_banners/2347635578/1446430434</t>
  </si>
  <si>
    <t>https://pbs.twimg.com/profile_banners/412002451/1532652945</t>
  </si>
  <si>
    <t>https://pbs.twimg.com/profile_banners/41012191/1488984083</t>
  </si>
  <si>
    <t>https://pbs.twimg.com/profile_banners/759589310580428800/1470026040</t>
  </si>
  <si>
    <t>https://pbs.twimg.com/profile_banners/22734307/1488961010</t>
  </si>
  <si>
    <t>https://pbs.twimg.com/profile_banners/362140441/1411392153</t>
  </si>
  <si>
    <t>https://pbs.twimg.com/profile_banners/97134757/1544911735</t>
  </si>
  <si>
    <t>https://pbs.twimg.com/profile_banners/1852280874/1433190129</t>
  </si>
  <si>
    <t>https://pbs.twimg.com/profile_banners/354044734/1409432967</t>
  </si>
  <si>
    <t>https://pbs.twimg.com/profile_banners/247428783/1518156812</t>
  </si>
  <si>
    <t>https://pbs.twimg.com/profile_banners/708829033564409857/1535498261</t>
  </si>
  <si>
    <t>https://pbs.twimg.com/profile_banners/23682589/1522197848</t>
  </si>
  <si>
    <t>https://pbs.twimg.com/profile_banners/146792700/1391517961</t>
  </si>
  <si>
    <t>https://pbs.twimg.com/profile_banners/786741002077954048/1517289147</t>
  </si>
  <si>
    <t>https://pbs.twimg.com/profile_banners/2572175630/1468641642</t>
  </si>
  <si>
    <t>https://pbs.twimg.com/profile_banners/2287555878/1532320640</t>
  </si>
  <si>
    <t>https://pbs.twimg.com/profile_banners/876479489500487681/1498336674</t>
  </si>
  <si>
    <t>https://pbs.twimg.com/profile_banners/335759893/1501029916</t>
  </si>
  <si>
    <t>https://pbs.twimg.com/profile_banners/35942458/1544759911</t>
  </si>
  <si>
    <t>https://pbs.twimg.com/profile_banners/614435359/1544878681</t>
  </si>
  <si>
    <t>https://pbs.twimg.com/profile_banners/1071951545212723200/1545158410</t>
  </si>
  <si>
    <t>https://pbs.twimg.com/profile_banners/1038301598/1524303563</t>
  </si>
  <si>
    <t>https://pbs.twimg.com/profile_banners/809499067587829760/1481845293</t>
  </si>
  <si>
    <t>https://pbs.twimg.com/profile_banners/54426656/1469466538</t>
  </si>
  <si>
    <t>https://pbs.twimg.com/profile_banners/1074761312/1521381734</t>
  </si>
  <si>
    <t>https://pbs.twimg.com/profile_banners/138077463/1486930443</t>
  </si>
  <si>
    <t>https://pbs.twimg.com/profile_banners/772830699388678144/1530381573</t>
  </si>
  <si>
    <t>https://pbs.twimg.com/profile_banners/975860978830028801/1521498713</t>
  </si>
  <si>
    <t>https://pbs.twimg.com/profile_banners/885777380/1487008416</t>
  </si>
  <si>
    <t>https://pbs.twimg.com/profile_banners/1056718754531418113/1547425815</t>
  </si>
  <si>
    <t>https://pbs.twimg.com/profile_banners/1577663316/1539178708</t>
  </si>
  <si>
    <t>https://pbs.twimg.com/profile_banners/1048779259228180480/1540311343</t>
  </si>
  <si>
    <t>https://pbs.twimg.com/profile_banners/2560315579/1485396422</t>
  </si>
  <si>
    <t>https://pbs.twimg.com/profile_banners/20849763/1518281007</t>
  </si>
  <si>
    <t>https://pbs.twimg.com/profile_banners/1525285584/1541564302</t>
  </si>
  <si>
    <t>https://pbs.twimg.com/profile_banners/260724365/1412452780</t>
  </si>
  <si>
    <t>https://pbs.twimg.com/profile_banners/103031465/1477684867</t>
  </si>
  <si>
    <t>https://pbs.twimg.com/profile_banners/46214091/1398218668</t>
  </si>
  <si>
    <t>https://pbs.twimg.com/profile_banners/3359745293/1526407689</t>
  </si>
  <si>
    <t>https://pbs.twimg.com/profile_banners/2437379002/1427625671</t>
  </si>
  <si>
    <t>https://pbs.twimg.com/profile_banners/2785100435/1506232967</t>
  </si>
  <si>
    <t>https://pbs.twimg.com/profile_banners/534929951/1401244286</t>
  </si>
  <si>
    <t>https://pbs.twimg.com/profile_banners/2699710783/1441386845</t>
  </si>
  <si>
    <t>https://pbs.twimg.com/profile_banners/3588098054/1517076637</t>
  </si>
  <si>
    <t>https://pbs.twimg.com/profile_banners/718982952/1436138868</t>
  </si>
  <si>
    <t>https://pbs.twimg.com/profile_banners/3020467682/1430497173</t>
  </si>
  <si>
    <t>https://pbs.twimg.com/profile_banners/704798725747531776/1457929098</t>
  </si>
  <si>
    <t>https://pbs.twimg.com/profile_banners/33286634/1527788381</t>
  </si>
  <si>
    <t>https://pbs.twimg.com/profile_banners/361122675/1496180259</t>
  </si>
  <si>
    <t>https://pbs.twimg.com/profile_banners/17874544/1499274456</t>
  </si>
  <si>
    <t>https://pbs.twimg.com/profile_banners/2494318567/1545231431</t>
  </si>
  <si>
    <t>https://pbs.twimg.com/profile_banners/940912705833234432/1525450101</t>
  </si>
  <si>
    <t>https://pbs.twimg.com/profile_banners/253086457/1431184857</t>
  </si>
  <si>
    <t>en-gb</t>
  </si>
  <si>
    <t>de</t>
  </si>
  <si>
    <t>ja</t>
  </si>
  <si>
    <t>it</t>
  </si>
  <si>
    <t>tr</t>
  </si>
  <si>
    <t>es</t>
  </si>
  <si>
    <t>pt</t>
  </si>
  <si>
    <t>nl</t>
  </si>
  <si>
    <t>he</t>
  </si>
  <si>
    <t>http://abs.twimg.com/images/themes/theme1/bg.png</t>
  </si>
  <si>
    <t>http://abs.twimg.com/images/themes/theme4/bg.gif</t>
  </si>
  <si>
    <t>http://abs.twimg.com/images/themes/theme5/bg.gif</t>
  </si>
  <si>
    <t>http://abs.twimg.com/images/themes/theme16/bg.gif</t>
  </si>
  <si>
    <t>http://abs.twimg.com/images/themes/theme10/bg.gif</t>
  </si>
  <si>
    <t>http://abs.twimg.com/images/themes/theme12/bg.gif</t>
  </si>
  <si>
    <t>http://abs.twimg.com/images/themes/theme13/bg.gif</t>
  </si>
  <si>
    <t>http://abs.twimg.com/images/themes/theme9/bg.gif</t>
  </si>
  <si>
    <t>http://abs.twimg.com/images/themes/theme15/bg.png</t>
  </si>
  <si>
    <t>http://abs.twimg.com/images/themes/theme14/bg.gif</t>
  </si>
  <si>
    <t>http://abs.twimg.com/images/themes/theme18/bg.gif</t>
  </si>
  <si>
    <t>http://abs.twimg.com/images/themes/theme7/bg.gif</t>
  </si>
  <si>
    <t>http://abs.twimg.com/images/themes/theme6/bg.gif</t>
  </si>
  <si>
    <t>http://abs.twimg.com/images/themes/theme3/bg.gif</t>
  </si>
  <si>
    <t>http://abs.twimg.com/images/themes/theme19/bg.gif</t>
  </si>
  <si>
    <t>http://pbs.twimg.com/profile_background_images/509244115322560512/f7xaQbJT.jpeg</t>
  </si>
  <si>
    <t>http://pbs.twimg.com/profile_background_images/29014973/Twitter_bg-pachy.jpg</t>
  </si>
  <si>
    <t>http://abs.twimg.com/images/themes/theme2/bg.gif</t>
  </si>
  <si>
    <t>http://pbs.twimg.com/profile_background_images/440300913022865408/NvfiVQh8.jpeg</t>
  </si>
  <si>
    <t>http://pbs.twimg.com/profile_images/2915165869/8756b7fc9d7a88479908ef2ecfc6a5a5_normal.jpeg</t>
  </si>
  <si>
    <t>http://pbs.twimg.com/profile_images/2143451460/CR_avatar_normal.jpg</t>
  </si>
  <si>
    <t>http://pbs.twimg.com/profile_images/892114461976256513/1gaRShqK_normal.jpg</t>
  </si>
  <si>
    <t>http://pbs.twimg.com/profile_images/993578425934798849/gE0JASiU_normal.jpg</t>
  </si>
  <si>
    <t>http://pbs.twimg.com/profile_images/807306191395241984/s8xmWAvU_normal.jpg</t>
  </si>
  <si>
    <t>http://pbs.twimg.com/profile_images/1058636845251207168/RpLe3kSO_normal.jpg</t>
  </si>
  <si>
    <t>http://pbs.twimg.com/profile_images/1044674834574258177/OznOQKUB_normal.jpg</t>
  </si>
  <si>
    <t>http://pbs.twimg.com/profile_images/652242013069422592/15AK7lfg_normal.jpg</t>
  </si>
  <si>
    <t>http://pbs.twimg.com/profile_images/1083008680528961537/iVmhGSGS_normal.jpg</t>
  </si>
  <si>
    <t>http://pbs.twimg.com/profile_images/722491936255438849/xiGra8DX_normal.jpg</t>
  </si>
  <si>
    <t>http://pbs.twimg.com/profile_images/875638617606987776/YBOKib96_normal.jpg</t>
  </si>
  <si>
    <t>http://pbs.twimg.com/profile_images/980064800117088256/UvyofXq8_normal.jpg</t>
  </si>
  <si>
    <t>http://pbs.twimg.com/profile_images/904611633229639680/hSI5x43Z_normal.jpg</t>
  </si>
  <si>
    <t>http://pbs.twimg.com/profile_images/269196843/IMGP1413.preview_normal.JPG</t>
  </si>
  <si>
    <t>http://pbs.twimg.com/profile_images/859697131103322112/y7lgQ1h1_normal.jpg</t>
  </si>
  <si>
    <t>http://pbs.twimg.com/profile_images/797176104842919936/_FzmqkQt_normal.jpg</t>
  </si>
  <si>
    <t>http://pbs.twimg.com/profile_images/1041425640929542147/y0eKcJpp_normal.jpg</t>
  </si>
  <si>
    <t>http://pbs.twimg.com/profile_images/949229491905269760/4JLdFA5D_normal.jpg</t>
  </si>
  <si>
    <t>http://pbs.twimg.com/profile_images/962865027547041793/CI9lEKke_normal.jpg</t>
  </si>
  <si>
    <t>http://pbs.twimg.com/profile_images/1027147718588678155/qKO0Nu3Y_normal.jpg</t>
  </si>
  <si>
    <t>http://pbs.twimg.com/profile_images/1058183123274354689/2RLUjWEb_normal.jpg</t>
  </si>
  <si>
    <t>http://pbs.twimg.com/profile_images/1000786576690032640/6rkrGonQ_normal.jpg</t>
  </si>
  <si>
    <t>http://pbs.twimg.com/profile_images/899491898984943617/jS7EDGuM_normal.jpg</t>
  </si>
  <si>
    <t>http://pbs.twimg.com/profile_images/958488424981331968/q-g1wpNM_normal.jpg</t>
  </si>
  <si>
    <t>http://pbs.twimg.com/profile_images/915081489573974016/esP5WVn-_normal.jpg</t>
  </si>
  <si>
    <t>http://pbs.twimg.com/profile_images/889800630440742918/9Rp30n7q_normal.jpg</t>
  </si>
  <si>
    <t>http://pbs.twimg.com/profile_images/1044667304108273666/--eaCfSR_normal.jpg</t>
  </si>
  <si>
    <t>http://pbs.twimg.com/profile_images/906661594188468224/kt5rsnt9_normal.jpg</t>
  </si>
  <si>
    <t>http://pbs.twimg.com/profile_images/1060439000920584193/7anyXOdl_normal.jpg</t>
  </si>
  <si>
    <t>http://pbs.twimg.com/profile_images/1061345944334004224/hwMiQeE8_normal.jpg</t>
  </si>
  <si>
    <t>http://pbs.twimg.com/profile_images/1018764737222410242/trfKjxSP_normal.jpg</t>
  </si>
  <si>
    <t>http://pbs.twimg.com/profile_images/1783061465/TOI_logo_twitter_normal.png</t>
  </si>
  <si>
    <t>http://pbs.twimg.com/profile_images/640815361638535169/L5CJEZkw_normal.jpg</t>
  </si>
  <si>
    <t>http://pbs.twimg.com/profile_images/854186630524973056/4Q192kkP_normal.jpg</t>
  </si>
  <si>
    <t>http://pbs.twimg.com/profile_images/1043913861504663552/n8gGQqbC_normal.jpg</t>
  </si>
  <si>
    <t>http://pbs.twimg.com/profile_images/816917084030595072/UP676Xj9_normal.jpg</t>
  </si>
  <si>
    <t>http://pbs.twimg.com/profile_images/924741498654089216/VTTZf9A5_normal.jpg</t>
  </si>
  <si>
    <t>http://pbs.twimg.com/profile_images/509254635995930624/IE0H7oc6_normal.png</t>
  </si>
  <si>
    <t>http://pbs.twimg.com/profile_images/809020520779968514/XYqHxOqR_normal.jpg</t>
  </si>
  <si>
    <t>http://pbs.twimg.com/profile_images/1073880333773402112/M8kCkJV__normal.jpg</t>
  </si>
  <si>
    <t>http://pbs.twimg.com/profile_images/514433928560525315/RI7__ZdA_normal.png</t>
  </si>
  <si>
    <t>http://pbs.twimg.com/profile_images/1073668617055682561/5Ujex7KG_normal.jpg</t>
  </si>
  <si>
    <t>http://pbs.twimg.com/profile_images/838935345295147013/naPiXFMN_normal.jpg</t>
  </si>
  <si>
    <t>http://pbs.twimg.com/profile_images/1037015088610402304/rHdLo8T2_normal.jpg</t>
  </si>
  <si>
    <t>http://pbs.twimg.com/profile_images/1045754007912878080/LlBeJMAQ_normal.jpg</t>
  </si>
  <si>
    <t>http://pbs.twimg.com/profile_images/996070000086716417/FTUn7KdN_normal.jpg</t>
  </si>
  <si>
    <t>http://pbs.twimg.com/profile_images/637357895907155968/vOmgZVsm_normal.jpg</t>
  </si>
  <si>
    <t>http://pbs.twimg.com/profile_images/1057103920747737089/rG5_7BaQ_normal.jpg</t>
  </si>
  <si>
    <t>http://pbs.twimg.com/profile_images/1082102848547155969/zrz39JdB_normal.jpg</t>
  </si>
  <si>
    <t>http://pbs.twimg.com/profile_images/1031789184456032257/pZ-RL_uO_normal.jpg</t>
  </si>
  <si>
    <t>http://pbs.twimg.com/profile_images/1055263404137631746/UuGeXGP9_normal.jpg</t>
  </si>
  <si>
    <t>http://pbs.twimg.com/profile_images/1072915568351633408/vdNLA3Re_normal.jpg</t>
  </si>
  <si>
    <t>http://pbs.twimg.com/profile_images/991667651880538113/xxF4MVGM_normal.jpg</t>
  </si>
  <si>
    <t>http://pbs.twimg.com/profile_images/1085229839626498048/ri4j4enL_normal.jpg</t>
  </si>
  <si>
    <t>http://pbs.twimg.com/profile_images/573943800969621504/o8Xg1s8T_normal.jpeg</t>
  </si>
  <si>
    <t>http://pbs.twimg.com/profile_images/1013436760859299847/aQltRN9T_normal.jpg</t>
  </si>
  <si>
    <t>http://pbs.twimg.com/profile_images/1079220262825091072/DjEV6kwH_normal.jpg</t>
  </si>
  <si>
    <t>http://pbs.twimg.com/profile_images/650726769058807808/vWX4lILy_normal.jpg</t>
  </si>
  <si>
    <t>http://pbs.twimg.com/profile_images/816417032614932482/C-m2EWUR_normal.jpg</t>
  </si>
  <si>
    <t>http://pbs.twimg.com/profile_images/952037251541737474/dNsFueI__normal.jpg</t>
  </si>
  <si>
    <t>http://pbs.twimg.com/profile_images/1034079033573691393/H4bZBrpm_normal.jpg</t>
  </si>
  <si>
    <t>http://pbs.twimg.com/profile_images/976217547900182528/RAr9LjzE_normal.jpg</t>
  </si>
  <si>
    <t>http://pbs.twimg.com/profile_images/914652576305614848/WpqzczOE_normal.jpg</t>
  </si>
  <si>
    <t>http://pbs.twimg.com/profile_images/939849310136565761/OvraXelW_normal.jpg</t>
  </si>
  <si>
    <t>http://pbs.twimg.com/profile_images/2826409198/731fa2163516ed13983c005799f09670_normal.jpeg</t>
  </si>
  <si>
    <t>http://pbs.twimg.com/profile_images/1082929455591501824/KDIyth3e_normal.jpg</t>
  </si>
  <si>
    <t>http://pbs.twimg.com/profile_images/495191262966734848/QbGZ6VBP_normal.jpeg</t>
  </si>
  <si>
    <t>http://pbs.twimg.com/profile_images/1076642438175997954/Awg5oFAX_normal.jpg</t>
  </si>
  <si>
    <t>http://pbs.twimg.com/profile_images/1034431142408200193/_38L3Io9_normal.jpg</t>
  </si>
  <si>
    <t>http://pbs.twimg.com/profile_images/971688241689759746/Lo-v88vh_normal.jpg</t>
  </si>
  <si>
    <t>http://pbs.twimg.com/profile_images/1040952556183322624/mqy56HMR_normal.jpg</t>
  </si>
  <si>
    <t>http://pbs.twimg.com/profile_images/979091411076354048/hf67n-cN_normal.jpg</t>
  </si>
  <si>
    <t>http://pbs.twimg.com/profile_images/1068524367938707456/I8FKQdfW_normal.jpg</t>
  </si>
  <si>
    <t>http://pbs.twimg.com/profile_images/682191310544044032/9YVKRP8B_normal.jpg</t>
  </si>
  <si>
    <t>http://pbs.twimg.com/profile_images/607150410281938944/TwBptIPh_normal.png</t>
  </si>
  <si>
    <t>http://pbs.twimg.com/profile_images/1045120404438814724/pKIXRwrF_normal.jpg</t>
  </si>
  <si>
    <t>http://pbs.twimg.com/profile_images/1053838114215653377/8tKMK7iQ_normal.jpg</t>
  </si>
  <si>
    <t>http://pbs.twimg.com/profile_images/1010103678206988290/JR2V8EdA_normal.jpg</t>
  </si>
  <si>
    <t>http://pbs.twimg.com/profile_images/1032323482514731009/szvXcEfm_normal.jpg</t>
  </si>
  <si>
    <t>http://pbs.twimg.com/profile_images/1050527614878842881/uuBWisRy_normal.jpg</t>
  </si>
  <si>
    <t>http://pbs.twimg.com/profile_images/1084327460404105216/Q8brEYXa_normal.jpg</t>
  </si>
  <si>
    <t>http://pbs.twimg.com/profile_images/1054637612819009536/ZT_9U58l_normal.jpg</t>
  </si>
  <si>
    <t>http://pbs.twimg.com/profile_images/1025046194660286465/R8JLLz7Q_normal.jpg</t>
  </si>
  <si>
    <t>http://pbs.twimg.com/profile_images/993156423105294336/CEXcLGpC_normal.jpg</t>
  </si>
  <si>
    <t>http://pbs.twimg.com/profile_images/1074280152144756737/WJ9Vb85g_normal.jpg</t>
  </si>
  <si>
    <t>http://pbs.twimg.com/profile_images/865632604573155328/qVVZL3wf_normal.jpg</t>
  </si>
  <si>
    <t>http://pbs.twimg.com/profile_images/1031974079581106177/KyMF9c3Z_normal.jpg</t>
  </si>
  <si>
    <t>http://pbs.twimg.com/profile_images/1077539568092618752/85v37e4M_normal.jpg</t>
  </si>
  <si>
    <t>http://pbs.twimg.com/profile_images/708861780257345536/GlEZeNHg_normal.jpg</t>
  </si>
  <si>
    <t>http://pbs.twimg.com/profile_images/1036899107045036032/7zxFcLoi_normal.jpg</t>
  </si>
  <si>
    <t>http://pbs.twimg.com/profile_images/902945989719416832/DfJCW9mZ_normal.jpg</t>
  </si>
  <si>
    <t>http://pbs.twimg.com/profile_images/996337668098314244/qkg9a7Ls_normal.jpg</t>
  </si>
  <si>
    <t>http://pbs.twimg.com/profile_images/1056894676228362240/U7ys15Um_normal.jpg</t>
  </si>
  <si>
    <t>http://pbs.twimg.com/profile_images/1034670302880571393/wruWOYxm_normal.jpg</t>
  </si>
  <si>
    <t>http://pbs.twimg.com/profile_images/1066844449672704002/NtMhVG_B_normal.jpg</t>
  </si>
  <si>
    <t>http://pbs.twimg.com/profile_images/1078369720297029633/Z29suhSM_normal.jpg</t>
  </si>
  <si>
    <t>http://pbs.twimg.com/profile_images/1068135964671991808/Y4tSJwhr_normal.jpg</t>
  </si>
  <si>
    <t>http://pbs.twimg.com/profile_images/974604599515590657/cJpaBNzy_normal.jpg</t>
  </si>
  <si>
    <t>http://pbs.twimg.com/profile_images/1027386066100252672/hzFx2S1z_normal.jpg</t>
  </si>
  <si>
    <t>http://pbs.twimg.com/profile_images/1026089050694934528/42Naz3b8_normal.jpg</t>
  </si>
  <si>
    <t>http://pbs.twimg.com/profile_images/923274881197895680/AbHcStkl_normal.jpg</t>
  </si>
  <si>
    <t>http://pbs.twimg.com/profile_images/1041651884648480768/iZBkqaEl_normal.jpg</t>
  </si>
  <si>
    <t>http://pbs.twimg.com/profile_images/706784052804648960/wk7Belo3_normal.jpg</t>
  </si>
  <si>
    <t>http://pbs.twimg.com/profile_images/726378610370732032/tythqDYS_normal.jpg</t>
  </si>
  <si>
    <t>http://pbs.twimg.com/profile_images/1052694760811425793/Dsam1hpv_normal.jpg</t>
  </si>
  <si>
    <t>http://pbs.twimg.com/profile_images/378800000780767605/2580f765831d6e7fd9a5e1bdaa15949e_normal.jpeg</t>
  </si>
  <si>
    <t>http://pbs.twimg.com/profile_images/1059456740838772736/un8rb9aM_normal.jpg</t>
  </si>
  <si>
    <t>http://pbs.twimg.com/profile_images/688032813866549248/FqOZWxmM_normal.jpg</t>
  </si>
  <si>
    <t>http://pbs.twimg.com/profile_images/1057984477471932419/kuNKkr-9_normal.jpg</t>
  </si>
  <si>
    <t>http://pbs.twimg.com/profile_images/984353292410028032/-16BDeU6_normal.jpg</t>
  </si>
  <si>
    <t>http://pbs.twimg.com/profile_images/1008644639581237250/dRWLXYaS_normal.jpg</t>
  </si>
  <si>
    <t>http://pbs.twimg.com/profile_images/555774409365913600/B6qWBw59_normal.png</t>
  </si>
  <si>
    <t>http://pbs.twimg.com/profile_images/818393003303780352/5VxBT6es_normal.jpg</t>
  </si>
  <si>
    <t>http://pbs.twimg.com/profile_images/811814887357878272/YMxST7r8_normal.jpg</t>
  </si>
  <si>
    <t>http://pbs.twimg.com/profile_images/798895274232086528/BM43graf_normal.jpg</t>
  </si>
  <si>
    <t>http://pbs.twimg.com/profile_images/917636538825101312/HD80i9Bz_normal.jpg</t>
  </si>
  <si>
    <t>http://pbs.twimg.com/profile_images/888056256749064193/EnIuLX6o_normal.jpg</t>
  </si>
  <si>
    <t>http://pbs.twimg.com/profile_images/1051876334962642945/jCJKIKBa_normal.jpg</t>
  </si>
  <si>
    <t>http://pbs.twimg.com/profile_images/810668234173247489/_jBVNWfQ_normal.jpg</t>
  </si>
  <si>
    <t>http://pbs.twimg.com/profile_images/829440070998372352/uxRZOc2t_normal.jpg</t>
  </si>
  <si>
    <t>http://pbs.twimg.com/profile_images/994714098515365888/6kf-lVM2_normal.jpg</t>
  </si>
  <si>
    <t>http://pbs.twimg.com/profile_images/798544589019713537/4i1kOcoj_normal.jpg</t>
  </si>
  <si>
    <t>http://pbs.twimg.com/profile_images/2870573889/4f53fe73edab80596b4c2874c742f22e_normal.jpeg</t>
  </si>
  <si>
    <t>http://pbs.twimg.com/profile_images/941807338171777025/PRP6vwDq_normal.jpg</t>
  </si>
  <si>
    <t>http://pbs.twimg.com/profile_images/1072149714869645314/73V1p-KI_normal.jpg</t>
  </si>
  <si>
    <t>http://pbs.twimg.com/profile_images/992435770211389441/ZEfOYgIW_normal.jpg</t>
  </si>
  <si>
    <t>Open Twitter Page for This Person</t>
  </si>
  <si>
    <t>https://twitter.com/janetadama</t>
  </si>
  <si>
    <t>https://twitter.com/crbuildpeace</t>
  </si>
  <si>
    <t>https://twitter.com/anastunya</t>
  </si>
  <si>
    <t>https://twitter.com/bridgetthenwood</t>
  </si>
  <si>
    <t>https://twitter.com/colemanlowndes</t>
  </si>
  <si>
    <t>https://twitter.com/voxdotcom</t>
  </si>
  <si>
    <t>https://twitter.com/tufkaa</t>
  </si>
  <si>
    <t>https://twitter.com/dietsq</t>
  </si>
  <si>
    <t>https://twitter.com/hambibleibt</t>
  </si>
  <si>
    <t>https://twitter.com/chaos_im_blut</t>
  </si>
  <si>
    <t>https://twitter.com/seidenstrasse</t>
  </si>
  <si>
    <t>https://twitter.com/burek54484321</t>
  </si>
  <si>
    <t>https://twitter.com/reginajacobs67</t>
  </si>
  <si>
    <t>https://twitter.com/komet81</t>
  </si>
  <si>
    <t>https://twitter.com/drummercindy</t>
  </si>
  <si>
    <t>https://twitter.com/pondonpdch</t>
  </si>
  <si>
    <t>https://twitter.com/prevgenocide</t>
  </si>
  <si>
    <t>https://twitter.com/cruzza5</t>
  </si>
  <si>
    <t>https://twitter.com/earth_riot</t>
  </si>
  <si>
    <t>https://twitter.com/bulgarell1mauro</t>
  </si>
  <si>
    <t>https://twitter.com/un_clima</t>
  </si>
  <si>
    <t>https://twitter.com/alainrobert44</t>
  </si>
  <si>
    <t>https://twitter.com/franckytrichet</t>
  </si>
  <si>
    <t>https://twitter.com/arnaudpasquer</t>
  </si>
  <si>
    <t>https://twitter.com/dancaud</t>
  </si>
  <si>
    <t>https://twitter.com/localdataco</t>
  </si>
  <si>
    <t>https://twitter.com/michaelweedon</t>
  </si>
  <si>
    <t>https://twitter.com/ancomdrsucy</t>
  </si>
  <si>
    <t>https://twitter.com/phawin70197122</t>
  </si>
  <si>
    <t>https://twitter.com/amzoltai</t>
  </si>
  <si>
    <t>https://twitter.com/ajenglish</t>
  </si>
  <si>
    <t>https://twitter.com/roya19</t>
  </si>
  <si>
    <t>https://twitter.com/yoav19</t>
  </si>
  <si>
    <t>https://twitter.com/palimetakis</t>
  </si>
  <si>
    <t>https://twitter.com/umustbe</t>
  </si>
  <si>
    <t>https://twitter.com/bernardreynau11</t>
  </si>
  <si>
    <t>https://twitter.com/chlechevalier</t>
  </si>
  <si>
    <t>https://twitter.com/michmich650</t>
  </si>
  <si>
    <t>https://twitter.com/padre_pio</t>
  </si>
  <si>
    <t>https://twitter.com/michel_goya</t>
  </si>
  <si>
    <t>https://twitter.com/everywordid911</t>
  </si>
  <si>
    <t>https://twitter.com/tanstaafl_muc</t>
  </si>
  <si>
    <t>https://twitter.com/dutertetet</t>
  </si>
  <si>
    <t>https://twitter.com/liberalstbg</t>
  </si>
  <si>
    <t>https://twitter.com/no_businesshere</t>
  </si>
  <si>
    <t>https://twitter.com/intellipus</t>
  </si>
  <si>
    <t>https://twitter.com/militarytalking</t>
  </si>
  <si>
    <t>https://twitter.com/simonplatman</t>
  </si>
  <si>
    <t>https://twitter.com/shadilayfive</t>
  </si>
  <si>
    <t>https://twitter.com/mintymurderer</t>
  </si>
  <si>
    <t>https://twitter.com/shlomo_gordon</t>
  </si>
  <si>
    <t>https://twitter.com/baeticus007</t>
  </si>
  <si>
    <t>https://twitter.com/kthopkins</t>
  </si>
  <si>
    <t>https://twitter.com/slicktrick14</t>
  </si>
  <si>
    <t>https://twitter.com/harald_zierock</t>
  </si>
  <si>
    <t>https://twitter.com/gprab</t>
  </si>
  <si>
    <t>https://twitter.com/rhiz0me_</t>
  </si>
  <si>
    <t>https://twitter.com/micropolitiques</t>
  </si>
  <si>
    <t>https://twitter.com/convergencesd</t>
  </si>
  <si>
    <t>https://twitter.com/cortegedetete</t>
  </si>
  <si>
    <t>https://twitter.com/nouwaon</t>
  </si>
  <si>
    <t>https://twitter.com/moog5hur1</t>
  </si>
  <si>
    <t>https://twitter.com/defendrehabiter</t>
  </si>
  <si>
    <t>https://twitter.com/simonecoquillet</t>
  </si>
  <si>
    <t>https://twitter.com/pinar_selek</t>
  </si>
  <si>
    <t>https://twitter.com/sounail</t>
  </si>
  <si>
    <t>https://twitter.com/coordjeunesbdx</t>
  </si>
  <si>
    <t>https://twitter.com/rouendanslarue</t>
  </si>
  <si>
    <t>https://twitter.com/tugduald56</t>
  </si>
  <si>
    <t>https://twitter.com/mg_saga</t>
  </si>
  <si>
    <t>https://twitter.com/drmartyufml</t>
  </si>
  <si>
    <t>https://twitter.com/milkamins</t>
  </si>
  <si>
    <t>https://twitter.com/pbadaboum</t>
  </si>
  <si>
    <t>https://twitter.com/grosdino76</t>
  </si>
  <si>
    <t>https://twitter.com/jeandodroyer</t>
  </si>
  <si>
    <t>https://twitter.com/beccabluesky</t>
  </si>
  <si>
    <t>https://twitter.com/bdoketu</t>
  </si>
  <si>
    <t>https://twitter.com/tulukaruq</t>
  </si>
  <si>
    <t>https://twitter.com/ultromarin</t>
  </si>
  <si>
    <t>https://twitter.com/lentaruofficial</t>
  </si>
  <si>
    <t>https://twitter.com/flat_green</t>
  </si>
  <si>
    <t>https://twitter.com/sangdrag</t>
  </si>
  <si>
    <t>https://twitter.com/stratfor</t>
  </si>
  <si>
    <t>https://twitter.com/timesofisrael</t>
  </si>
  <si>
    <t>https://twitter.com/deven_intel</t>
  </si>
  <si>
    <t>https://twitter.com/ndh_j_m_f</t>
  </si>
  <si>
    <t>https://twitter.com/al_haafez</t>
  </si>
  <si>
    <t>https://twitter.com/darwin1800</t>
  </si>
  <si>
    <t>https://twitter.com/mcfaul</t>
  </si>
  <si>
    <t>https://twitter.com/marilyncapps</t>
  </si>
  <si>
    <t>https://twitter.com/sonjamcdaniel94</t>
  </si>
  <si>
    <t>https://twitter.com/kennethlipp</t>
  </si>
  <si>
    <t>https://twitter.com/lookingsomenews</t>
  </si>
  <si>
    <t>https://twitter.com/stuartpb</t>
  </si>
  <si>
    <t>https://twitter.com/seanmaciel</t>
  </si>
  <si>
    <t>https://twitter.com/d_v_d_xl_y</t>
  </si>
  <si>
    <t>https://twitter.com/howelljohn</t>
  </si>
  <si>
    <t>https://twitter.com/nickmacpherson2</t>
  </si>
  <si>
    <t>https://twitter.com/elidayid</t>
  </si>
  <si>
    <t>https://twitter.com/waleadeboy</t>
  </si>
  <si>
    <t>https://twitter.com/wilkesliberty45</t>
  </si>
  <si>
    <t>https://twitter.com/russiainsider</t>
  </si>
  <si>
    <t>https://twitter.com/jakekoren</t>
  </si>
  <si>
    <t>https://twitter.com/marclamonthill</t>
  </si>
  <si>
    <t>https://twitter.com/m_gael</t>
  </si>
  <si>
    <t>https://twitter.com/_riffraff_</t>
  </si>
  <si>
    <t>https://twitter.com/changdesbois</t>
  </si>
  <si>
    <t>https://twitter.com/melbapeach_</t>
  </si>
  <si>
    <t>https://twitter.com/civis_ryais</t>
  </si>
  <si>
    <t>https://twitter.com/asprudhomme</t>
  </si>
  <si>
    <t>https://twitter.com/marieprs3</t>
  </si>
  <si>
    <t>https://twitter.com/rankovickrnic</t>
  </si>
  <si>
    <t>https://twitter.com/mfakosovo</t>
  </si>
  <si>
    <t>https://twitter.com/lapin47</t>
  </si>
  <si>
    <t>https://twitter.com/lylybriscoe</t>
  </si>
  <si>
    <t>https://twitter.com/duanebratt</t>
  </si>
  <si>
    <t>https://twitter.com/raspishake</t>
  </si>
  <si>
    <t>https://twitter.com/bt_hampton</t>
  </si>
  <si>
    <t>https://twitter.com/jeanpie85985247</t>
  </si>
  <si>
    <t>https://twitter.com/geotecniaonline</t>
  </si>
  <si>
    <t>https://twitter.com/mrgdeviaje</t>
  </si>
  <si>
    <t>https://twitter.com/jackieo1066</t>
  </si>
  <si>
    <t>https://twitter.com/newschambers</t>
  </si>
  <si>
    <t>https://twitter.com/vantomas2</t>
  </si>
  <si>
    <t>https://twitter.com/hansell_dave</t>
  </si>
  <si>
    <t>https://twitter.com/lewisno1fan</t>
  </si>
  <si>
    <t>https://twitter.com/charseitz</t>
  </si>
  <si>
    <t>https://twitter.com/rolandabiar</t>
  </si>
  <si>
    <t>https://twitter.com/cmgrenoble</t>
  </si>
  <si>
    <t>https://twitter.com/j_soldeville</t>
  </si>
  <si>
    <t>https://twitter.com/presscoreca</t>
  </si>
  <si>
    <t>https://twitter.com/eyegloarts</t>
  </si>
  <si>
    <t>https://twitter.com/jasonmcloughli3</t>
  </si>
  <si>
    <t>https://twitter.com/nicholaswatt</t>
  </si>
  <si>
    <t>https://twitter.com/bbcnewsnight</t>
  </si>
  <si>
    <t>https://twitter.com/agentndn</t>
  </si>
  <si>
    <t>https://twitter.com/janephilpott</t>
  </si>
  <si>
    <t>https://twitter.com/nolore</t>
  </si>
  <si>
    <t>https://twitter.com/veldoncoburn</t>
  </si>
  <si>
    <t>https://twitter.com/angrypirate42</t>
  </si>
  <si>
    <t>https://twitter.com/nighttweeter1</t>
  </si>
  <si>
    <t>https://twitter.com/mercedescassid3</t>
  </si>
  <si>
    <t>https://twitter.com/canalib4</t>
  </si>
  <si>
    <t>https://twitter.com/lawson_sv</t>
  </si>
  <si>
    <t>https://twitter.com/sigvateide</t>
  </si>
  <si>
    <t>https://twitter.com/skuits</t>
  </si>
  <si>
    <t>https://twitter.com/yaxl_to</t>
  </si>
  <si>
    <t>https://twitter.com/michel04091956</t>
  </si>
  <si>
    <t>https://twitter.com/youtube</t>
  </si>
  <si>
    <t>https://twitter.com/thankeveryword</t>
  </si>
  <si>
    <t>https://twitter.com/willgalladryn</t>
  </si>
  <si>
    <t>https://twitter.com/fckeveryword</t>
  </si>
  <si>
    <t>https://twitter.com/mektronik</t>
  </si>
  <si>
    <t>https://twitter.com/deepgreenresist</t>
  </si>
  <si>
    <t>https://twitter.com/stopfossfuels</t>
  </si>
  <si>
    <t>https://twitter.com/kathanger</t>
  </si>
  <si>
    <t>https://twitter.com/mountairmedia</t>
  </si>
  <si>
    <t>https://twitter.com/juzwik</t>
  </si>
  <si>
    <t>https://twitter.com/compostosaurus</t>
  </si>
  <si>
    <t>https://twitter.com/kbmasis</t>
  </si>
  <si>
    <t>https://twitter.com/tacituspublius</t>
  </si>
  <si>
    <t>https://twitter.com/suhaib_zafar</t>
  </si>
  <si>
    <t>https://twitter.com/guidauria</t>
  </si>
  <si>
    <t>https://twitter.com/exclaimsalot</t>
  </si>
  <si>
    <t>https://twitter.com/sonorandreamer</t>
  </si>
  <si>
    <t>https://twitter.com/degrees105</t>
  </si>
  <si>
    <t>https://twitter.com/wmyb_007</t>
  </si>
  <si>
    <t>https://twitter.com/engelstad_b</t>
  </si>
  <si>
    <t>https://twitter.com/historylvrsclub</t>
  </si>
  <si>
    <t>https://twitter.com/siscakid</t>
  </si>
  <si>
    <t>https://twitter.com/johnastewart7</t>
  </si>
  <si>
    <t>https://twitter.com/labourstartcanf</t>
  </si>
  <si>
    <t>https://twitter.com/dblackadder</t>
  </si>
  <si>
    <t>https://twitter.com/ignatiusweeks</t>
  </si>
  <si>
    <t>https://twitter.com/3world_wide</t>
  </si>
  <si>
    <t>https://twitter.com/giheme</t>
  </si>
  <si>
    <t>https://twitter.com/ari_cgqdi</t>
  </si>
  <si>
    <t>https://twitter.com/ardesfr</t>
  </si>
  <si>
    <t>https://twitter.com/zoomsakill95</t>
  </si>
  <si>
    <t>https://twitter.com/eidfabien</t>
  </si>
  <si>
    <t>https://twitter.com/diogenedarc</t>
  </si>
  <si>
    <t>https://twitter.com/ned82100</t>
  </si>
  <si>
    <t>https://twitter.com/mep777paradiso</t>
  </si>
  <si>
    <t>https://twitter.com/foreverpeace12</t>
  </si>
  <si>
    <t>https://twitter.com/jwahran</t>
  </si>
  <si>
    <t>https://twitter.com/femme_insolente</t>
  </si>
  <si>
    <t>https://twitter.com/manzssa</t>
  </si>
  <si>
    <t>https://twitter.com/prettybboy68</t>
  </si>
  <si>
    <t>https://twitter.com/misternostro</t>
  </si>
  <si>
    <t>https://twitter.com/bechalah1</t>
  </si>
  <si>
    <t>https://twitter.com/selcuk000001</t>
  </si>
  <si>
    <t>https://twitter.com/tantemaguy</t>
  </si>
  <si>
    <t>https://twitter.com/emktintin</t>
  </si>
  <si>
    <t>https://twitter.com/geek_palestine</t>
  </si>
  <si>
    <t>https://twitter.com/lanebatey2</t>
  </si>
  <si>
    <t>https://twitter.com/racistsi</t>
  </si>
  <si>
    <t>https://twitter.com/mariusfenden</t>
  </si>
  <si>
    <t>https://twitter.com/michelisrael23</t>
  </si>
  <si>
    <t>https://twitter.com/redouane_eagle</t>
  </si>
  <si>
    <t>https://twitter.com/beccaelkaim</t>
  </si>
  <si>
    <t>https://twitter.com/loureed881</t>
  </si>
  <si>
    <t>https://twitter.com/ex_catho</t>
  </si>
  <si>
    <t>https://twitter.com/empereursalvini</t>
  </si>
  <si>
    <t>https://twitter.com/galland73217169</t>
  </si>
  <si>
    <t>https://twitter.com/rafarasha1</t>
  </si>
  <si>
    <t>https://twitter.com/django357</t>
  </si>
  <si>
    <t>https://twitter.com/coeurdecharbon</t>
  </si>
  <si>
    <t>https://twitter.com/dd_djamila</t>
  </si>
  <si>
    <t>https://twitter.com/orfsee</t>
  </si>
  <si>
    <t>https://twitter.com/chaouki52021804</t>
  </si>
  <si>
    <t>https://twitter.com/barneyst1ns0n</t>
  </si>
  <si>
    <t>https://twitter.com/dalton_alain</t>
  </si>
  <si>
    <t>https://twitter.com/tinord59</t>
  </si>
  <si>
    <t>https://twitter.com/tiaraspa</t>
  </si>
  <si>
    <t>https://twitter.com/rigolosalaf</t>
  </si>
  <si>
    <t>https://twitter.com/planetecherie</t>
  </si>
  <si>
    <t>https://twitter.com/cgloupier</t>
  </si>
  <si>
    <t>https://twitter.com/jeanbap53945404</t>
  </si>
  <si>
    <t>https://twitter.com/bougazzis</t>
  </si>
  <si>
    <t>https://twitter.com/thierry_1409</t>
  </si>
  <si>
    <t>https://twitter.com/raniallk</t>
  </si>
  <si>
    <t>https://twitter.com/asrafnath</t>
  </si>
  <si>
    <t>https://twitter.com/jrtwatter</t>
  </si>
  <si>
    <t>https://twitter.com/aoc</t>
  </si>
  <si>
    <t>https://twitter.com/excell5</t>
  </si>
  <si>
    <t>https://twitter.com/gavinwilliamson</t>
  </si>
  <si>
    <t>https://twitter.com/politicsbloke</t>
  </si>
  <si>
    <t>https://twitter.com/azuretone</t>
  </si>
  <si>
    <t>https://twitter.com/hateisfutile</t>
  </si>
  <si>
    <t>https://twitter.com/nantes_revoltee</t>
  </si>
  <si>
    <t>https://twitter.com/iboehler</t>
  </si>
  <si>
    <t>https://twitter.com/stabledoorz</t>
  </si>
  <si>
    <t>https://twitter.com/bernardvachon1</t>
  </si>
  <si>
    <t>https://twitter.com/compublics</t>
  </si>
  <si>
    <t>https://twitter.com/fabienbazin</t>
  </si>
  <si>
    <t>https://twitter.com/dupouvoirdachat</t>
  </si>
  <si>
    <t>https://twitter.com/kairosneige</t>
  </si>
  <si>
    <t>https://twitter.com/nevabelle</t>
  </si>
  <si>
    <t>https://twitter.com/cedricszabo</t>
  </si>
  <si>
    <t>https://twitter.com/c</t>
  </si>
  <si>
    <t>https://twitter.com/mounir</t>
  </si>
  <si>
    <t>https://twitter.com/agencenumerique</t>
  </si>
  <si>
    <t>https://twitter.com/minsolisante</t>
  </si>
  <si>
    <t>https://twitter.com/salondesmaires</t>
  </si>
  <si>
    <t>https://twitter.com/h4dev</t>
  </si>
  <si>
    <t>https://twitter.com/hazansteph</t>
  </si>
  <si>
    <t>https://twitter.com/pierretraineau</t>
  </si>
  <si>
    <t>https://twitter.com/charlootteto</t>
  </si>
  <si>
    <t>https://twitter.com/emmaubon</t>
  </si>
  <si>
    <t>https://twitter.com/benmurraybruce</t>
  </si>
  <si>
    <t>https://twitter.com/fenskenick</t>
  </si>
  <si>
    <t>https://twitter.com/abdoulayesouk10</t>
  </si>
  <si>
    <t>https://twitter.com/sboubeye</t>
  </si>
  <si>
    <t>https://twitter.com/ibra_ansary</t>
  </si>
  <si>
    <t>https://twitter.com/juniorprevost</t>
  </si>
  <si>
    <t>https://twitter.com/chevryyouri</t>
  </si>
  <si>
    <t>https://twitter.com/frantzduval</t>
  </si>
  <si>
    <t>https://twitter.com/thony_baby</t>
  </si>
  <si>
    <t>https://twitter.com/gouvmali</t>
  </si>
  <si>
    <t>https://twitter.com/sangare1888</t>
  </si>
  <si>
    <t>https://twitter.com/iluvhaiti</t>
  </si>
  <si>
    <t>https://twitter.com/billystsurin</t>
  </si>
  <si>
    <t>https://twitter.com/echosmedias</t>
  </si>
  <si>
    <t>https://twitter.com/gatte_l</t>
  </si>
  <si>
    <t>https://twitter.com/olesty</t>
  </si>
  <si>
    <t>https://twitter.com/candiscallison</t>
  </si>
  <si>
    <t>https://twitter.com/trevor_jang</t>
  </si>
  <si>
    <t>https://twitter.com/walkinginaustin</t>
  </si>
  <si>
    <t>https://twitter.com/charlesmenzies</t>
  </si>
  <si>
    <t>https://twitter.com/indigifem</t>
  </si>
  <si>
    <t>https://twitter.com/_against_empire</t>
  </si>
  <si>
    <t>https://twitter.com/myteathyme</t>
  </si>
  <si>
    <t>https://twitter.com/victorwaiyinlam</t>
  </si>
  <si>
    <t>https://twitter.com/pieglue</t>
  </si>
  <si>
    <t>https://twitter.com/brennaowen</t>
  </si>
  <si>
    <t>https://twitter.com/xrebelcanada</t>
  </si>
  <si>
    <t>https://twitter.com/diagnosticchick</t>
  </si>
  <si>
    <t>https://twitter.com/brad_burgen</t>
  </si>
  <si>
    <t>https://twitter.com/nielekane</t>
  </si>
  <si>
    <t>https://twitter.com/actorlbd</t>
  </si>
  <si>
    <t>https://twitter.com/ccwwfoundation</t>
  </si>
  <si>
    <t>https://twitter.com/maximebernier</t>
  </si>
  <si>
    <t>https://twitter.com/denyse_hayward</t>
  </si>
  <si>
    <t>https://twitter.com/gindaanis</t>
  </si>
  <si>
    <t>https://twitter.com/cuntext</t>
  </si>
  <si>
    <t>https://twitter.com/canadianlefty</t>
  </si>
  <si>
    <t>https://twitter.com/ukudigada</t>
  </si>
  <si>
    <t>https://twitter.com/princesslucaj</t>
  </si>
  <si>
    <t>https://twitter.com/mediaindigena</t>
  </si>
  <si>
    <t>https://twitter.com/slignot</t>
  </si>
  <si>
    <t>https://twitter.com/auraeros</t>
  </si>
  <si>
    <t>https://twitter.com/extinctionmilan</t>
  </si>
  <si>
    <t>https://twitter.com/catsagainsttar</t>
  </si>
  <si>
    <t>https://twitter.com/_collinsmaina</t>
  </si>
  <si>
    <t>https://twitter.com/mpgphd</t>
  </si>
  <si>
    <t>https://twitter.com/james_m_wilt</t>
  </si>
  <si>
    <t>https://twitter.com/margotyoung3</t>
  </si>
  <si>
    <t>https://twitter.com/bad_woof</t>
  </si>
  <si>
    <t>https://twitter.com/drlesleyhowse</t>
  </si>
  <si>
    <t>https://twitter.com/susanadee</t>
  </si>
  <si>
    <t>https://twitter.com/edosdi</t>
  </si>
  <si>
    <t>https://twitter.com/marilynwooldrid</t>
  </si>
  <si>
    <t>https://twitter.com/michellexxli</t>
  </si>
  <si>
    <t>https://twitter.com/cinemaneophyte</t>
  </si>
  <si>
    <t>https://twitter.com/marktmaclean</t>
  </si>
  <si>
    <t>https://twitter.com/tiny_lantern</t>
  </si>
  <si>
    <t>https://twitter.com/capld31</t>
  </si>
  <si>
    <t>https://twitter.com/larrydrake</t>
  </si>
  <si>
    <t>https://twitter.com/daniel_nikpayuk</t>
  </si>
  <si>
    <t>https://twitter.com/marciawalteres</t>
  </si>
  <si>
    <t>https://twitter.com/restmensje</t>
  </si>
  <si>
    <t>https://twitter.com/blacktaileddeer</t>
  </si>
  <si>
    <t>https://twitter.com/lyxica</t>
  </si>
  <si>
    <t>https://twitter.com/carolelindstrom</t>
  </si>
  <si>
    <t>https://twitter.com/campbelllor</t>
  </si>
  <si>
    <t>https://twitter.com/alexkhasnabish</t>
  </si>
  <si>
    <t>https://twitter.com/1292kay</t>
  </si>
  <si>
    <t>https://twitter.com/geist_maschine</t>
  </si>
  <si>
    <t>https://twitter.com/tbayturner</t>
  </si>
  <si>
    <t>https://twitter.com/franky_says</t>
  </si>
  <si>
    <t>https://twitter.com/shirleyannmcdon</t>
  </si>
  <si>
    <t>https://twitter.com/fruittiloopz</t>
  </si>
  <si>
    <t>https://twitter.com/davegaertner</t>
  </si>
  <si>
    <t>https://twitter.com/island_cynic</t>
  </si>
  <si>
    <t>https://twitter.com/rcomeau24</t>
  </si>
  <si>
    <t>https://twitter.com/takeactionch</t>
  </si>
  <si>
    <t>https://twitter.com/gersandelf</t>
  </si>
  <si>
    <t>https://twitter.com/tearafraser</t>
  </si>
  <si>
    <t>https://twitter.com/cybelesees</t>
  </si>
  <si>
    <t>https://twitter.com/ojibray</t>
  </si>
  <si>
    <t>https://twitter.com/laurelrusswurm</t>
  </si>
  <si>
    <t>https://twitter.com/bmby_sapphire85</t>
  </si>
  <si>
    <t>https://twitter.com/brodieguy</t>
  </si>
  <si>
    <t>https://twitter.com/laurenlatour</t>
  </si>
  <si>
    <t>https://twitter.com/actuallyreadbks</t>
  </si>
  <si>
    <t>https://twitter.com/marclucke</t>
  </si>
  <si>
    <t>https://twitter.com/jamunagt</t>
  </si>
  <si>
    <t>https://twitter.com/adventure_bean</t>
  </si>
  <si>
    <t>https://twitter.com/wmn4srvl</t>
  </si>
  <si>
    <t>https://twitter.com/lmnicholson68</t>
  </si>
  <si>
    <t>https://twitter.com/unistotencamp</t>
  </si>
  <si>
    <t>https://twitter.com/orcroseanne</t>
  </si>
  <si>
    <t>https://twitter.com/delbertrileyjr</t>
  </si>
  <si>
    <t>https://twitter.com/mattbritton1976</t>
  </si>
  <si>
    <t>https://twitter.com/ncicnpercy</t>
  </si>
  <si>
    <t>https://twitter.com/burningommm</t>
  </si>
  <si>
    <t>https://twitter.com/sbstewartlaing</t>
  </si>
  <si>
    <t>https://twitter.com/lw4</t>
  </si>
  <si>
    <t>https://twitter.com/joanneipayne</t>
  </si>
  <si>
    <t>https://twitter.com/basail_</t>
  </si>
  <si>
    <t>https://twitter.com/elfqunari</t>
  </si>
  <si>
    <t>https://twitter.com/beaton_b</t>
  </si>
  <si>
    <t>https://twitter.com/gabedr888</t>
  </si>
  <si>
    <t>https://twitter.com/terrilltf</t>
  </si>
  <si>
    <t>https://twitter.com/megawedgy</t>
  </si>
  <si>
    <t>https://twitter.com/eric0lawton</t>
  </si>
  <si>
    <t>https://twitter.com/fidelioscabinet</t>
  </si>
  <si>
    <t>https://twitter.com/starr_albert</t>
  </si>
  <si>
    <t>https://twitter.com/metisrebelle</t>
  </si>
  <si>
    <t>https://twitter.com/native_orchid</t>
  </si>
  <si>
    <t>https://twitter.com/spkr2managers</t>
  </si>
  <si>
    <t>https://twitter.com/pam_palmater</t>
  </si>
  <si>
    <t>https://twitter.com/christinamckeen</t>
  </si>
  <si>
    <t>https://twitter.com/theimmortalgoat</t>
  </si>
  <si>
    <t>https://twitter.com/andrewkimmel</t>
  </si>
  <si>
    <t>https://twitter.com/tommychong840</t>
  </si>
  <si>
    <t>https://twitter.com/sminor689</t>
  </si>
  <si>
    <t>https://twitter.com/stevelloyd001</t>
  </si>
  <si>
    <t>https://twitter.com/taniasterling</t>
  </si>
  <si>
    <t>https://twitter.com/janh67191058</t>
  </si>
  <si>
    <t>https://twitter.com/kataclyst</t>
  </si>
  <si>
    <t>https://twitter.com/wiggles604</t>
  </si>
  <si>
    <t>https://twitter.com/crppynblts</t>
  </si>
  <si>
    <t>https://twitter.com/punishmenthurts</t>
  </si>
  <si>
    <t>https://twitter.com/lanceblack01</t>
  </si>
  <si>
    <t>https://twitter.com/bethanymckenzie</t>
  </si>
  <si>
    <t>https://twitter.com/themagnific3nt</t>
  </si>
  <si>
    <t>https://twitter.com/sdqinjapan</t>
  </si>
  <si>
    <t>https://twitter.com/meehngunqwe</t>
  </si>
  <si>
    <t>https://twitter.com/cutfeetj</t>
  </si>
  <si>
    <t>https://twitter.com/qallunette</t>
  </si>
  <si>
    <t>https://twitter.com/fabian_goodwill</t>
  </si>
  <si>
    <t>https://twitter.com/allthecdnpoli</t>
  </si>
  <si>
    <t>https://twitter.com/nlsmith99</t>
  </si>
  <si>
    <t>https://twitter.com/leahgaz</t>
  </si>
  <si>
    <t>https://twitter.com/friendsofpipe</t>
  </si>
  <si>
    <t>https://twitter.com/lovepsycho1st</t>
  </si>
  <si>
    <t>https://twitter.com/ambercat7</t>
  </si>
  <si>
    <t>https://twitter.com/jrnipu</t>
  </si>
  <si>
    <t>https://twitter.com/jamesforbes17</t>
  </si>
  <si>
    <t>https://twitter.com/trublwithnormal</t>
  </si>
  <si>
    <t>https://twitter.com/1kermodebear</t>
  </si>
  <si>
    <t>https://twitter.com/ciiaqap</t>
  </si>
  <si>
    <t>https://twitter.com/indigenousedge</t>
  </si>
  <si>
    <t>https://twitter.com/adulteveryword</t>
  </si>
  <si>
    <t>https://twitter.com/stewartetcie</t>
  </si>
  <si>
    <t>https://twitter.com/petersgordon</t>
  </si>
  <si>
    <t>https://twitter.com/lizcarlson77</t>
  </si>
  <si>
    <t>https://twitter.com/siempre1907</t>
  </si>
  <si>
    <t>https://twitter.com/klein_oranje</t>
  </si>
  <si>
    <t>https://twitter.com/lajoie_sharon</t>
  </si>
  <si>
    <t>https://twitter.com/22jasper26</t>
  </si>
  <si>
    <t>https://twitter.com/iwilontario</t>
  </si>
  <si>
    <t>https://twitter.com/seancarasso</t>
  </si>
  <si>
    <t>https://twitter.com/emmyjewelxx</t>
  </si>
  <si>
    <t>https://twitter.com/psych_zeppelin</t>
  </si>
  <si>
    <t>https://twitter.com/espiritoespanto</t>
  </si>
  <si>
    <t>https://twitter.com/matawafnm</t>
  </si>
  <si>
    <t>https://twitter.com/steve_actually</t>
  </si>
  <si>
    <t>https://twitter.com/sameo416</t>
  </si>
  <si>
    <t>https://twitter.com/kimpweaver</t>
  </si>
  <si>
    <t>https://twitter.com/ralphscenic</t>
  </si>
  <si>
    <t>https://twitter.com/merlyn43</t>
  </si>
  <si>
    <t>https://twitter.com/theslimdude</t>
  </si>
  <si>
    <t>https://twitter.com/enbertussi</t>
  </si>
  <si>
    <t>https://twitter.com/reneemctavish75</t>
  </si>
  <si>
    <t>https://twitter.com/l4zybch</t>
  </si>
  <si>
    <t>https://twitter.com/alagaaij</t>
  </si>
  <si>
    <t>https://twitter.com/danaqueen69</t>
  </si>
  <si>
    <t>https://twitter.com/kelownascott</t>
  </si>
  <si>
    <t>https://twitter.com/daveunger3</t>
  </si>
  <si>
    <t>https://twitter.com/aevertree</t>
  </si>
  <si>
    <t>https://twitter.com/tomwhy1</t>
  </si>
  <si>
    <t>https://twitter.com/lambertlake</t>
  </si>
  <si>
    <t>https://twitter.com/allan_crawshaw</t>
  </si>
  <si>
    <t>https://twitter.com/shaunhowell</t>
  </si>
  <si>
    <t>https://twitter.com/terrencepaul5</t>
  </si>
  <si>
    <t>https://twitter.com/putin_is_huilo</t>
  </si>
  <si>
    <t>https://twitter.com/twittersupport</t>
  </si>
  <si>
    <t>https://twitter.com/ukremblondon</t>
  </si>
  <si>
    <t>https://twitter.com/david54367</t>
  </si>
  <si>
    <t>https://twitter.com/bearwalker58</t>
  </si>
  <si>
    <t>https://twitter.com/totigerlilly</t>
  </si>
  <si>
    <t>janetadama
Women in Bulablin Garnam, Maiduguri,
Borno state discuss their fears
around the possible reoccupation
of Boko Haram in their community.
@CRbuildpeace https://t.co/5L4j1cegrO</t>
  </si>
  <si>
    <t xml:space="preserve">crbuildpeace
</t>
  </si>
  <si>
    <t>anastunya
RT @tufkaa: Dear @voxdotcom @colemanlowndes
@BridgettHenwood “...the overwhelming
brunt of the Nazi occupation between
1941 and 1944, as o…</t>
  </si>
  <si>
    <t xml:space="preserve">bridgetthenwood
</t>
  </si>
  <si>
    <t xml:space="preserve">colemanlowndes
</t>
  </si>
  <si>
    <t xml:space="preserve">voxdotcom
</t>
  </si>
  <si>
    <t>tufkaa
Dear @voxdotcom @colemanlowndes
@BridgettHenwood “...the overwhelming
brunt of the Nazi occupation between
1941 and 1944, as of the devastating
Soviet reoccupation, was borne
not by Russia but by the Baltic
States, by Belarus, by Poland,
and above all by Ukraine....“ https://t.co/PqA4Ew7tnI</t>
  </si>
  <si>
    <t>dietsq
RT @HambiBleibt: Awaiting large
#police action against #HambacherForst
reoccupation like a month before
first 1s to show up are #activist
k…</t>
  </si>
  <si>
    <t>hambibleibt
Awaiting large #police action against
#HambacherForst reoccupation like
a month before first 1s to show
up are #activist kitchens raising
morale feeding us much healthier
stuff than the processed foods
those protecting large corporations
such as #RWE &amp;amp; #RyanAir get
#HambiBleibt https://t.co/UpD5SIAiIM</t>
  </si>
  <si>
    <t>chaos_im_blut
RT @HambiBleibt: Awaiting large
#police action against #HambacherForst
reoccupation like a month before
first 1s to show up are #activist
k…</t>
  </si>
  <si>
    <t>seidenstrasse
RT @HambiBleibt: Awaiting large
#police action against #HambacherForst
reoccupation like a month before
first 1s to show up are #activist
k…</t>
  </si>
  <si>
    <t>burek54484321
RT @HambiBleibt: Awaiting large
#police action against #HambacherForst
reoccupation like a month before
first 1s to show up are #activist
k…</t>
  </si>
  <si>
    <t>reginajacobs67
RT @HambiBleibt: Awaiting large
#police action against #HambacherForst
reoccupation like a month before
first 1s to show up are #activist
k…</t>
  </si>
  <si>
    <t>komet81
RT @HambiBleibt: Awaiting large
#police action against #HambacherForst
reoccupation like a month before
first 1s to show up are #activist
k…</t>
  </si>
  <si>
    <t>drummercindy
RT @HambiBleibt: Awaiting large
#police action against #HambacherForst
reoccupation like a month before
first 1s to show up are #activist
k…</t>
  </si>
  <si>
    <t>pondonpdch
RT @HambiBleibt: Awaiting large
#police action against #HambacherForst
reoccupation like a month before
first 1s to show up are #activist
k…</t>
  </si>
  <si>
    <t>prevgenocide
RT @tufkaa: Dear @voxdotcom @colemanlowndes
@BridgettHenwood “...the overwhelming
brunt of the Nazi occupation between
1941 and 1944, as o…</t>
  </si>
  <si>
    <t>cruzza5
RT @HambiBleibt: Awaiting large
#police action against #HambacherForst
reoccupation like a month before
first 1s to show up are #activist
k…</t>
  </si>
  <si>
    <t>earth_riot
RT @HambiBleibt: Awaiting large
#police action against #HambacherForst
reoccupation like a month before
first 1s to show up are #activist
k…</t>
  </si>
  <si>
    <t>bulgarell1mauro
RT @HambiBleibt: Awaiting large
#police action against #HambacherForst
reoccupation like a month before
first 1s to show up are #activist
k…</t>
  </si>
  <si>
    <t>un_clima
RT @HambiBleibt: Awaiting large
#police action against #HambacherForst
reoccupation like a month before
first 1s to show up are #activist
k…</t>
  </si>
  <si>
    <t>alainrobert44
@dancaud @ArnaudPasquer @franckytrichet
Face au risque avéré de réoccupation
de la partie du square située sous
le voie sncf,les services techniques
de NM ont été contraints dans l’urgence
de déposer des gravats dont l’effet
n’est pas des plus heureux au cœur
d’un square de proximité. Il y
sera remédié.</t>
  </si>
  <si>
    <t xml:space="preserve">franckytrichet
</t>
  </si>
  <si>
    <t>arnaudpasquer
@AlainRobert44 @dancaud @franckytrichet
Humanité (cf centre d'hébergement)
et fermeté (cf pas de réoccupation
de l'espace public) envers les
migrants. La municipalité tiens
son engagement auprès des Nantaises
et des Nantais !</t>
  </si>
  <si>
    <t xml:space="preserve">dancaud
</t>
  </si>
  <si>
    <t>localdataco
Regional reoccupation trends for
the ex-BHS estate show the challenge
that finding retailers to take
up large units presents. #LDCInsights
#BHS https://t.co/xjijvA9Xrl</t>
  </si>
  <si>
    <t>michaelweedon
RT @LocalDataCo: Regional reoccupation
trends for the ex-BHS estate show
the challenge that finding retailers
to take up large units presen…</t>
  </si>
  <si>
    <t>ancomdrsucy
This particular sherd was found
on the surface of the Mattocks
Site, a large Classic Mimbres roomblock
with an earlier occupation dating
from the Early Pithouse Period
onward and possible reoccupation
around the Cliff Phase by Salado
Horizon people.</t>
  </si>
  <si>
    <t>phawin70197122
@umustbe @palimetakis @yoav19 @roya19
@AJEnglish @amzoltai Since 1967?
- I think of logic occupation or
reoccupation? What cause them to
take the land back? Search why
did omar ibn al khataab STEAL other
people land and moved people from
arabia to jerusalem.</t>
  </si>
  <si>
    <t xml:space="preserve">amzoltai
</t>
  </si>
  <si>
    <t xml:space="preserve">ajenglish
</t>
  </si>
  <si>
    <t xml:space="preserve">roya19
</t>
  </si>
  <si>
    <t xml:space="preserve">yoav19
</t>
  </si>
  <si>
    <t xml:space="preserve">palimetakis
</t>
  </si>
  <si>
    <t xml:space="preserve">umustbe
</t>
  </si>
  <si>
    <t>bernardreynau11
@ChLECHEVALIER et du vent après
la réoccupation de la Rhénanie
: https://t.co/oQmCxCUevN https://t.co/9CSXi1ofBv</t>
  </si>
  <si>
    <t xml:space="preserve">chlechevalier
</t>
  </si>
  <si>
    <t>michmich650
@Michel_Goya @Padre_Pio Rappelons
aussi la pantalonnade de la réoccupation
de la Rhur, où Hitler était prêt
à reculer au moindre geste de l’armée
française mais où nos chers alliés
anglosaxons nous ont empêcher d’agir
!</t>
  </si>
  <si>
    <t xml:space="preserve">padre_pio
</t>
  </si>
  <si>
    <t xml:space="preserve">michel_goya
</t>
  </si>
  <si>
    <t>everywordid911
reoccupation did 9/11</t>
  </si>
  <si>
    <t>tanstaafl_muc
@DutertEtet en fait c'est Leopold
III qui a grave merdé parce que
les Armées _xD83C__xDDEB__xD83C__xDDF7_&amp;amp;_xD83C__xDDEC__xD83C__xDDE7_ étaient
sensées défendre la _xD83C__xDDE7__xD83C__xDDEA_ le long
de sa frontière avec _xD83C__xDDE9__xD83C__xDDEA_pdt que
maginot tenait Mais ce crétin a
annulé l'accord peu après la réoccupation
de la Rhénanie pensant que la _xD83C__xDDE7__xD83C__xDDEA_
pouvait se défendre seule (duh)</t>
  </si>
  <si>
    <t xml:space="preserve">dutertetet
</t>
  </si>
  <si>
    <t>liberalstbg
RT @tanstaafl_muc: @DutertEtet
en fait c'est Leopold III qui a
grave merdé parce que les Armées
_xD83C__xDDEB__xD83C__xDDF7_&amp;amp;_xD83C__xDDEC__xD83C__xDDE7_ étaient sensées défendre
la _xD83C__xDDE7__xD83C__xDDEA_ le lon…</t>
  </si>
  <si>
    <t>no_businesshere
@MilitaryTalking @intellipus Killing
50 soldiers would probably have
led to reoccupation of Gaza.</t>
  </si>
  <si>
    <t xml:space="preserve">intellipus
</t>
  </si>
  <si>
    <t xml:space="preserve">militarytalking
</t>
  </si>
  <si>
    <t>simonplatman
@shlomo_gordon @mediumdigi @mintymurderer
@ShadilayFive ...or that it’s all
bubbeh meisers. Thing is, Shlomo,
if the dispersal of the 10 tribes
was a sign of God’s displeasure,
then so was AD 70. Therefore at
which point did He greenlight the
reoccupation of Israel (or Judea
&amp;amp; Samaria)? 1917... 1947...
Shabbes-a-fortnight...?</t>
  </si>
  <si>
    <t xml:space="preserve">shadilayfive
</t>
  </si>
  <si>
    <t xml:space="preserve">mintymurderer
</t>
  </si>
  <si>
    <t xml:space="preserve">mediumdigi
</t>
  </si>
  <si>
    <t xml:space="preserve">shlomo_gordon
</t>
  </si>
  <si>
    <t>baeticus007
@KTHopkins The only solution is
reoccupation to clean the area.
There are many Arabs that would
live in peace with Israel if given
the chance.</t>
  </si>
  <si>
    <t xml:space="preserve">kthopkins
</t>
  </si>
  <si>
    <t>slicktrick14
RT @Baeticus007: @KTHopkins The
only solution is reoccupation to
clean the area. There are many
Arabs that would live in peace
with Israel…</t>
  </si>
  <si>
    <t>harald_zierock
Réoccupation française en Alsace
@gprab.philatelie #STEMPEL #Philatélie
#PHILATELY #Briefmarken #Oblitérations
#Cancellations #FFAP #GPRAB #Truchtersheim
https://t.co/BJurOEG2iz https://t.co/kDlO9Ih6f8</t>
  </si>
  <si>
    <t xml:space="preserve">gprab
</t>
  </si>
  <si>
    <t>rhiz0me_
RT @Micropolitiques: Le samedi
17 novembre est une date importante
dans l'histoire des luttes. Il
y a maintenant 6 ans avait lieu
la grande…</t>
  </si>
  <si>
    <t>micropolitiques
Le samedi 17 novembre est une date
importante dans l'histoire des
luttes. Il y a maintenant 6 ans
avait lieu la grande manifestation
de réoccupation de la ZAD de NDDL.
40 000 personnes contre un aéroport
qui a depuis été défait ont reconstruit,
ce jour là, un presidio sur la
ZAD https://t.co/BAAP4Sp2Ph</t>
  </si>
  <si>
    <t>convergencesd
RT @Micropolitiques: Le samedi
17 novembre est une date importante
dans l'histoire des luttes. Il
y a maintenant 6 ans avait lieu
la grande…</t>
  </si>
  <si>
    <t>cortegedetete
RT @Micropolitiques: Le samedi
17 novembre est une date importante
dans l'histoire des luttes. Il
y a maintenant 6 ans avait lieu
la grande…</t>
  </si>
  <si>
    <t>nouwaon
RT @Micropolitiques: Le samedi
17 novembre est une date importante
dans l'histoire des luttes. Il
y a maintenant 6 ans avait lieu
la grande…</t>
  </si>
  <si>
    <t>moog5hur1
RT @Micropolitiques: Le samedi
17 novembre est une date importante
dans l'histoire des luttes. Il
y a maintenant 6 ans avait lieu
la grande…</t>
  </si>
  <si>
    <t>defendrehabiter
RT @Micropolitiques: Le samedi
17 novembre est une date importante
dans l'histoire des luttes. Il
y a maintenant 6 ans avait lieu
la grande…</t>
  </si>
  <si>
    <t>simonecoquillet
RT @Micropolitiques: Le samedi
17 novembre est une date importante
dans l'histoire des luttes. Il
y a maintenant 6 ans avait lieu
la grande…</t>
  </si>
  <si>
    <t>pinar_selek
RT @Micropolitiques: Le samedi
17 novembre est une date importante
dans l'histoire des luttes. Il
y a maintenant 6 ans avait lieu
la grande…</t>
  </si>
  <si>
    <t>sounail
RT @Micropolitiques: Le samedi
17 novembre est une date importante
dans l'histoire des luttes. Il
y a maintenant 6 ans avait lieu
la grande…</t>
  </si>
  <si>
    <t>coordjeunesbdx
RT @Rouendanslarue: VIDÉO – Expulsion
et réoccupation des #GiletsJaunes
au rond point des vaches https://t.co/ZVf0FHZ71V
https://t.co/1ef2Z…</t>
  </si>
  <si>
    <t>rouendanslarue
VIDÉO COMPLÈTE - Expulsion et réoccupation
du rond-point des vaches à #Rouen
occupé par les #GiletsJaunes depuis
15 jours https://t.co/lgn5ZfoDW7</t>
  </si>
  <si>
    <t>tugduald56
RT @Rouendanslarue: VIDÉO – Expulsion
et réoccupation des #GiletsJaunes
au rond point des vaches https://t.co/ZVf0FHZ71V
https://t.co/1ef2Z…</t>
  </si>
  <si>
    <t>mg_saga
@Drmartyufml Il est tres proche
au contraire, j ai eu droit: "on
va vous rappeler sur votre astreinte
de nuit pour repreparer au plus
vite la chambres afin de maximiser
l a reoccupation de la chambres
par le suivant" #comptabilite</t>
  </si>
  <si>
    <t xml:space="preserve">drmartyufml
</t>
  </si>
  <si>
    <t>milkamins
RT @Rouendanslarue: VIDÉO – Expulsion
et réoccupation des #GiletsJaunes
au rond point des vaches https://t.co/ZVf0FHZ71V
https://t.co/1ef2Z…</t>
  </si>
  <si>
    <t>pbadaboum
RT @Rouendanslarue: VIDÉO – Expulsion
et réoccupation des #GiletsJaunes
au rond point des vaches https://t.co/ZVf0FHZ71V
https://t.co/1ef2Z…</t>
  </si>
  <si>
    <t>grosdino76
RT @Rouendanslarue: VIDÉO – Expulsion
et réoccupation des #GiletsJaunes
au rond point des vaches https://t.co/ZVf0FHZ71V
https://t.co/1ef2Z…</t>
  </si>
  <si>
    <t>jeandodroyer
RT @Rouendanslarue: VIDÉO - Expulsion
et réoccupation des #GiletsJaunes
au rond point des vaches à #Rouen.
https://t.co/W0AwtT7jvV</t>
  </si>
  <si>
    <t>beccabluesky
@bdoketu @tulukaruq Dakota Reoccupation
of #Dakota homelands by #WaterProtector
Geraldine McManus on the #Manitoba-#NorthDakota
border, directly on top of Enbridge's
Line 3 tarsands pipeline. With
great support from within the Métis
nation and from within Roseau River
Ojibwe First Nation ❤️ https://t.co/B0om75prmn</t>
  </si>
  <si>
    <t xml:space="preserve">bdoketu
</t>
  </si>
  <si>
    <t>tulukaruq
RT @ORCRoseAnne: ⁦@UnistotenCamp⁩
isn’t a protest camp, nor a blockade.
It is a reoccupation of traditional
territory &amp;amp; an assertion of
Abo…</t>
  </si>
  <si>
    <t>ultromarin
RT @lentaruofficial: Израиль готов
к наступлению на сектор Газа. Один
министр рассказал, что скоро начнется
крупная военная кампания, а лид…</t>
  </si>
  <si>
    <t>lentaruofficial
Израиль готов к наступлению на
сектор Газа. Один министр рассказал,
что скоро начнется крупная военная
кампания, а лидер ХАМАСа «не закончит
свою жизнь в доме престарелых»
https://t.co/66nuQElwl9 https://t.co/hsYBxKM0BY</t>
  </si>
  <si>
    <t>flat_green
RT @lentaruofficial: Израиль готов
к наступлению на сектор Газа. Один
министр рассказал, что скоро начнется
крупная военная кампания, а лид…</t>
  </si>
  <si>
    <t>sangdrag
RT @lentaruofficial: Израиль готов
к наступлению на сектор Газа. Один
министр рассказал, что скоро начнется
крупная военная кампания, а лид…</t>
  </si>
  <si>
    <t>stratfor
Some #Israeli Security Cabinet
members are discussing the resumption
of targeted killings of #Hamas
leaders and the reoccupation of
#Gaza. @TimesofIsrael https://t.co/6tSeqcNjy5</t>
  </si>
  <si>
    <t xml:space="preserve">timesofisrael
</t>
  </si>
  <si>
    <t>deven_intel
Hmm this is definitely interesting.
Some #Israel Security Cabinet members
are discussing the resumption of
targeted killings of #Hamas leaders
and for the #IDF reoccupation of
the #Gaza Strip. https://t.co/lDFC5sVtT1</t>
  </si>
  <si>
    <t>ndh_j_m_f
RT @Stratfor: Some #Israeli Security
Cabinet members are discussing
the resumption of targeted killings
of #Hamas leaders and the reoccupat…</t>
  </si>
  <si>
    <t>al_haafez
RT @Stratfor: Some #Israeli Security
Cabinet members are discussing
the resumption of targeted killings
of #Hamas leaders and the reoccupat…</t>
  </si>
  <si>
    <t>darwin1800
@SonjaMcDaniel94 @McFaul Yes, ANY
French movement to counter German
reoccupation of the Rhineland -and
they would have retreated. It didn't
happen....</t>
  </si>
  <si>
    <t xml:space="preserve">mcfaul
</t>
  </si>
  <si>
    <t>marilyncapps
RT @Darwin1800: @SonjaMcDaniel94
@McFaul Yes, ANY French movement
to counter German reoccupation
of the Rhineland -and they would
have retr…</t>
  </si>
  <si>
    <t xml:space="preserve">sonjamcdaniel94
</t>
  </si>
  <si>
    <t>kennethlipp
RT @Stratfor: Some #Israeli Security
Cabinet members are discussing
the resumption of targeted killings
of #Hamas leaders and the reoccupat…</t>
  </si>
  <si>
    <t>lookingsomenews
RT @lentaruofficial: Израиль готов
к наступлению на сектор Газа. Один
министр рассказал, что скоро начнется
крупная военная кампания, а лид…</t>
  </si>
  <si>
    <t>stuartpb
[Playground Reoccupation], for
showing me what it would look like
to care.</t>
  </si>
  <si>
    <t>seanmaciel
@d_v_d_xl_y if you enjoy this project
you may enjoy my boyfriend's M.
Arch thesis, which is about the
reoccupation of ruins in the Azores,
and which you can find here https://t.co/y0qI7qdAXr</t>
  </si>
  <si>
    <t xml:space="preserve">d_v_d_xl_y
</t>
  </si>
  <si>
    <t>howelljohn
@nickmacpherson2 We kept it for
a good old while, though, didn't
we? Or was it just a temporary
reoccupation during the Napoleonic
Wars? Or am I misremembering my
Aubrey-Maturin novels &amp;amp; semi-facts
"learned" on a distant holiday
there?</t>
  </si>
  <si>
    <t xml:space="preserve">nickmacpherson2
</t>
  </si>
  <si>
    <t>elidayid
I would suggest the reoccupation
of Port Stanley tonight with 1
and 2 Para plus the Irish Guards.
https://t.co/ib1KBwTG3B</t>
  </si>
  <si>
    <t>waleadeboy
RT @JanetAdama: Women in Bulablin
Garnam, Maiduguri, Borno state
discuss their fears around the
possible reoccupation of Boko Haram
in thei…</t>
  </si>
  <si>
    <t>wilkesliberty45
@RussiaInsider And after that comes
Russian reoccupation and.... https://t.co/gfhFb1e4Wq</t>
  </si>
  <si>
    <t xml:space="preserve">russiainsider
</t>
  </si>
  <si>
    <t>jakekoren
@marclamonthill Yes, agreed (NEO-Palestinianism)
as I said early this morning. But
its connotation is anti-indigenous
peoples, meaning genocide of the
indigenous Jews and the politically
foreign reoccupation by the Colonizer
European-, Arabian-, Turkish-,
Egyptian-Muslims.</t>
  </si>
  <si>
    <t xml:space="preserve">marclamonthill
</t>
  </si>
  <si>
    <t>m_gael
RT @Rouendanslarue: VIDÉO COMPLÈTE
- Expulsion et réoccupation du
rond-point des vaches à #Rouen
occupé par les #GiletsJaunes depuis
15 jou…</t>
  </si>
  <si>
    <t>_riffraff_
RT @Rouendanslarue: VIDÉO COMPLÈTE
- Expulsion et réoccupation du
rond-point des vaches à #Rouen
occupé par les #GiletsJaunes depuis
15 jou…</t>
  </si>
  <si>
    <t>changdesbois
RT @Rouendanslarue: VIDÉO COMPLÈTE
- Expulsion et réoccupation du
rond-point des vaches à #Rouen
occupé par les #GiletsJaunes depuis
15 jou…</t>
  </si>
  <si>
    <t>melbapeach_
RT @Rouendanslarue: VIDÉO COMPLÈTE
- Expulsion et réoccupation du
rond-point des vaches à #Rouen
occupé par les #GiletsJaunes depuis
15 jou…</t>
  </si>
  <si>
    <t>civis_ryais
RT @Rouendanslarue: VIDÉO COMPLÈTE
- Expulsion et réoccupation du
rond-point des vaches à #Rouen
occupé par les #GiletsJaunes depuis
15 jou…</t>
  </si>
  <si>
    <t>asprudhomme
RT @Rouendanslarue: VIDÉO COMPLÈTE
- Expulsion et réoccupation du
rond-point des vaches à #Rouen
occupé par les #GiletsJaunes depuis
15 jou…</t>
  </si>
  <si>
    <t>marieprs3
RT @Rouendanslarue: VIDÉO COMPLÈTE
- Expulsion et réoccupation du
rond-point des vaches à #Rouen
occupé par les #GiletsJaunes depuis
15 jou…</t>
  </si>
  <si>
    <t>rankovickrnic
@MFAKOSOVO Reoccupation? Kosovo
was part of Serbia back then, you
must know that. You are trying
to rewrite the history. Lame.</t>
  </si>
  <si>
    <t xml:space="preserve">mfakosovo
</t>
  </si>
  <si>
    <t>lapin47
#BURE #ZAD #Mandres réoccupation
dès demain ! https://t.co/VUfbyMXW3l</t>
  </si>
  <si>
    <t>lylybriscoe
RT @lapin47: #BURE #ZAD #Mandres
réoccupation dès demain ! https://t.co/VUfbyMXW3l</t>
  </si>
  <si>
    <t>duanebratt
First panel of last day. “Considering
Risk in Radiological Evacuation
and Reoccupation Decision Making.”
#sra2018</t>
  </si>
  <si>
    <t>raspishake
Each year southern #California
has about 10,000 #earthquakes.
Most small &amp;amp; not felt but #quake
preparedness is important. 181
Fremont in #SanFrancisco is changing
the game for #earthquake #design
allowing immediate reoccupation
after #seismic events: https://t.co/dk0wXFaKms
#RT https://t.co/yHWFTaq37p</t>
  </si>
  <si>
    <t>bt_hampton
RT @raspishake: Each year southern
#California has about 10,000 #earthquakes.
Most small &amp;amp; not felt but #quake
preparedness is important. 1…</t>
  </si>
  <si>
    <t>jeanpie85985247
RT @geotecniaonline: raspishake:
Each year southern #California
has about 10,000 #earthquakes.
Most small &amp;amp; not felt but #quake
preparednes…</t>
  </si>
  <si>
    <t>geotecniaonline
raspishake: Each year southern
#California has about 10,000 #earthquakes.
Most small &amp;amp; not felt but #quake
preparedness is important. 181
Fremont in #SanFrancisco is changing
the game for #earthquake #design
allowing immediate reoccupation
after #seismic… https://t.co/n3plGPZDgb</t>
  </si>
  <si>
    <t>mrgdeviaje
RT @geotecniaonline: raspishake:
Each year southern #California
has about 10,000 #earthquakes.
Most small &amp;amp; not felt but #quake
preparednes…</t>
  </si>
  <si>
    <t>jackieo1066
@newschambers Patel has the same
evil mentality as her Israeli Mentors,so
I'm surprised she is not advising
'Reoccupation of Ireland!'</t>
  </si>
  <si>
    <t xml:space="preserve">newschambers
</t>
  </si>
  <si>
    <t>vantomas2
RT @JackieO1066: @newschambers
Patel has the same evil mentality
as her Israeli Mentors,so I'm surprised
she is not advising 'Reoccupation…</t>
  </si>
  <si>
    <t>hansell_dave
https://t.co/cldanxfcCq "A former
British cabinet minister &amp;amp;
leading Breixteer has appeared
2 suggest the country should use
the threat of food shortages in
Ireland against the EU 2 persuade
it 2 drop the backstop proposal."
Stage 2 is presumably the English
reoccupation of Eire.</t>
  </si>
  <si>
    <t>lewisno1fan
RT @hansell_dave: https://t.co/cldanxfcCq
"A former British cabinet minister
&amp;amp; leading Breixteer has appeared
2 suggest the country should…</t>
  </si>
  <si>
    <t>charseitz
US law is jeopardizing Israel's
most significant Oslo achievement
- ongoing security coordination
with Israel funded by US. The PA
has threatened often to end the
unpopular program, which would
certainly lead to israel's eventual
reoccupation of WB cities https://t.co/5vDclhfYoo</t>
  </si>
  <si>
    <t>rolandabiar
Il y a un siècle fut proclamé la
première République Démocratique
d’Azerbaïdjan. La délégation azérie
venue pour la Conférence de Paix
de Paris, n'a pu retourner au pays
à cause de la réoccupation par
la Russie devenu Bolchevique. Histoire
à découvrir https://t.co/lEYwKM818k</t>
  </si>
  <si>
    <t>cmgrenoble
RT @j_soldeville: Les résultats
de la fouille place Grenette en
allant vite _xD83D__xDE05_: _xD83D__xDC49_secteur domestique
habité au Haut-Empire (et fin de
la Répu…</t>
  </si>
  <si>
    <t>j_soldeville
Les résultats de la fouille place
Grenette en allant vite _xD83D__xDE05_: _xD83D__xDC49_secteur
domestique habité au Haut-Empire
(et fin de la République) _xD83D__xDC49_mais
destruction du secteur et abandon
des structures environ 2nde moitié
du 3ème s. _xD83D__xDC49_et aucune réoccupation
ultérieure. D'où faibles niveaux._xD83E__xDD14_
https://t.co/eVH1KABpNg</t>
  </si>
  <si>
    <t>presscoreca
RT @presscoreca: #US, #Canada &amp;amp;
#UK gov dishonor all those who
fought &amp;amp; died liberating #Europe
in WWI &amp;amp; WWII by serving as
soldiers in the…</t>
  </si>
  <si>
    <t>eyegloarts
RT @presscoreca: Where did the
Vatican &amp;amp; Germany get the money
to bankroll the reoccupation of
Europe under the guise of the #EU?
2011 Cong…</t>
  </si>
  <si>
    <t>jasonmcloughli3
@BBCNewsnight @nicholaswatt Could
someone credible like Jacob Rees
Mogg be considering a reoccupation
of the Emerald Isle; put the peasants
back in their place?. If Boris
Johnson gets to build that bridge,
it’s definitely doable_xD83E__xDD14_</t>
  </si>
  <si>
    <t xml:space="preserve">nicholaswatt
</t>
  </si>
  <si>
    <t xml:space="preserve">bbcnewsnight
</t>
  </si>
  <si>
    <t>agentndn
@CanaLib4 @MercedesCassid3 @nighttweeter1
@angrypirate42 @VeldonCoburn @NoLore
@janephilpott Well you keep saying
its your land and you apparentlt
have no problem with Canada's continuous
reoccupation of our land by force,
so I have to assume you either
don't know what you're talking
about or you're too ignorant to
recognize your own hypocrisy.</t>
  </si>
  <si>
    <t xml:space="preserve">janephilpott
</t>
  </si>
  <si>
    <t xml:space="preserve">nolore
</t>
  </si>
  <si>
    <t xml:space="preserve">veldoncoburn
</t>
  </si>
  <si>
    <t xml:space="preserve">angrypirate42
</t>
  </si>
  <si>
    <t xml:space="preserve">nighttweeter1
</t>
  </si>
  <si>
    <t xml:space="preserve">mercedescassid3
</t>
  </si>
  <si>
    <t xml:space="preserve">canalib4
</t>
  </si>
  <si>
    <t>lawson_sv
@SigvatEide Google seems to have
a reoccupation with fornication
https://t.co/suzSz22bBa</t>
  </si>
  <si>
    <t xml:space="preserve">sigvateide
</t>
  </si>
  <si>
    <t>skuits
Liked on YouTube: La réoccupation
militaire de l'Afrique https://t.co/zKg8tdyLie</t>
  </si>
  <si>
    <t>yaxl_to
A Piece on education funding in
Ontario, and the "deficit". Need
is for the public tot ake back
power over schools, esp. by means
of reoccupation. https://t.co/66w3dzbYsq</t>
  </si>
  <si>
    <t>michel04091956
EXPULSION RÉOCCUPATION du rond
point des vaches - ROUND 2 - Jeudi
30 nov... https://t.co/It2GIMwocr
via @YouTube</t>
  </si>
  <si>
    <t xml:space="preserve">youtube
</t>
  </si>
  <si>
    <t>thankeveryword
Thank you, reoccupation!</t>
  </si>
  <si>
    <t>willgalladryn
RT @fckeveryword: fuck reoccupation</t>
  </si>
  <si>
    <t>fckeveryword
fuck reoccupation</t>
  </si>
  <si>
    <t>mektronik
RT @fckeveryword: fuck reoccupation</t>
  </si>
  <si>
    <t>deepgreenresist
RT @StopFossFuels: Unist'ot'en
Camp is an indigenous reoccupation
of unceded territory in BC. They
blocked pipelines for seven years,
but T…</t>
  </si>
  <si>
    <t>stopfossfuels
Unist'ot'en Camp is an indigenous
reoccupation of unceded territory
in BC. They blocked pipelines for
seven years, but TransCanada just
got an injunction. The Camp needs
your help now. This is a strategic
fight worth supporting. https://t.co/VfLIm82PVQ
https://t.co/QKmwQYlvTI</t>
  </si>
  <si>
    <t>kathanger
RT @StopFossFuels: Unist'ot'en
Camp is an indigenous reoccupation
of unceded territory in BC. They
blocked pipelines for seven years,
but T…</t>
  </si>
  <si>
    <t>mountairmedia
RT @StopFossFuels: Unist'ot'en
Camp is an indigenous reoccupation
of unceded territory in BC. They
blocked pipelines for seven years,
but T…</t>
  </si>
  <si>
    <t>juzwik
RT @StopFossFuels: Unist'ot'en
Camp is an indigenous reoccupation
of unceded territory in BC. They
blocked pipelines for seven years,
but T…</t>
  </si>
  <si>
    <t>compostosaurus
RT @StopFossFuels: Unist'ot'en
Camp is an indigenous reoccupation
of unceded territory in BC. They
blocked pipelines for seven years,
but T…</t>
  </si>
  <si>
    <t>kbmasis
RT @StopFossFuels: Unist'ot'en
Camp is an indigenous reoccupation
of unceded territory in BC. They
blocked pipelines for seven years,
but T…</t>
  </si>
  <si>
    <t>tacituspublius
@suhaib_zafar How is it a disaster?
4 Americans have died fighting
ISIL in Syria. The US-led coalition
has nearly defeated ISIL completely,
&amp;amp; liberated vast areas of Syria
from both ISIL &amp;amp; from reoccupation
by Assad. It’s been a near total
success.</t>
  </si>
  <si>
    <t xml:space="preserve">suhaib_zafar
</t>
  </si>
  <si>
    <t>guidauria
RT @StopFossFuels: Unist'ot'en
Camp is an indigenous reoccupation
of unceded territory in BC. They
blocked pipelines for seven years,
but T…</t>
  </si>
  <si>
    <t>exclaimsalot
By the reoccupation of Aphrodite!</t>
  </si>
  <si>
    <t>sonorandreamer
RT @StopFossFuels: Unist'ot'en
Camp is an indigenous reoccupation
of unceded territory in BC. They
blocked pipelines for seven years,
but T…</t>
  </si>
  <si>
    <t>degrees105
RT @StopFossFuels: Unist'ot'en
Camp is an indigenous reoccupation
of unceded territory in BC. They
blocked pipelines for seven years,
but T…</t>
  </si>
  <si>
    <t>wmyb_007
pt reoccupation ftd busty ameur
teen great sex tes hydraulic sex
machines anime dickgirls comics
teen blonde porn ffm gang bang
hardcore fucking real xxx young
virgin sex pro vids tennis sex
videosaaMy Pussy Flowing sex p</t>
  </si>
  <si>
    <t>engelstad_b
RT @historylvrsclub: Reoccupation
of Penang Allied Forces liberated
Penang at the end of August. Jap
surrender party signed off the
war abo…</t>
  </si>
  <si>
    <t>historylvrsclub
Reoccupation of Penang Allied Forces
liberated Penang at the end of
August. Jap surrender party signed
off the war aboard HMS Nelson lying
off Georgetown. Dejected group
of Jap civil and military officers
watch Royal Marines take over t..
More pics: https://t.co/bn5azMAp04
https://t.co/UnEojqCGHF</t>
  </si>
  <si>
    <t>siscakid
RT @historylvrsclub: Reoccupation
of Penang Allied Forces liberated
Penang at the end of August. Jap
surrender party signed off the
war abo…</t>
  </si>
  <si>
    <t>johnastewart7
RT @historylvrsclub: Reoccupation
of Penang Allied Forces liberated
Penang at the end of August. Jap
surrender party signed off the
war abo…</t>
  </si>
  <si>
    <t>labourstartcanf
C-B: Déclaration de solidarité
du STTP avec le camp des Unist’ot’en
et la réoccupation du territoire
Wet’suwet’en-STTP https://t.co/avrkhMvYrY</t>
  </si>
  <si>
    <t>dblackadder
RT @LabourStartCanF: C-B: Déclaration
de solidarité du STTP avec le camp
des Unist’ot’en et la réoccupation
du territoire Wet’suwet’en-STT…</t>
  </si>
  <si>
    <t>ignatiusweeks
anyone else notice that "rival
imperialism" is some bullshit that
pro-pipeline types make up to justify
pointing guns at indigenous folks
at Unist'ot'en, Oka, the Reoccupation
and the like https://t.co/x5dXwGUqsK</t>
  </si>
  <si>
    <t>3world_wide
RT @j_soldeville: Les résultats
de la fouille place Grenette en
allant vite _xD83D__xDE05_: _xD83D__xDC49_secteur domestique
habité au Haut-Empire (et fin de
la Répu…</t>
  </si>
  <si>
    <t>giheme
@AsrafNath @raniallk @thierry_1409
@BougazziS @JeanBap53945404 @CGloupier
@PlaneteCherie @RigoloSalaf @TiaRaspa
@tinord59 @dalton_alain @barneyst1ns0n
@chaouki52021804 @OrfSee @dd_djamila
@coeurdecharbon @django357 @Rafarasha1
@Galland73217169 @empereursalvini
@Ex_Catho @Loureed881 @BeccaElkaim
@Redouane_Eagle @michelisrael23
@mariusfenden @RacistsI @LaneBatey2
@Geek_Palestine @emktintin @TanteMaguy
@selcuk000001 @bechalah1 @MisterNostro
@Prettybboy68 @ManzSsa @Femme_Insolente
@Jwahran @ForeverPeace12 @MEP777Paradiso
@ned82100 @DiogenedArc @EidFabien
@Zoomsakill95 @ArdesFr @Ari_CGQDI
La violence palestinienne est légitime
: Résolution 1402 (30 mars 2002).
Après la réoccupation totale de
la Cisjordanie, le Conseil de sécurité
demande un cessez-le-feu immédiat
et le « retrait des troupes israéliennes
des villes palestiniennes ».</t>
  </si>
  <si>
    <t xml:space="preserve">ari_cgqdi
</t>
  </si>
  <si>
    <t xml:space="preserve">ardesfr
</t>
  </si>
  <si>
    <t xml:space="preserve">zoomsakill95
</t>
  </si>
  <si>
    <t xml:space="preserve">eidfabien
</t>
  </si>
  <si>
    <t xml:space="preserve">diogenedarc
</t>
  </si>
  <si>
    <t xml:space="preserve">ned82100
</t>
  </si>
  <si>
    <t xml:space="preserve">mep777paradiso
</t>
  </si>
  <si>
    <t xml:space="preserve">foreverpeace12
</t>
  </si>
  <si>
    <t xml:space="preserve">jwahran
</t>
  </si>
  <si>
    <t xml:space="preserve">femme_insolente
</t>
  </si>
  <si>
    <t xml:space="preserve">manzssa
</t>
  </si>
  <si>
    <t xml:space="preserve">prettybboy68
</t>
  </si>
  <si>
    <t xml:space="preserve">misternostro
</t>
  </si>
  <si>
    <t xml:space="preserve">bechalah1
</t>
  </si>
  <si>
    <t xml:space="preserve">selcuk000001
</t>
  </si>
  <si>
    <t xml:space="preserve">tantemaguy
</t>
  </si>
  <si>
    <t xml:space="preserve">emktintin
</t>
  </si>
  <si>
    <t xml:space="preserve">geek_palestine
</t>
  </si>
  <si>
    <t xml:space="preserve">lanebatey2
</t>
  </si>
  <si>
    <t xml:space="preserve">racistsi
</t>
  </si>
  <si>
    <t xml:space="preserve">mariusfenden
</t>
  </si>
  <si>
    <t xml:space="preserve">michelisrael23
</t>
  </si>
  <si>
    <t xml:space="preserve">redouane_eagle
</t>
  </si>
  <si>
    <t xml:space="preserve">beccaelkaim
</t>
  </si>
  <si>
    <t xml:space="preserve">loureed881
</t>
  </si>
  <si>
    <t xml:space="preserve">ex_catho
</t>
  </si>
  <si>
    <t xml:space="preserve">empereursalvini
</t>
  </si>
  <si>
    <t xml:space="preserve">galland73217169
</t>
  </si>
  <si>
    <t xml:space="preserve">rafarasha1
</t>
  </si>
  <si>
    <t xml:space="preserve">django357
</t>
  </si>
  <si>
    <t xml:space="preserve">coeurdecharbon
</t>
  </si>
  <si>
    <t xml:space="preserve">dd_djamila
</t>
  </si>
  <si>
    <t xml:space="preserve">orfsee
</t>
  </si>
  <si>
    <t xml:space="preserve">chaouki52021804
</t>
  </si>
  <si>
    <t xml:space="preserve">barneyst1ns0n
</t>
  </si>
  <si>
    <t xml:space="preserve">dalton_alain
</t>
  </si>
  <si>
    <t xml:space="preserve">tinord59
</t>
  </si>
  <si>
    <t xml:space="preserve">tiaraspa
</t>
  </si>
  <si>
    <t xml:space="preserve">rigolosalaf
</t>
  </si>
  <si>
    <t xml:space="preserve">planetecherie
</t>
  </si>
  <si>
    <t xml:space="preserve">cgloupier
</t>
  </si>
  <si>
    <t xml:space="preserve">jeanbap53945404
</t>
  </si>
  <si>
    <t xml:space="preserve">bougazzis
</t>
  </si>
  <si>
    <t xml:space="preserve">thierry_1409
</t>
  </si>
  <si>
    <t xml:space="preserve">raniallk
</t>
  </si>
  <si>
    <t xml:space="preserve">asrafnath
</t>
  </si>
  <si>
    <t>jrtwatter
@AOC You are equally as think skinned
and pedantic as Trump. With childish
reoccupation like this, you will
never accomplish much.</t>
  </si>
  <si>
    <t xml:space="preserve">aoc
</t>
  </si>
  <si>
    <t>excell5
nor a moral panic - shameless propaganda
and rabble rousing more like. Just
like @GavinWilliamson with his
reoccupation of the far east and
Carribbean. Just soundbites and
votedredging https://t.co/ZjDURHU0g7</t>
  </si>
  <si>
    <t xml:space="preserve">gavinwilliamson
</t>
  </si>
  <si>
    <t>politicsbloke
Are you incapable of reading and
answering questions? Why do you
ignore the illegal 1948 Jordanian
occupation of Judea &amp;amp; Samaria
but are in outrage about the #Israel
reoccupation of their territories
in 1967. Think about it and then
try to answer. https://t.co/uFyB7kkUA8</t>
  </si>
  <si>
    <t xml:space="preserve">azuretone
</t>
  </si>
  <si>
    <t>hateisfutile
RT @PoliticsBloke: Are you incapable
of reading and answering questions?
Why do you ignore the illegal 1948
Jordanian occupation of Judea &amp;amp;…</t>
  </si>
  <si>
    <t>nantes_revoltee
NANTES : NOUVELLE EXPULSION D’EXILÉS
! - Des gendarmes et des blocs
de béton pour empêcher toute réoccupation
- ⬇️⬇️⬇️ https://t.co/Ry9bsRQmQ2</t>
  </si>
  <si>
    <t>iboehler
RT @Nantes_Revoltee: NANTES : NOUVELLE
EXPULSION D’EXILÉS ! - Des gendarmes
et des blocs de béton pour empêcher
toute réoccupation - ⬇️…</t>
  </si>
  <si>
    <t>stabledoorz
RT @StableDoorz: Germany in 1938.
Paris in 2018. And so the reoccupation
of Paris has begun. https://t.co/BuNzipu0q4</t>
  </si>
  <si>
    <t>bernardvachon1
Ce mouvement qui entraîne de plus
en plus de citadins à quitter les
grandes villes pour s’installer
en milieu rural apporte avec lui
une nlle manière de vivre « à la
campagne », une nlle manière de
la développer et de s’y épanouir.
Réoccupation et recomposition des
espaces ruraux https://t.co/D6HhruKYwV</t>
  </si>
  <si>
    <t xml:space="preserve">compublics
</t>
  </si>
  <si>
    <t>fabienbazin
RT @bernardvachon1: Ce mouvement
qui entraîne de plus en plus de
citadins à quitter les grandes
villes pour s’installer en milieu
rural app…</t>
  </si>
  <si>
    <t>dupouvoirdachat
RT @KairosNeige: Le samedi 12 pourrait
être une grande journée de réoccupation
des rond-points expulsés et de
manifestations partout, démon…</t>
  </si>
  <si>
    <t>kairosneige
Le samedi 12 janvier pourrait être
une grande journée de réoccupation
des rond-points expulsés et de
manifestations partout, démontrant
ainsi la totale détermination du
mouvement. RIC + Smic à 1800 e
+ 300 e sur les minima sociaux</t>
  </si>
  <si>
    <t>nevabelle
RT @KairosNeige: Le samedi 12 pourrait
être une grande journée de réoccupation
des rond-points expulsés et de
manifestations partout, démon…</t>
  </si>
  <si>
    <t>cedricszabo
RT @bernardvachon1: Ce mouvement
qui entraîne de plus en plus de
citadins à quitter les grandes
villes pour s’installer en milieu
rural app…</t>
  </si>
  <si>
    <t xml:space="preserve">c
</t>
  </si>
  <si>
    <t xml:space="preserve">mounir
</t>
  </si>
  <si>
    <t xml:space="preserve">agencenumerique
</t>
  </si>
  <si>
    <t xml:space="preserve">minsolisante
</t>
  </si>
  <si>
    <t xml:space="preserve">salondesmaires
</t>
  </si>
  <si>
    <t xml:space="preserve">h4dev
</t>
  </si>
  <si>
    <t xml:space="preserve">hazansteph
</t>
  </si>
  <si>
    <t xml:space="preserve">pierretraineau
</t>
  </si>
  <si>
    <t xml:space="preserve">charlootteto
</t>
  </si>
  <si>
    <t>emmaubon
@benmurraybruce Most Nigerians
are outright dumb. How can you
compare the spread of Boko Haram
at inception in GEJ administration
to this reoccupation of Nigeria's
territories. During GEJ era, the
unsuspecting Nigerian Nation never
knew that Boko Haram had quietly
taken time to plan and .....</t>
  </si>
  <si>
    <t xml:space="preserve">benmurraybruce
</t>
  </si>
  <si>
    <t>fenskenick
Ready to begin reoccupation of
hobby room. https://t.co/G8kBxrqA3a</t>
  </si>
  <si>
    <t>abdoulayesouk10
RT @SBoubeye: L'action du #Gouvernement
se situe dans ce cadre-lÃ . Cette
action a consistÃ© en 2018 Ã  une
rÃ©occupation de cet espace, en
renâ€¦</t>
  </si>
  <si>
    <t>sboubeye
L'action du #Gouvernement se situe
dans ce cadre-lÃ . Cette action
a consistÃ© en 2018 Ã  une rÃ©occupation
de cet espace, en renforÃ§ant nos
effectifs et nos capacitÃ©s et
en s'attaquant aux groupes qui
Ã©taient Ã  la base de cette instabilitÃ©
&amp;amp; insÃ©curitÃ©. #InterpellationduGouvernement</t>
  </si>
  <si>
    <t>ibra_ansary
RT @SBoubeye: L'action du #Gouvernement
se situe dans ce cadre-lÃ . Cette
action a consistÃ© en 2018 Ã  une
rÃ©occupation de cet espace, en
renâ€¦</t>
  </si>
  <si>
    <t>juniorprevost
RT @Frantzduval: 1h am le maire
@ChevryYouri Ã©tait au Champ de
Mars aprÃ¨s le dÃ©guerpissement
des marchands sur la plus grande
place publiquâ€¦</t>
  </si>
  <si>
    <t xml:space="preserve">chevryyouri
</t>
  </si>
  <si>
    <t>frantzduval
1h am le maire @ChevryYouri Ã©tait
au Champ de Mars aprÃ¨s le dÃ©guerpissement
des marchands sur la plus grande
place publique du pays. On attend
de voir la suite. RÃ©occupation
sauvage ou rÃ©amÃ©nagement ordonnÃ©?
Les marchands apportent la vie
sur la place, on ne doit pas l'oublier</t>
  </si>
  <si>
    <t>thony_baby
RT @Frantzduval: 1h am le maire
@ChevryYouri Ã©tait au Champ de
Mars aprÃ¨s le dÃ©guerpissement
des marchands sur la plus grande
place publiquâ€¦</t>
  </si>
  <si>
    <t>gouvmali
RT @SBoubeye: L'action du #Gouvernement
se situe dans ce cadre-lÃ . Cette
action a consistÃ© en 2018 Ã  une
rÃ©occupation de cet espace, en
renâ€¦</t>
  </si>
  <si>
    <t>sangare1888
RT @SBoubeye: L'action du #Gouvernement
se situe dans ce cadre-lÃ . Cette
action a consistÃ© en 2018 Ã  une
rÃ©occupation de cet espace, en
renâ€¦</t>
  </si>
  <si>
    <t>iluvhaiti
RT @Frantzduval: 1h am le maire
@ChevryYouri Ã©tait au Champ de
Mars aprÃ¨s le dÃ©guerpissement
des marchands sur la plus grande
place publiquâ€¦</t>
  </si>
  <si>
    <t>billystsurin
RT @Frantzduval: 1h am le maire
@ChevryYouri Ã©tait au Champ de
Mars aprÃ¨s le dÃ©guerpissement
des marchands sur la plus grande
place publiquâ€¦</t>
  </si>
  <si>
    <t>echosmedias
RT @SBoubeye: L'action du #Gouvernement
se situe dans ce cadre-lÃ . Cette
action a consistÃ© en 2018 Ã  une
rÃ©occupation de cet espace, en
renâ€¦</t>
  </si>
  <si>
    <t>gatte_l
RT @Frantzduval: 1h am le maire
@ChevryYouri était au Champ de
Mars après le déguerpissement des
marchands sur la plus grande place
publiqu…</t>
  </si>
  <si>
    <t>olesty
RT @Frantzduval: 1h am le maire
@ChevryYouri était au Champ de
Mars après le déguerpissement des
marchands sur la plus grande place
publiqu…</t>
  </si>
  <si>
    <t>candiscallison
"What many fail to understand about
the Unist’ot’en Camp is that it
is not a protest camp. Nor is it
a blockade. It is a reoccupation
of traditional territory and an
assertion of Aboriginal title and
rights to land that have been proven"
- @Trevor_Jang https://t.co/qrjwEBYg4b</t>
  </si>
  <si>
    <t xml:space="preserve">trevor_jang
</t>
  </si>
  <si>
    <t>walkinginaustin
RT @candiscallison: "What many
fail to understand about the Unist’ot’en
Camp is that it is not a protest
camp. Nor is it a blockade. It
is…</t>
  </si>
  <si>
    <t>charlesmenzies
RT @candiscallison: "What many
fail to understand about the Unist’ot’en
Camp is that it is not a protest
camp. Nor is it a blockade. It
is…</t>
  </si>
  <si>
    <t xml:space="preserve">indigifem
</t>
  </si>
  <si>
    <t>_against_empire
RT @candiscallison: "What many
fail to understand about the Unist’ot’en
Camp is that it is not a protest
camp. Nor is it a blockade. It
is…</t>
  </si>
  <si>
    <t>myteathyme
RT @candiscallison: "What many
fail to understand about the Unist’ot’en
Camp is that it is not a protest
camp. Nor is it a blockade. It
is…</t>
  </si>
  <si>
    <t>victorwaiyinlam
RT @candiscallison: "What many
fail to understand about the Unist’ot’en
Camp is that it is not a protest
camp. Nor is it a blockade. It
is…</t>
  </si>
  <si>
    <t>pieglue
RT @candiscallison: "What many
fail to understand about the Unist’ot’en
Camp is that it is not a protest
camp. Nor is it a blockade. It
is…</t>
  </si>
  <si>
    <t>brennaowen
RT @candiscallison: "What many
fail to understand about the Unist’ot’en
Camp is that it is not a protest
camp. Nor is it a blockade. It
is…</t>
  </si>
  <si>
    <t>xrebelcanada
RT @candiscallison: "What many
fail to understand about the Unist’ot’en
Camp is that it is not a protest
camp. Nor is it a blockade. It
is…</t>
  </si>
  <si>
    <t>diagnosticchick
RT @candiscallison: "What many
fail to understand about the Unist’ot’en
Camp is that it is not a protest
camp. Nor is it a blockade. It
is…</t>
  </si>
  <si>
    <t>brad_burgen
RT @candiscallison: "What many
fail to understand about the Unist’ot’en
Camp is that it is not a protest
camp. Nor is it a blockade. It
is…</t>
  </si>
  <si>
    <t>nielekane
RT @candiscallison: "What many
fail to understand about the Unist’ot’en
Camp is that it is not a protest
camp. Nor is it a blockade. It
is…</t>
  </si>
  <si>
    <t>actorlbd
RT @candiscallison: "What many
fail to understand about the Unist’ot’en
Camp is that it is not a protest
camp. Nor is it a blockade. It
is…</t>
  </si>
  <si>
    <t>ccwwfoundation
" Unist’ot’en Camp is that it is
not a protest camp. Nor is it a
blockade. It is a reoccupation
of traditional territory and an
assertion of Aboriginal title."
#CoastalGasLink #pipelines @MaximeBernier
#PPC2019 https://t.co/E13hCBDUny</t>
  </si>
  <si>
    <t xml:space="preserve">maximebernier
</t>
  </si>
  <si>
    <t>denyse_hayward
RT @candiscallison: "What many
fail to understand about the Unist’ot’en
Camp is that it is not a protest
camp. Nor is it a blockade. It
is…</t>
  </si>
  <si>
    <t>gindaanis
RT @candiscallison: "What many
fail to understand about the Unist’ot’en
Camp is that it is not a protest
camp. Nor is it a blockade. It
is…</t>
  </si>
  <si>
    <t>cuntext
RT @candiscallison: "What many
fail to understand about the Unist’ot’en
Camp is that it is not a protest
camp. Nor is it a blockade. It
is…</t>
  </si>
  <si>
    <t>canadianlefty
RT @candiscallison: "What many
fail to understand about the Unist’ot’en
Camp is that it is not a protest
camp. Nor is it a blockade. It
is…</t>
  </si>
  <si>
    <t>ukudigada
RT @candiscallison: "What many
fail to understand about the Unist’ot’en
Camp is that it is not a protest
camp. Nor is it a blockade. It
is…</t>
  </si>
  <si>
    <t>princesslucaj
RT @candiscallison: "What many
fail to understand about the Unist’ot’en
Camp is that it is not a protest
camp. Nor is it a blockade. It
is…</t>
  </si>
  <si>
    <t>mediaindigena
RT @candiscallison: "What many
fail to understand about the Unist’ot’en
Camp is that it is not a protest
camp. Nor is it a blockade. It
is…</t>
  </si>
  <si>
    <t>slignot
RT @candiscallison: "What many
fail to understand about the Unist’ot’en
Camp is that it is not a protest
camp. Nor is it a blockade. It
is…</t>
  </si>
  <si>
    <t>auraeros
RT @candiscallison: "What many
fail to understand about the Unist’ot’en
Camp is that it is not a protest
camp. Nor is it a blockade. It
is…</t>
  </si>
  <si>
    <t>extinctionmilan
RT @candiscallison: "What many
fail to understand about the Unist’ot’en
Camp is that it is not a protest
camp. Nor is it a blockade. It
is…</t>
  </si>
  <si>
    <t>catsagainsttar
RT @candiscallison: "What many
fail to understand about the Unist’ot’en
Camp is that it is not a protest
camp. Nor is it a blockade. It
is…</t>
  </si>
  <si>
    <t>_collinsmaina
RT @candiscallison: "What many
fail to understand about the Unist’ot’en
Camp is that it is not a protest
camp. Nor is it a blockade. It
is…</t>
  </si>
  <si>
    <t>mpgphd
RT @candiscallison: "What many
fail to understand about the Unist’ot’en
Camp is that it is not a protest
camp. Nor is it a blockade. It
is…</t>
  </si>
  <si>
    <t>james_m_wilt
RT @candiscallison: "What many
fail to understand about the Unist’ot’en
Camp is that it is not a protest
camp. Nor is it a blockade. It
is…</t>
  </si>
  <si>
    <t>margotyoung3
RT @candiscallison: "What many
fail to understand about the Unist’ot’en
Camp is that it is not a protest
camp. Nor is it a blockade. It
is…</t>
  </si>
  <si>
    <t>bad_woof
RT @candiscallison: "What many
fail to understand about the Unist’ot’en
Camp is that it is not a protest
camp. Nor is it a blockade. It
is…</t>
  </si>
  <si>
    <t>drlesleyhowse
RT @candiscallison: "What many
fail to understand about the Unist’ot’en
Camp is that it is not a protest
camp. Nor is it a blockade. It
is…</t>
  </si>
  <si>
    <t>susanadee
RT @candiscallison: "What many
fail to understand about the Unist’ot’en
Camp is that it is not a protest
camp. Nor is it a blockade. It
is…</t>
  </si>
  <si>
    <t>edosdi
RT @candiscallison: "What many
fail to understand about the Unist’ot’en
Camp is that it is not a protest
camp. Nor is it a blockade. It
is…</t>
  </si>
  <si>
    <t>marilynwooldrid
RT @candiscallison: "What many
fail to understand about the Unist’ot’en
Camp is that it is not a protest
camp. Nor is it a blockade. It
is…</t>
  </si>
  <si>
    <t>michellexxli
RT @candiscallison: "What many
fail to understand about the Unist’ot’en
Camp is that it is not a protest
camp. Nor is it a blockade. It
is…</t>
  </si>
  <si>
    <t>cinemaneophyte
RT @candiscallison: "What many
fail to understand about the Unist’ot’en
Camp is that it is not a protest
camp. Nor is it a blockade. It
is…</t>
  </si>
  <si>
    <t>marktmaclean
RT @candiscallison: "What many
fail to understand about the Unist’ot’en
Camp is that it is not a protest
camp. Nor is it a blockade. It
is…</t>
  </si>
  <si>
    <t>tiny_lantern
RT @candiscallison: "What many
fail to understand about the Unist’ot’en
Camp is that it is not a protest
camp. Nor is it a blockade. It
is…</t>
  </si>
  <si>
    <t>capld31
Nous demandons à tous les Congo
d’éviter les propos qui divisent
un peuple. Félix sera le président
de tout le monde, et il a besoin
de nous tous pour imposer l’état
de droit dans ce pays. Nous aimerions
voir la guerre prendre fin à l’Est
du pays, c’est ça ma réoccupation!</t>
  </si>
  <si>
    <t>larrydrake
RT @candiscallison: "What many
fail to understand about the Unist’ot’en
Camp is that it is not a protest
camp. Nor is it a blockade. It
is…</t>
  </si>
  <si>
    <t>daniel_nikpayuk
RT @candiscallison: "What many
fail to understand about the Unist’ot’en
Camp is that it is not a protest
camp. Nor is it a blockade. It
is…</t>
  </si>
  <si>
    <t>marciawalteres
RT @candiscallison: "What many
fail to understand about the Unist’ot’en
Camp is that it is not a protest
camp. Nor is it a blockade. It
is…</t>
  </si>
  <si>
    <t>restmensje
RT @candiscallison: "What many
fail to understand about the Unist’ot’en
Camp is that it is not a protest
camp. Nor is it a blockade. It
is…</t>
  </si>
  <si>
    <t>blacktaileddeer
RT @candiscallison: "What many
fail to understand about the Unist’ot’en
Camp is that it is not a protest
camp. Nor is it a blockade. It
is…</t>
  </si>
  <si>
    <t>lyxica
RT @candiscallison: "What many
fail to understand about the Unist’ot’en
Camp is that it is not a protest
camp. Nor is it a blockade. It
is…</t>
  </si>
  <si>
    <t>carolelindstrom
RT @candiscallison: "What many
fail to understand about the Unist’ot’en
Camp is that it is not a protest
camp. Nor is it a blockade. It
is…</t>
  </si>
  <si>
    <t>campbelllor
RT @candiscallison: "What many
fail to understand about the Unist’ot’en
Camp is that it is not a protest
camp. Nor is it a blockade. It
is…</t>
  </si>
  <si>
    <t>alexkhasnabish
RT @candiscallison: "What many
fail to understand about the Unist’ot’en
Camp is that it is not a protest
camp. Nor is it a blockade. It
is…</t>
  </si>
  <si>
    <t>1292kay
RT @candiscallison: "What many
fail to understand about the Unist’ot’en
Camp is that it is not a protest
camp. Nor is it a blockade. It
is…</t>
  </si>
  <si>
    <t>geist_maschine
RT @candiscallison: "What many
fail to understand about the Unist’ot’en
Camp is that it is not a protest
camp. Nor is it a blockade. It
is…</t>
  </si>
  <si>
    <t>tbayturner
RT @candiscallison: "What many
fail to understand about the Unist’ot’en
Camp is that it is not a protest
camp. Nor is it a blockade. It
is…</t>
  </si>
  <si>
    <t>franky_says
RT @candiscallison: "What many
fail to understand about the Unist’ot’en
Camp is that it is not a protest
camp. Nor is it a blockade. It
is…</t>
  </si>
  <si>
    <t>shirleyannmcdon
RT @candiscallison: "What many
fail to understand about the Unist’ot’en
Camp is that it is not a protest
camp. Nor is it a blockade. It
is…</t>
  </si>
  <si>
    <t>fruittiloopz
RT @candiscallison: "What many
fail to understand about the Unist’ot’en
Camp is that it is not a protest
camp. Nor is it a blockade. It
is…</t>
  </si>
  <si>
    <t>davegaertner
RT @candiscallison: "What many
fail to understand about the Unist’ot’en
Camp is that it is not a protest
camp. Nor is it a blockade. It
is…</t>
  </si>
  <si>
    <t>island_cynic
RT @candiscallison: "What many
fail to understand about the Unist’ot’en
Camp is that it is not a protest
camp. Nor is it a blockade. It
is…</t>
  </si>
  <si>
    <t>rcomeau24
RT @candiscallison: "What many
fail to understand about the Unist’ot’en
Camp is that it is not a protest
camp. Nor is it a blockade. It
is…</t>
  </si>
  <si>
    <t>takeactionch
RT @candiscallison: "What many
fail to understand about the Unist’ot’en
Camp is that it is not a protest
camp. Nor is it a blockade. It
is…</t>
  </si>
  <si>
    <t>gersandelf
RT @candiscallison: "What many
fail to understand about the Unist’ot’en
Camp is that it is not a protest
camp. Nor is it a blockade. It
is…</t>
  </si>
  <si>
    <t>tearafraser
RT @candiscallison: "What many
fail to understand about the Unist’ot’en
Camp is that it is not a protest
camp. Nor is it a blockade. It
is…</t>
  </si>
  <si>
    <t>cybelesees
RT @candiscallison: "What many
fail to understand about the Unist’ot’en
Camp is that it is not a protest
camp. Nor is it a blockade. It
is…</t>
  </si>
  <si>
    <t>ojibray
RT @candiscallison: "What many
fail to understand about the Unist’ot’en
Camp is that it is not a protest
camp. Nor is it a blockade. It
is…</t>
  </si>
  <si>
    <t>laurelrusswurm
RT @candiscallison: "What many
fail to understand about the Unist’ot’en
Camp is that it is not a protest
camp. Nor is it a blockade. It
is…</t>
  </si>
  <si>
    <t>bmby_sapphire85
RT @candiscallison: "What many
fail to understand about the Unist’ot’en
Camp is that it is not a protest
camp. Nor is it a blockade. It
is…</t>
  </si>
  <si>
    <t>brodieguy
RT @candiscallison: "What many
fail to understand about the Unist’ot’en
Camp is that it is not a protest
camp. Nor is it a blockade. It
is…</t>
  </si>
  <si>
    <t>laurenlatour
RT @candiscallison: "What many
fail to understand about the Unist’ot’en
Camp is that it is not a protest
camp. Nor is it a blockade. It
is…</t>
  </si>
  <si>
    <t>actuallyreadbks
RT @candiscallison: "What many
fail to understand about the Unist’ot’en
Camp is that it is not a protest
camp. Nor is it a blockade. It
is…</t>
  </si>
  <si>
    <t>marclucke
RT @candiscallison: "What many
fail to understand about the Unist’ot’en
Camp is that it is not a protest
camp. Nor is it a blockade. It
is…</t>
  </si>
  <si>
    <t>jamunagt
RT @candiscallison: "What many
fail to understand about the Unist’ot’en
Camp is that it is not a protest
camp. Nor is it a blockade. It
is…</t>
  </si>
  <si>
    <t>adventure_bean
RT @candiscallison: "What many
fail to understand about the Unist’ot’en
Camp is that it is not a protest
camp. Nor is it a blockade. It
is…</t>
  </si>
  <si>
    <t>wmn4srvl
RT @candiscallison: "What many
fail to understand about the Unist’ot’en
Camp is that it is not a protest
camp. Nor is it a blockade. It
is…</t>
  </si>
  <si>
    <t>lmnicholson68
RT @ORCRoseAnne: ⁦@UnistotenCamp⁩
isn’t a protest camp, nor a blockade.
It is a reoccupation of traditional
territory &amp;amp; an assertion of
Abo…</t>
  </si>
  <si>
    <t xml:space="preserve">unistotencamp
</t>
  </si>
  <si>
    <t>orcroseanne
⁦@UnistotenCamp⁩ isn’t a protest
camp, nor a blockade. It is a reoccupation
of traditional territory &amp;amp;
an assertion of Aboriginal title
&amp;amp; rights to land that have
been proven thru the Supreme Court
of Canada to never have been extinguished.
https://t.co/BNIHl0RhIt</t>
  </si>
  <si>
    <t>delbertrileyjr
RT @ORCRoseAnne: ⁦@UnistotenCamp⁩
isn’t a protest camp, nor a blockade.
It is a reoccupation of traditional
territory &amp;amp; an assertion of
Abo…</t>
  </si>
  <si>
    <t>mattbritton1976
RT @ORCRoseAnne: ⁦@UnistotenCamp⁩
isn’t a protest camp, nor a blockade.
It is a reoccupation of traditional
territory &amp;amp; an assertion of
Abo…</t>
  </si>
  <si>
    <t>ncicnpercy
RT @ORCRoseAnne: ⁦@UnistotenCamp⁩
isn’t a protest camp, nor a blockade.
It is a reoccupation of traditional
territory &amp;amp; an assertion of
Abo…</t>
  </si>
  <si>
    <t>burningommm
RT @ORCRoseAnne: ⁦@UnistotenCamp⁩
isn’t a protest camp, nor a blockade.
It is a reoccupation of traditional
territory &amp;amp; an assertion of
Abo…</t>
  </si>
  <si>
    <t>sbstewartlaing
RT @ORCRoseAnne: ⁦@UnistotenCamp⁩
isn’t a protest camp, nor a blockade.
It is a reoccupation of traditional
territory &amp;amp; an assertion of
Abo…</t>
  </si>
  <si>
    <t>lw4
RT @ORCRoseAnne: ⁦@UnistotenCamp⁩
isn’t a protest camp, nor a blockade.
It is a reoccupation of traditional
territory &amp;amp; an assertion of
Abo…</t>
  </si>
  <si>
    <t>joanneipayne
RT @ORCRoseAnne: ⁦@UnistotenCamp⁩
isn’t a protest camp, nor a blockade.
It is a reoccupation of traditional
territory &amp;amp; an assertion of
Abo…</t>
  </si>
  <si>
    <t>basail_
RT @ORCRoseAnne: ⁦@UnistotenCamp⁩
isn’t a protest camp, nor a blockade.
It is a reoccupation of traditional
territory &amp;amp; an assertion of
Abo…</t>
  </si>
  <si>
    <t>elfqunari
RT @ORCRoseAnne: ⁦@UnistotenCamp⁩
isn’t a protest camp, nor a blockade.
It is a reoccupation of traditional
territory &amp;amp; an assertion of
Abo…</t>
  </si>
  <si>
    <t>beaton_b
RT @ORCRoseAnne: ⁦@UnistotenCamp⁩
isn’t a protest camp, nor a blockade.
It is a reoccupation of traditional
territory &amp;amp; an assertion of
Abo…</t>
  </si>
  <si>
    <t>gabedr888
RT @ORCRoseAnne: ⁦@UnistotenCamp⁩
isn’t a protest camp, nor a blockade.
It is a reoccupation of traditional
territory &amp;amp; an assertion of
Abo…</t>
  </si>
  <si>
    <t>terrilltf
RT @ORCRoseAnne: ⁦@UnistotenCamp⁩
isn’t a protest camp, nor a blockade.
It is a reoccupation of traditional
territory &amp;amp; an assertion of
Abo…</t>
  </si>
  <si>
    <t>megawedgy
RT @ORCRoseAnne: ⁦@UnistotenCamp⁩
isn’t a protest camp, nor a blockade.
It is a reoccupation of traditional
territory &amp;amp; an assertion of
Abo…</t>
  </si>
  <si>
    <t>eric0lawton
RT @ORCRoseAnne: ⁦@UnistotenCamp⁩
isn’t a protest camp, nor a blockade.
It is a reoccupation of traditional
territory &amp;amp; an assertion of
Abo…</t>
  </si>
  <si>
    <t>fidelioscabinet
RT @ORCRoseAnne: ⁦@UnistotenCamp⁩
isn’t a protest camp, nor a blockade.
It is a reoccupation of traditional
territory &amp;amp; an assertion of
Abo…</t>
  </si>
  <si>
    <t>starr_albert
RT @ORCRoseAnne: ⁦@UnistotenCamp⁩
isn’t a protest camp, nor a blockade.
It is a reoccupation of traditional
territory &amp;amp; an assertion of
Abo…</t>
  </si>
  <si>
    <t>metisrebelle
RT @ORCRoseAnne: ⁦@UnistotenCamp⁩
isn’t a protest camp, nor a blockade.
It is a reoccupation of traditional
territory &amp;amp; an assertion of
Abo…</t>
  </si>
  <si>
    <t>native_orchid
RT @ORCRoseAnne: ⁦@UnistotenCamp⁩
isn’t a protest camp, nor a blockade.
It is a reoccupation of traditional
territory &amp;amp; an assertion of
Abo…</t>
  </si>
  <si>
    <t>spkr2managers
RT @ORCRoseAnne: ⁦@UnistotenCamp⁩
isn’t a protest camp, nor a blockade.
It is a reoccupation of traditional
territory &amp;amp; an assertion of
Abo…</t>
  </si>
  <si>
    <t>pam_palmater
RT @ORCRoseAnne: ⁦@UnistotenCamp⁩
isn’t a protest camp, nor a blockade.
It is a reoccupation of traditional
territory &amp;amp; an assertion of
Abo…</t>
  </si>
  <si>
    <t>christinamckeen
RT @ORCRoseAnne: ⁦@UnistotenCamp⁩
isn’t a protest camp, nor a blockade.
It is a reoccupation of traditional
territory &amp;amp; an assertion of
Abo…</t>
  </si>
  <si>
    <t>theimmortalgoat
RT @ORCRoseAnne: ⁦@UnistotenCamp⁩
isn’t a protest camp, nor a blockade.
It is a reoccupation of traditional
territory &amp;amp; an assertion of
Abo…</t>
  </si>
  <si>
    <t>andrewkimmel
RT @ORCRoseAnne: ⁦@UnistotenCamp⁩
isn’t a protest camp, nor a blockade.
It is a reoccupation of traditional
territory &amp;amp; an assertion of
Abo…</t>
  </si>
  <si>
    <t>tommychong840
RT @ORCRoseAnne: ⁦@UnistotenCamp⁩
isn’t a protest camp, nor a blockade.
It is a reoccupation of traditional
territory &amp;amp; an assertion of
Abo…</t>
  </si>
  <si>
    <t>sminor689
RT @ORCRoseAnne: ⁦@UnistotenCamp⁩
isn’t a protest camp, nor a blockade.
It is a reoccupation of traditional
territory &amp;amp; an assertion of
Abo…</t>
  </si>
  <si>
    <t>stevelloyd001
RT @ORCRoseAnne: ⁦@UnistotenCamp⁩
isn’t a protest camp, nor a blockade.
It is a reoccupation of traditional
territory &amp;amp; an assertion of
Abo…</t>
  </si>
  <si>
    <t>taniasterling
RT @ORCRoseAnne: ⁦@UnistotenCamp⁩
isn’t a protest camp, nor a blockade.
It is a reoccupation of traditional
territory &amp;amp; an assertion of
Abo…</t>
  </si>
  <si>
    <t>janh67191058
RT @ORCRoseAnne: ⁦@UnistotenCamp⁩
isn’t a protest camp, nor a blockade.
It is a reoccupation of traditional
territory &amp;amp; an assertion of
Abo…</t>
  </si>
  <si>
    <t>kataclyst
RT @ORCRoseAnne: ⁦@UnistotenCamp⁩
isn’t a protest camp, nor a blockade.
It is a reoccupation of traditional
territory &amp;amp; an assertion of
Abo…</t>
  </si>
  <si>
    <t>wiggles604
RT @ORCRoseAnne: ⁦@UnistotenCamp⁩
isn’t a protest camp, nor a blockade.
It is a reoccupation of traditional
territory &amp;amp; an assertion of
Abo…</t>
  </si>
  <si>
    <t>crppynblts
RT @ORCRoseAnne: ⁦@UnistotenCamp⁩
isn’t a protest camp, nor a blockade.
It is a reoccupation of traditional
territory &amp;amp; an assertion of
Abo…</t>
  </si>
  <si>
    <t>punishmenthurts
RT @ORCRoseAnne: ⁦@UnistotenCamp⁩
isn’t a protest camp, nor a blockade.
It is a reoccupation of traditional
territory &amp;amp; an assertion of
Abo…</t>
  </si>
  <si>
    <t>lanceblack01
RT @ORCRoseAnne: ⁦@UnistotenCamp⁩
isn’t a protest camp, nor a blockade.
It is a reoccupation of traditional
territory &amp;amp; an assertion of
Abo…</t>
  </si>
  <si>
    <t>bethanymckenzie
RT @ORCRoseAnne: ⁦@UnistotenCamp⁩
isn’t a protest camp, nor a blockade.
It is a reoccupation of traditional
territory &amp;amp; an assertion of
Abo…</t>
  </si>
  <si>
    <t>themagnific3nt
RT @ORCRoseAnne: ⁦@UnistotenCamp⁩
isn’t a protest camp, nor a blockade.
It is a reoccupation of traditional
territory &amp;amp; an assertion of
Abo…</t>
  </si>
  <si>
    <t>sdqinjapan
RT @ORCRoseAnne: ⁦@UnistotenCamp⁩
isn’t a protest camp, nor a blockade.
It is a reoccupation of traditional
territory &amp;amp; an assertion of
Abo…</t>
  </si>
  <si>
    <t>meehngunqwe
RT @ORCRoseAnne: ⁦@UnistotenCamp⁩
isn’t a protest camp, nor a blockade.
It is a reoccupation of traditional
territory &amp;amp; an assertion of
Abo…</t>
  </si>
  <si>
    <t>cutfeetj
RT @ORCRoseAnne: ⁦@UnistotenCamp⁩
isn’t a protest camp, nor a blockade.
It is a reoccupation of traditional
territory &amp;amp; an assertion of
Abo…</t>
  </si>
  <si>
    <t>qallunette
RT @ORCRoseAnne: ⁦@UnistotenCamp⁩
isn’t a protest camp, nor a blockade.
It is a reoccupation of traditional
territory &amp;amp; an assertion of
Abo…</t>
  </si>
  <si>
    <t>fabian_goodwill
RT @ORCRoseAnne: ⁦@UnistotenCamp⁩
isn’t a protest camp, nor a blockade.
It is a reoccupation of traditional
territory &amp;amp; an assertion of
Abo…</t>
  </si>
  <si>
    <t>allthecdnpoli
RT @candiscallison: "What many
fail to understand about the Unist’ot’en
Camp is that it is not a protest
camp. Nor is it a blockade. It
is…</t>
  </si>
  <si>
    <t>nlsmith99
RT @candiscallison: "What many
fail to understand about the Unist’ot’en
Camp is that it is not a protest
camp. Nor is it a blockade. It
is…</t>
  </si>
  <si>
    <t>leahgaz
RT @ORCRoseAnne: ⁦@UnistotenCamp⁩
isn’t a protest camp, nor a blockade.
It is a reoccupation of traditional
territory &amp;amp; an assertion of
Abo…</t>
  </si>
  <si>
    <t>friendsofpipe
RT @ORCRoseAnne: ⁦@UnistotenCamp⁩
isn’t a protest camp, nor a blockade.
It is a reoccupation of traditional
territory &amp;amp; an assertion of
Abo…</t>
  </si>
  <si>
    <t>lovepsycho1st
RT @candiscallison: "What many
fail to understand about the Unist’ot’en
Camp is that it is not a protest
camp. Nor is it a blockade. It
is…</t>
  </si>
  <si>
    <t>ambercat7
RT @ORCRoseAnne: ⁦@UnistotenCamp⁩
isn’t a protest camp, nor a blockade.
It is a reoccupation of traditional
territory &amp;amp; an assertion of
Abo…</t>
  </si>
  <si>
    <t>jrnipu
RT @ORCRoseAnne: ⁦@UnistotenCamp⁩
isn’t a protest camp, nor a blockade.
It is a reoccupation of traditional
territory &amp;amp; an assertion of
Abo…</t>
  </si>
  <si>
    <t>jamesforbes17
RT @ORCRoseAnne: ⁦@UnistotenCamp⁩
isn’t a protest camp, nor a blockade.
It is a reoccupation of traditional
territory &amp;amp; an assertion of
Abo…</t>
  </si>
  <si>
    <t>trublwithnormal
RT @ORCRoseAnne: ⁦@UnistotenCamp⁩
isn’t a protest camp, nor a blockade.
It is a reoccupation of traditional
territory &amp;amp; an assertion of
Abo…</t>
  </si>
  <si>
    <t>1kermodebear
RT @ORCRoseAnne: ⁦@UnistotenCamp⁩
isn’t a protest camp, nor a blockade.
It is a reoccupation of traditional
territory &amp;amp; an assertion of
Abo…</t>
  </si>
  <si>
    <t>ciiaqap
RT @ORCRoseAnne: ⁦@UnistotenCamp⁩
isn’t a protest camp, nor a blockade.
It is a reoccupation of traditional
territory &amp;amp; an assertion of
Abo…</t>
  </si>
  <si>
    <t>indigenousedge
RT @ORCRoseAnne: ⁦@UnistotenCamp⁩
isn’t a protest camp, nor a blockade.
It is a reoccupation of traditional
territory &amp;amp; an assertion of
Abo…</t>
  </si>
  <si>
    <t>adulteveryword
Adult reoccupation</t>
  </si>
  <si>
    <t>stewartetcie
RT @ORCRoseAnne: ⁦@UnistotenCamp⁩
isn’t a protest camp, nor a blockade.
It is a reoccupation of traditional
territory &amp;amp; an assertion of
Abo…</t>
  </si>
  <si>
    <t>petersgordon
RT @ORCRoseAnne: ⁦@UnistotenCamp⁩
isn’t a protest camp, nor a blockade.
It is a reoccupation of traditional
territory &amp;amp; an assertion of
Abo…</t>
  </si>
  <si>
    <t>lizcarlson77
RT @ORCRoseAnne: ⁦@UnistotenCamp⁩
isn’t a protest camp, nor a blockade.
It is a reoccupation of traditional
territory &amp;amp; an assertion of
Abo…</t>
  </si>
  <si>
    <t>siempre1907
RT @ORCRoseAnne: ⁦@UnistotenCamp⁩
isn’t a protest camp, nor a blockade.
It is a reoccupation of traditional
territory &amp;amp; an assertion of
Abo…</t>
  </si>
  <si>
    <t>klein_oranje
RT @ORCRoseAnne: ⁦@UnistotenCamp⁩
isn’t a protest camp, nor a blockade.
It is a reoccupation of traditional
territory &amp;amp; an assertion of
Abo…</t>
  </si>
  <si>
    <t>lajoie_sharon
RT @ORCRoseAnne: ⁦@UnistotenCamp⁩
isn’t a protest camp, nor a blockade.
It is a reoccupation of traditional
territory &amp;amp; an assertion of
Abo…</t>
  </si>
  <si>
    <t>22jasper26
RT @ORCRoseAnne: ⁦@UnistotenCamp⁩
isn’t a protest camp, nor a blockade.
It is a reoccupation of traditional
territory &amp;amp; an assertion of
Abo…</t>
  </si>
  <si>
    <t>iwilontario
RT @ORCRoseAnne: ⁦@UnistotenCamp⁩
isn’t a protest camp, nor a blockade.
It is a reoccupation of traditional
territory &amp;amp; an assertion of
Abo…</t>
  </si>
  <si>
    <t>seancarasso
RT @ORCRoseAnne: ⁦@UnistotenCamp⁩
isn’t a protest camp, nor a blockade.
It is a reoccupation of traditional
territory &amp;amp; an assertion of
Abo…</t>
  </si>
  <si>
    <t>emmyjewelxx
RT @ORCRoseAnne: ⁦@UnistotenCamp⁩
isn’t a protest camp, nor a blockade.
It is a reoccupation of traditional
territory &amp;amp; an assertion of
Abo…</t>
  </si>
  <si>
    <t>psych_zeppelin
RT @ORCRoseAnne: ⁦@UnistotenCamp⁩
isn’t a protest camp, nor a blockade.
It is a reoccupation of traditional
territory &amp;amp; an assertion of
Abo…</t>
  </si>
  <si>
    <t>espiritoespanto
RT @ORCRoseAnne: ⁦@UnistotenCamp⁩
isn’t a protest camp, nor a blockade.
It is a reoccupation of traditional
territory &amp;amp; an assertion of
Abo…</t>
  </si>
  <si>
    <t>matawafnm
RT @ORCRoseAnne: ⁦@UnistotenCamp⁩
isn’t a protest camp, nor a blockade.
It is a reoccupation of traditional
territory &amp;amp; an assertion of
Abo…</t>
  </si>
  <si>
    <t>steve_actually
RT @ORCRoseAnne: ⁦@UnistotenCamp⁩
isn’t a protest camp, nor a blockade.
It is a reoccupation of traditional
territory &amp;amp; an assertion of
Abo…</t>
  </si>
  <si>
    <t>sameo416
RT @candiscallison: "What many
fail to understand about the Unist’ot’en
Camp is that it is not a protest
camp. Nor is it a blockade. It
is…</t>
  </si>
  <si>
    <t>kimpweaver
RT @ORCRoseAnne: ⁦@UnistotenCamp⁩
isn’t a protest camp, nor a blockade.
It is a reoccupation of traditional
territory &amp;amp; an assertion of
Abo…</t>
  </si>
  <si>
    <t>ralphscenic
RT @ORCRoseAnne: ⁦@UnistotenCamp⁩
isn’t a protest camp, nor a blockade.
It is a reoccupation of traditional
territory &amp;amp; an assertion of
Abo…</t>
  </si>
  <si>
    <t>merlyn43
RT @ORCRoseAnne: ⁦@UnistotenCamp⁩
isn’t a protest camp, nor a blockade.
It is a reoccupation of traditional
territory &amp;amp; an assertion of
Abo…</t>
  </si>
  <si>
    <t>theslimdude
RT @ORCRoseAnne: ⁦@UnistotenCamp⁩
isn’t a protest camp, nor a blockade.
It is a reoccupation of traditional
territory &amp;amp; an assertion of
Abo…</t>
  </si>
  <si>
    <t>enbertussi
RT @ORCRoseAnne: ⁦@UnistotenCamp⁩
isn’t a protest camp, nor a blockade.
It is a reoccupation of traditional
territory &amp;amp; an assertion of
Abo…</t>
  </si>
  <si>
    <t>reneemctavish75
RT @ORCRoseAnne: ⁦@UnistotenCamp⁩
isn’t a protest camp, nor a blockade.
It is a reoccupation of traditional
territory &amp;amp; an assertion of
Abo…</t>
  </si>
  <si>
    <t>l4zybch
RT @ORCRoseAnne: ⁦@UnistotenCamp⁩
isn’t a protest camp, nor a blockade.
It is a reoccupation of traditional
territory &amp;amp; an assertion of
Abo…</t>
  </si>
  <si>
    <t>alagaaij
RT @DanaQueen69: .@UnistotenCamp⁩
isn’t a protest camp, nor a blockade.
It is a reoccupation of traditional
territory &amp;amp; assertion of Aborig…</t>
  </si>
  <si>
    <t>danaqueen69
.@UnistotenCamp⁩ isn’t a protest
camp, nor a blockade. It is a reoccupation
of traditional territory &amp;amp;
assertion of Aboriginal title &amp;amp;
rights to land that has been proven
thru the Supreme Court of Canada
to never have been extinguished.
#Unite in #solidarity #WetsuwetenStrong
https://t.co/DoIMMef2UN</t>
  </si>
  <si>
    <t>kelownascott
RT @ORCRoseAnne: ⁦@UnistotenCamp⁩
isn’t a protest camp, nor a blockade.
It is a reoccupation of traditional
territory &amp;amp; an assertion of
Abo…</t>
  </si>
  <si>
    <t>daveunger3
RT @ORCRoseAnne: ⁦@UnistotenCamp⁩
isn’t a protest camp, nor a blockade.
It is a reoccupation of traditional
territory &amp;amp; an assertion of
Abo…</t>
  </si>
  <si>
    <t>aevertree
RT @DanaQueen69: .@UnistotenCamp⁩
isn’t a protest camp, nor a blockade.
It is a reoccupation of traditional
territory &amp;amp; assertion of Aborig…</t>
  </si>
  <si>
    <t>tomwhy1
RT @ORCRoseAnne: ⁦@UnistotenCamp⁩
isn’t a protest camp, nor a blockade.
It is a reoccupation of traditional
territory &amp;amp; an assertion of
Abo…</t>
  </si>
  <si>
    <t>lambertlake
RT @ORCRoseAnne: ⁦@UnistotenCamp⁩
isn’t a protest camp, nor a blockade.
It is a reoccupation of traditional
territory &amp;amp; an assertion of
Abo…</t>
  </si>
  <si>
    <t>allan_crawshaw
RT @ORCRoseAnne: ⁦@UnistotenCamp⁩
isn’t a protest camp, nor a blockade.
It is a reoccupation of traditional
territory &amp;amp; an assertion of
Abo…</t>
  </si>
  <si>
    <t>shaunhowell
RT @DanaQueen69: .@UnistotenCamp⁩
isn’t a protest camp, nor a blockade.
It is a reoccupation of traditional
territory &amp;amp; assertion of Aborig…</t>
  </si>
  <si>
    <t>terrencepaul5
RT @DanaQueen69: .@UnistotenCamp⁩
isn’t a protest camp, nor a blockade.
It is a reoccupation of traditional
territory &amp;amp; assertion of Aborig…</t>
  </si>
  <si>
    <t>putin_is_huilo
@david54367 @UkrEmbLondon @TwitterSupport
The question can be posed only
after the reoccupation... Cuz we've
witnessed so-called referendum,
with little green men with AK-47
hanging around.</t>
  </si>
  <si>
    <t xml:space="preserve">twittersupport
</t>
  </si>
  <si>
    <t xml:space="preserve">ukremblondon
</t>
  </si>
  <si>
    <t xml:space="preserve">david54367
</t>
  </si>
  <si>
    <t>bearwalker58
RT @ORCRoseAnne: ⁦@UnistotenCamp⁩
isn’t a protest camp, nor a blockade.
It is a reoccupation of traditional
territory &amp;amp; an assertion of
Abo…</t>
  </si>
  <si>
    <t>totigerlilly
RT @ORCRoseAnne: ⁦@UnistotenCamp⁩
isn’t a protest camp, nor a blockade.
It is a reoccupation of traditional
territory &amp;amp; an assertion of
Abo…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</si>
  <si>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</si>
  <si>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</si>
  <si>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</si>
  <si>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</si>
  <si>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</si>
  <si>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</si>
  <si>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</si>
  <si>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</si>
  <si>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</si>
  <si>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</si>
  <si>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</si>
  <si>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</si>
  <si>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</si>
  <si>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</si>
  <si>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</si>
  <si>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</si>
  <si>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</si>
  <si>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</si>
  <si>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</si>
  <si>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</si>
  <si>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</si>
  <si>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</si>
  <si>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</si>
  <si>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</si>
  <si>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</si>
  <si>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</si>
  <si>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</si>
  <si>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</si>
  <si>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</si>
  <si>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</si>
  <si>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</si>
  <si>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</si>
  <si>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</si>
  <si>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</si>
  <si>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</si>
  <si>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</si>
  <si>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</si>
  <si>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</si>
  <si>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</si>
  <si>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</si>
  <si>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</si>
  <si>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</si>
  <si>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</si>
  <si>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</si>
  <si>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</si>
  <si>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</si>
  <si>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</si>
  <si>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</si>
  <si>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</si>
  <si>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</si>
  <si>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</si>
  <si>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</si>
  <si>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</si>
  <si>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</si>
  <si>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</si>
  <si>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</si>
  <si>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</si>
  <si>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</si>
  <si>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</si>
  <si>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</si>
  <si>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</si>
  <si>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</si>
  <si>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</si>
  <si>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</si>
  <si>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</si>
  <si>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</si>
  <si>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</si>
  <si>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</si>
  <si>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</si>
  <si>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</si>
  <si>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</si>
  <si>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</si>
  <si>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</si>
  <si>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</si>
  <si>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</si>
  <si>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</si>
  <si>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</si>
  <si>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</si>
  <si>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</si>
  <si>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</si>
  <si>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</si>
  <si>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</si>
  <si>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</si>
  <si>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</si>
  <si>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</si>
  <si>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</si>
  <si>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</si>
  <si>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</si>
  <si>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</si>
  <si>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</si>
  <si>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</si>
  <si>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</si>
  <si>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</si>
  <si>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</si>
  <si>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</si>
  <si>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</si>
  <si>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</si>
  <si>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</si>
  <si>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</si>
  <si>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</si>
  <si>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</si>
  <si>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</si>
  <si>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</si>
  <si>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</si>
  <si>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</si>
  <si>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</si>
  <si>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</si>
  <si>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</si>
  <si>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</si>
  <si>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</si>
  <si>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</si>
  <si>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</si>
  <si>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</si>
  <si>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</si>
  <si>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</si>
  <si>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</si>
  <si>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</si>
  <si>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</si>
  <si>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</si>
  <si>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</si>
  <si>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</si>
  <si>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</si>
  <si>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</si>
  <si>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</si>
  <si>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</si>
  <si>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</si>
  <si>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https://rouendanslarue.net/video-expulsion-et-reoccupation-des-giletsjaunes-au-rond-point-des-vaches/</t>
  </si>
  <si>
    <t>Top URLs in Tweet in G5</t>
  </si>
  <si>
    <t>G4 Count</t>
  </si>
  <si>
    <t>Top URLs in Tweet in G6</t>
  </si>
  <si>
    <t>G5 Count</t>
  </si>
  <si>
    <t>Top URLs in Tweet in G7</t>
  </si>
  <si>
    <t>G6 Count</t>
  </si>
  <si>
    <t>Top URLs in Tweet in G8</t>
  </si>
  <si>
    <t>G7 Count</t>
  </si>
  <si>
    <t>https://stopfossilfuels.org/civil-disobedience/unistoten-camp/</t>
  </si>
  <si>
    <t>http://unistoten.camp/3435-2/</t>
  </si>
  <si>
    <t>Top URLs in Tweet in G9</t>
  </si>
  <si>
    <t>G8 Count</t>
  </si>
  <si>
    <t>Top URLs in Tweet in G10</t>
  </si>
  <si>
    <t>G9 Count</t>
  </si>
  <si>
    <t>G10 Count</t>
  </si>
  <si>
    <t>Top URLs in Tweet</t>
  </si>
  <si>
    <t>https://www.vice.com/en_ca/article/kzvmqv/the-real-war-facing-the-wetsuweten-nation https://twitter.com/ORCRoseAnne/status/1084128274425483264</t>
  </si>
  <si>
    <t>https://www.youtube.com/watch?v=_YAQMx3aylI&amp;feature=youtu.be https://rouendanslarue.net/video-expulsion-et-reoccupation-du-rond-point-des-vaches-round-2/ https://www.youtube.com/watch?v=BwaEcWjD-lQ&amp;feature=youtu.be https://rouendanslarue.net/video-expulsion-et-reoccupation-des-giletsjaunes-au-rond-point-des-vaches/</t>
  </si>
  <si>
    <t>https://twitter.com/Stratfor/status/1065355111403261958 https://twitter.com/FlashForFreedom/status/1066614187235950592 https://www.jpost.com/Israel-News/Israeli-PA-security-coordination-is-at-risk-unless-US-law-is-changed-573760 https://twitter.com/AzAmbassadeFr/status/1071310294247456768 https://www.youtube.com/watch?v=NJ9NDctoK0E&amp;feature=youtu.be https://educationactiontoronto.com/articles/education-funding-guide-a-first-step-towards-privatization/ https://twitter.com/mrvalentynne/status/1078811084214149120</t>
  </si>
  <si>
    <t>http://presscore.ca/nato-was-created-by-nazi-war-criminals-to-establish-the-fourth-reich http://presscore.ca/2011-congressional-audit-forfeited-federal-reserve-franchise-for-violation-of-law</t>
  </si>
  <si>
    <t>Top Domains in Tweet in Entire Graph</t>
  </si>
  <si>
    <t>over-blog.com</t>
  </si>
  <si>
    <t>stopfossilfuels.org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</si>
  <si>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</si>
  <si>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</si>
  <si>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</si>
  <si>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</si>
  <si>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</si>
  <si>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</si>
  <si>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</si>
  <si>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</si>
  <si>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unistoten.camp</t>
  </si>
  <si>
    <t>Top Domains in Tweet in G9</t>
  </si>
  <si>
    <t>Top Domains in Tweet in G10</t>
  </si>
  <si>
    <t>Top Domains in Tweet</t>
  </si>
  <si>
    <t>vice.com twitter.com</t>
  </si>
  <si>
    <t>twitter.com jpost.com youtube.com educationactiontoronto.com</t>
  </si>
  <si>
    <t>Top Hashtags in Tweet in Entire Graph</t>
  </si>
  <si>
    <t>police</t>
  </si>
  <si>
    <t>hambacherforst</t>
  </si>
  <si>
    <t>activist</t>
  </si>
  <si>
    <t>rouen</t>
  </si>
  <si>
    <t>california</t>
  </si>
  <si>
    <t>earthquakes</t>
  </si>
  <si>
    <t>quake</t>
  </si>
  <si>
    <t>hamas</t>
  </si>
  <si>
    <t>Top Hashtags in Tweet in G1</t>
  </si>
  <si>
    <t>unite</t>
  </si>
  <si>
    <t>solidarity</t>
  </si>
  <si>
    <t>wetsuwetenstrong</t>
  </si>
  <si>
    <t>Top Hashtags in Tweet in G2</t>
  </si>
  <si>
    <t>Top Hashtags in Tweet in G3</t>
  </si>
  <si>
    <t>Top Hashtags in Tweet in G4</t>
  </si>
  <si>
    <t>Top Hashtags in Tweet in G5</t>
  </si>
  <si>
    <t>idf</t>
  </si>
  <si>
    <t>gaza</t>
  </si>
  <si>
    <t>Top Hashtags in Tweet in G6</t>
  </si>
  <si>
    <t>Top Hashtags in Tweet in G7</t>
  </si>
  <si>
    <t>rwe</t>
  </si>
  <si>
    <t>ryanair</t>
  </si>
  <si>
    <t>Top Hashtags in Tweet in G8</t>
  </si>
  <si>
    <t>Top Hashtags in Tweet in G9</t>
  </si>
  <si>
    <t>Top Hashtags in Tweet in G10</t>
  </si>
  <si>
    <t>Top Hashtags in Tweet</t>
  </si>
  <si>
    <t>israel hamas idf gaza sra2018</t>
  </si>
  <si>
    <t>eu us canada uk europe germany news cdnpoli uspoli moneylaundering</t>
  </si>
  <si>
    <t>Top Words in Tweet in Entire Graph</t>
  </si>
  <si>
    <t>Words in Sentiment List#1: Positive</t>
  </si>
  <si>
    <t>Words in Sentiment List#2: Negative</t>
  </si>
  <si>
    <t>Words in Sentiment List#3: Angry/Violent</t>
  </si>
  <si>
    <t>Non-categorized Words</t>
  </si>
  <si>
    <t>Total Words</t>
  </si>
  <si>
    <t>camp</t>
  </si>
  <si>
    <t>reoccupation</t>
  </si>
  <si>
    <t>protest</t>
  </si>
  <si>
    <t>blockade</t>
  </si>
  <si>
    <t>territory</t>
  </si>
  <si>
    <t>Top Words in Tweet in G1</t>
  </si>
  <si>
    <t>isn</t>
  </si>
  <si>
    <t>t</t>
  </si>
  <si>
    <t>traditional</t>
  </si>
  <si>
    <t>assertion</t>
  </si>
  <si>
    <t>Top Words in Tweet in G2</t>
  </si>
  <si>
    <t>many</t>
  </si>
  <si>
    <t>fail</t>
  </si>
  <si>
    <t>understand</t>
  </si>
  <si>
    <t>unist</t>
  </si>
  <si>
    <t>ot</t>
  </si>
  <si>
    <t>Top Words in Tweet in G3</t>
  </si>
  <si>
    <t>des</t>
  </si>
  <si>
    <t>Top Words in Tweet in G4</t>
  </si>
  <si>
    <t>réoccupation</t>
  </si>
  <si>
    <t>vidéo</t>
  </si>
  <si>
    <t>expulsion</t>
  </si>
  <si>
    <t>et</t>
  </si>
  <si>
    <t>rond</t>
  </si>
  <si>
    <t>point</t>
  </si>
  <si>
    <t>vaches</t>
  </si>
  <si>
    <t>Top Words in Tweet in G5</t>
  </si>
  <si>
    <t>adult</t>
  </si>
  <si>
    <t>sex</t>
  </si>
  <si>
    <t>à</t>
  </si>
  <si>
    <t>pays</t>
  </si>
  <si>
    <t>nous</t>
  </si>
  <si>
    <t>security</t>
  </si>
  <si>
    <t>Top Words in Tweet in G6</t>
  </si>
  <si>
    <t>plus</t>
  </si>
  <si>
    <t>villes</t>
  </si>
  <si>
    <t>s</t>
  </si>
  <si>
    <t>ce</t>
  </si>
  <si>
    <t>mouvement</t>
  </si>
  <si>
    <t>qui</t>
  </si>
  <si>
    <t>Top Words in Tweet in G7</t>
  </si>
  <si>
    <t>large</t>
  </si>
  <si>
    <t>awaiting</t>
  </si>
  <si>
    <t>action</t>
  </si>
  <si>
    <t>against</t>
  </si>
  <si>
    <t>month</t>
  </si>
  <si>
    <t>before</t>
  </si>
  <si>
    <t>Top Words in Tweet in G8</t>
  </si>
  <si>
    <t>unist'ot'en</t>
  </si>
  <si>
    <t>indigenous</t>
  </si>
  <si>
    <t>unceded</t>
  </si>
  <si>
    <t>bc</t>
  </si>
  <si>
    <t>blocked</t>
  </si>
  <si>
    <t>pipelines</t>
  </si>
  <si>
    <t>seven</t>
  </si>
  <si>
    <t>Top Words in Tweet in G9</t>
  </si>
  <si>
    <t>marchands</t>
  </si>
  <si>
    <t>sur</t>
  </si>
  <si>
    <t>place</t>
  </si>
  <si>
    <t>1h</t>
  </si>
  <si>
    <t>maire</t>
  </si>
  <si>
    <t>au</t>
  </si>
  <si>
    <t>champ</t>
  </si>
  <si>
    <t>mars</t>
  </si>
  <si>
    <t>Top Words in Tweet in G10</t>
  </si>
  <si>
    <t>land</t>
  </si>
  <si>
    <t>Top Words in Tweet</t>
  </si>
  <si>
    <t>camp protest blockade unistotencamp isn t reoccupation traditional territory assertion</t>
  </si>
  <si>
    <t>camp many fail understand unist ot protest blockade candiscallison reoccupation</t>
  </si>
  <si>
    <t>des réoccupation vidéo expulsion et rond point vaches giletsjaunes rouendanslarue</t>
  </si>
  <si>
    <t>reoccupation adult paris sex à pays réoccupation nous israel security</t>
  </si>
  <si>
    <t>plus et à villes s des bernardvachon1 ce mouvement qui</t>
  </si>
  <si>
    <t>large hambibleibt awaiting police action against hambacherforst reoccupation month before</t>
  </si>
  <si>
    <t>camp unist'ot'en indigenous reoccupation unceded territory bc blocked pipelines seven</t>
  </si>
  <si>
    <t>marchands sur place 1h maire chevryyouri au champ mars des</t>
  </si>
  <si>
    <t>land people</t>
  </si>
  <si>
    <t>ã cette l'action gouvernement situe dans ce cadre lã action</t>
  </si>
  <si>
    <t>dear voxdotcom colemanlowndes bridgetthenwood overwhelming brunt nazi occupation between 1941</t>
  </si>
  <si>
    <t>израиль готов к наступлению на сектор газа один министр рассказал</t>
  </si>
  <si>
    <t>israeli security cabinet members discussing resumption targeted killings hamas leaders</t>
  </si>
  <si>
    <t>penang jap reoccupation allied forces liberated end august surrender party</t>
  </si>
  <si>
    <t>sonjamcdaniel94 mcfaul yes french movement counter german reoccupation rhineland</t>
  </si>
  <si>
    <t>des dancaud franckytrichet cf et pas réoccupation les au square</t>
  </si>
  <si>
    <t>reoccupation dakota within nation</t>
  </si>
  <si>
    <t>samedi 12 pourrait être une journée réoccupation des rond points</t>
  </si>
  <si>
    <t>incapable reading answering questions ignore illegal 1948 jordanian occupation judea</t>
  </si>
  <si>
    <t>et secteur les résultats fouille place grenette allant vite domestique</t>
  </si>
  <si>
    <t>fuck reoccupation fckeveryword</t>
  </si>
  <si>
    <t>newschambers patel same evil mentality israeli mentors surprised advising 'reoccupation</t>
  </si>
  <si>
    <t>raspishake each year southern california 10 000 earthquakes small felt</t>
  </si>
  <si>
    <t>women bulablin garnam maiduguri borno state discuss fears around possible</t>
  </si>
  <si>
    <t>kthopkins solution reoccupation clean area many arabs live peace israel</t>
  </si>
  <si>
    <t>défendre dutertetet fait c'est leopold iii qui grave merdé parce</t>
  </si>
  <si>
    <t>où</t>
  </si>
  <si>
    <t>boko haram gej</t>
  </si>
  <si>
    <t>des nantes nouvelle expulsion d exilés gendarmes et blocs béton</t>
  </si>
  <si>
    <t>sttp c b déclaration solidarité avec camp des unist ot</t>
  </si>
  <si>
    <t>isil syria</t>
  </si>
  <si>
    <t>europe vatican eu germany reoccupation canada presscoreca money bankroll under</t>
  </si>
  <si>
    <t>2 former british cabinet minister leading breixteer appeared suggest country</t>
  </si>
  <si>
    <t>each year southern california 10 000 earthquakes small felt quake</t>
  </si>
  <si>
    <t>bure zad mandres réoccupation dès demain</t>
  </si>
  <si>
    <t>enjoy</t>
  </si>
  <si>
    <t>au chambres</t>
  </si>
  <si>
    <t>bhs regional reoccupation trends ex estate show challenge finding retailers</t>
  </si>
  <si>
    <t>Top Word Pairs in Tweet in Entire Graph</t>
  </si>
  <si>
    <t>protest,camp</t>
  </si>
  <si>
    <t>camp,blockade</t>
  </si>
  <si>
    <t>blockade,reoccupation</t>
  </si>
  <si>
    <t>reoccupation,traditional</t>
  </si>
  <si>
    <t>traditional,territory</t>
  </si>
  <si>
    <t>territory,assertion</t>
  </si>
  <si>
    <t>unistotencamp,isn</t>
  </si>
  <si>
    <t>isn,t</t>
  </si>
  <si>
    <t>t,protest</t>
  </si>
  <si>
    <t>orcroseanne,unistotencamp</t>
  </si>
  <si>
    <t>Top Word Pairs in Tweet in G1</t>
  </si>
  <si>
    <t>Top Word Pairs in Tweet in G2</t>
  </si>
  <si>
    <t>many,fail</t>
  </si>
  <si>
    <t>fail,understand</t>
  </si>
  <si>
    <t>understand,unist</t>
  </si>
  <si>
    <t>unist,ot</t>
  </si>
  <si>
    <t>ot,camp</t>
  </si>
  <si>
    <t>camp,protest</t>
  </si>
  <si>
    <t>candiscallison,many</t>
  </si>
  <si>
    <t>Top Word Pairs in Tweet in G3</t>
  </si>
  <si>
    <t>Top Word Pairs in Tweet in G4</t>
  </si>
  <si>
    <t>expulsion,et</t>
  </si>
  <si>
    <t>et,réoccupation</t>
  </si>
  <si>
    <t>rond,point</t>
  </si>
  <si>
    <t>point,des</t>
  </si>
  <si>
    <t>des,vaches</t>
  </si>
  <si>
    <t>rouendanslarue,vidéo</t>
  </si>
  <si>
    <t>samedi,17</t>
  </si>
  <si>
    <t>17,novembre</t>
  </si>
  <si>
    <t>novembre,est</t>
  </si>
  <si>
    <t>est,une</t>
  </si>
  <si>
    <t>Top Word Pairs in Tweet in G5</t>
  </si>
  <si>
    <t>adult,reoccupation</t>
  </si>
  <si>
    <t>germany,1938</t>
  </si>
  <si>
    <t>1938,paris</t>
  </si>
  <si>
    <t>paris,2018</t>
  </si>
  <si>
    <t>2018,reoccupation</t>
  </si>
  <si>
    <t>reoccupation,paris</t>
  </si>
  <si>
    <t>paris,begun</t>
  </si>
  <si>
    <t>Top Word Pairs in Tweet in G6</t>
  </si>
  <si>
    <t>ce,mouvement</t>
  </si>
  <si>
    <t>mouvement,qui</t>
  </si>
  <si>
    <t>qui,entraîne</t>
  </si>
  <si>
    <t>entraîne,plus</t>
  </si>
  <si>
    <t>plus,plus</t>
  </si>
  <si>
    <t>plus,citadins</t>
  </si>
  <si>
    <t>citadins,à</t>
  </si>
  <si>
    <t>à,quitter</t>
  </si>
  <si>
    <t>quitter,les</t>
  </si>
  <si>
    <t>les,grandes</t>
  </si>
  <si>
    <t>Top Word Pairs in Tweet in G7</t>
  </si>
  <si>
    <t>awaiting,large</t>
  </si>
  <si>
    <t>large,police</t>
  </si>
  <si>
    <t>police,action</t>
  </si>
  <si>
    <t>action,against</t>
  </si>
  <si>
    <t>against,hambacherforst</t>
  </si>
  <si>
    <t>hambacherforst,reoccupation</t>
  </si>
  <si>
    <t>reoccupation,month</t>
  </si>
  <si>
    <t>month,before</t>
  </si>
  <si>
    <t>before,first</t>
  </si>
  <si>
    <t>first,1s</t>
  </si>
  <si>
    <t>Top Word Pairs in Tweet in G8</t>
  </si>
  <si>
    <t>unist'ot'en,camp</t>
  </si>
  <si>
    <t>camp,indigenous</t>
  </si>
  <si>
    <t>indigenous,reoccupation</t>
  </si>
  <si>
    <t>reoccupation,unceded</t>
  </si>
  <si>
    <t>unceded,territory</t>
  </si>
  <si>
    <t>territory,bc</t>
  </si>
  <si>
    <t>bc,blocked</t>
  </si>
  <si>
    <t>blocked,pipelines</t>
  </si>
  <si>
    <t>pipelines,seven</t>
  </si>
  <si>
    <t>seven,years</t>
  </si>
  <si>
    <t>Top Word Pairs in Tweet in G9</t>
  </si>
  <si>
    <t>1h,maire</t>
  </si>
  <si>
    <t>maire,chevryyouri</t>
  </si>
  <si>
    <t>au,champ</t>
  </si>
  <si>
    <t>champ,mars</t>
  </si>
  <si>
    <t>des,marchands</t>
  </si>
  <si>
    <t>marchands,sur</t>
  </si>
  <si>
    <t>sur,plus</t>
  </si>
  <si>
    <t>plus,place</t>
  </si>
  <si>
    <t>frantzduval,1h</t>
  </si>
  <si>
    <t>chevryyouri,ã</t>
  </si>
  <si>
    <t>Top Word Pairs in Tweet in G10</t>
  </si>
  <si>
    <t>Top Word Pairs in Tweet</t>
  </si>
  <si>
    <t>protest,camp  camp,blockade  unistotencamp,isn  isn,t  t,protest  blockade,reoccupation  reoccupation,traditional  traditional,territory  territory,assertion  orcroseanne,unistotencamp</t>
  </si>
  <si>
    <t>many,fail  fail,understand  understand,unist  unist,ot  ot,camp  camp,protest  protest,camp  camp,blockade  candiscallison,many</t>
  </si>
  <si>
    <t>expulsion,et  et,réoccupation  rond,point  point,des  des,vaches  rouendanslarue,vidéo  samedi,17  17,novembre  novembre,est  est,une</t>
  </si>
  <si>
    <t>adult,reoccupation  germany,1938  1938,paris  paris,2018  2018,reoccupation  reoccupation,paris  paris,begun</t>
  </si>
  <si>
    <t>ce,mouvement  mouvement,qui  qui,entraîne  entraîne,plus  plus,plus  plus,citadins  citadins,à  à,quitter  quitter,les  les,grandes</t>
  </si>
  <si>
    <t>awaiting,large  large,police  police,action  action,against  against,hambacherforst  hambacherforst,reoccupation  reoccupation,month  month,before  before,first  first,1s</t>
  </si>
  <si>
    <t>unist'ot'en,camp  camp,indigenous  indigenous,reoccupation  reoccupation,unceded  unceded,territory  territory,bc  bc,blocked  blocked,pipelines  pipelines,seven  seven,years</t>
  </si>
  <si>
    <t>1h,maire  maire,chevryyouri  au,champ  champ,mars  des,marchands  marchands,sur  sur,plus  plus,place  frantzduval,1h  chevryyouri,ã</t>
  </si>
  <si>
    <t>l'action,gouvernement  gouvernement,situe  situe,dans  dans,ce  ce,cadre  cadre,lã  lã,cette  cette,action  action,consistã  consistã,2018</t>
  </si>
  <si>
    <t>dear,voxdotcom  voxdotcom,colemanlowndes  colemanlowndes,bridgetthenwood  bridgetthenwood,overwhelming  overwhelming,brunt  brunt,nazi  nazi,occupation  occupation,between  between,1941  1941,1944</t>
  </si>
  <si>
    <t>израиль,готов  готов,к  к,наступлению  наступлению,на  на,сектор  сектор,газа  газа,один  один,министр  министр,рассказал  рассказал,что</t>
  </si>
  <si>
    <t>israeli,security  security,cabinet  cabinet,members  members,discussing  discussing,resumption  resumption,targeted  targeted,killings  killings,hamas  hamas,leaders  stratfor,israeli</t>
  </si>
  <si>
    <t>reoccupation,penang  penang,allied  allied,forces  forces,liberated  liberated,penang  penang,end  end,august  august,jap  jap,surrender  surrender,party</t>
  </si>
  <si>
    <t>sonjamcdaniel94,mcfaul  mcfaul,yes  yes,french  french,movement  movement,counter  counter,german  german,reoccupation  reoccupation,rhineland</t>
  </si>
  <si>
    <t>samedi,12  pourrait,être  être,une  une,journée  journée,réoccupation  réoccupation,des  des,rond  rond,points  points,expulsés  expulsés,et</t>
  </si>
  <si>
    <t>incapable,reading  reading,answering  answering,questions  questions,ignore  ignore,illegal  illegal,1948  1948,jordanian  jordanian,occupation  occupation,judea  judea,samaria</t>
  </si>
  <si>
    <t>les,résultats  résultats,fouille  fouille,place  place,grenette  grenette,allant  allant,vite  vite,secteur  secteur,domestique  domestique,habité  habité,au</t>
  </si>
  <si>
    <t>fuck,reoccupation  fckeveryword,fuck</t>
  </si>
  <si>
    <t>newschambers,patel  patel,same  same,evil  evil,mentality  mentality,israeli  israeli,mentors  mentors,surprised  surprised,advising  advising,'reoccupation</t>
  </si>
  <si>
    <t>raspishake,each  each,year  year,southern  southern,california  california,10  10,000  000,earthquakes  earthquakes,small  small,felt  felt,quake</t>
  </si>
  <si>
    <t>women,bulablin  bulablin,garnam  garnam,maiduguri  maiduguri,borno  borno,state  state,discuss  discuss,fears  fears,around  around,possible  possible,reoccupation</t>
  </si>
  <si>
    <t>kthopkins,solution  solution,reoccupation  reoccupation,clean  clean,area  area,many  many,arabs  arabs,live  live,peace  peace,israel</t>
  </si>
  <si>
    <t>dutertetet,fait  fait,c'est  c'est,leopold  leopold,iii  iii,qui  qui,grave  grave,merdé  merdé,parce  parce,les  les,armées</t>
  </si>
  <si>
    <t>boko,haram</t>
  </si>
  <si>
    <t>nantes,nouvelle  nouvelle,expulsion  expulsion,d  d,exilés  exilés,des  des,gendarmes  gendarmes,et  et,des  des,blocs  blocs,béton</t>
  </si>
  <si>
    <t>c,b  b,déclaration  déclaration,solidarité  solidarité,sttp  sttp,avec  avec,camp  camp,des  des,unist  unist,ot  ot,et</t>
  </si>
  <si>
    <t>vatican,germany  reoccupation,europe  germany,money  money,bankroll  bankroll,reoccupation  europe,under  under,guise  guise,eu  eu,2011  canada,uk</t>
  </si>
  <si>
    <t>former,british  british,cabinet  cabinet,minister  minister,leading  leading,breixteer  breixteer,appeared  appeared,2  2,suggest  suggest,country</t>
  </si>
  <si>
    <t>each,year  year,southern  southern,california  california,10  10,000  000,earthquakes  earthquakes,small  small,felt  felt,quake  quake,preparedness</t>
  </si>
  <si>
    <t>bure,zad  zad,mandres  mandres,réoccupation  réoccupation,dès  dès,demain</t>
  </si>
  <si>
    <t>regional,reoccupation  reoccupation,trends  trends,ex  ex,bhs  bhs,estate  estate,show  show,challenge  challenge,finding  finding,retailers  retailers,take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</si>
  <si>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</si>
  <si>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</si>
  <si>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</si>
  <si>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</si>
  <si>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</si>
  <si>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</si>
  <si>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</si>
  <si>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</si>
  <si>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</si>
  <si>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</si>
  <si>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</si>
  <si>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</si>
  <si>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</si>
  <si>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</si>
  <si>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</si>
  <si>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</si>
  <si>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</si>
  <si>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</si>
  <si>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</si>
  <si>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</si>
  <si>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</si>
  <si>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</si>
  <si>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</si>
  <si>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alainrobert44 dancaud</t>
  </si>
  <si>
    <t>Top Mentioned in Tweet</t>
  </si>
  <si>
    <t>unistotencamp orcroseanne candiscallison danaqueen69</t>
  </si>
  <si>
    <t>candiscallison trevor_jang</t>
  </si>
  <si>
    <t>raniallk thierry_1409 bougazzis jeanbap53945404 cgloupier planetecherie rigolosalaf tiaraspa tinord59 dalton_alain</t>
  </si>
  <si>
    <t>rouendanslarue micropolitiques civis_ryais</t>
  </si>
  <si>
    <t>bernardvachon1 cedricszabo pierretraineau hazansteph h4dev salondesmaires minsolisante agencenumerique mounir charlootteto</t>
  </si>
  <si>
    <t>chevryyouri frantzduval</t>
  </si>
  <si>
    <t>mercedescassid3 nighttweeter1 angrypirate42 veldoncoburn nolore janephilpott</t>
  </si>
  <si>
    <t>palimetakis yoav19 roya19 ajenglish amzoltai</t>
  </si>
  <si>
    <t>voxdotcom colemanlowndes bridgetthenwood tufkaa</t>
  </si>
  <si>
    <t>stratfor timesofisrael</t>
  </si>
  <si>
    <t>mediumdigi mintymurderer shadilayfive</t>
  </si>
  <si>
    <t>ukremblondon twittersupport</t>
  </si>
  <si>
    <t>mcfaul darwin1800 sonjamcdaniel94</t>
  </si>
  <si>
    <t>franckytrichet dancaud arnaudpasquer</t>
  </si>
  <si>
    <t>orcroseanne unistotencamp tulukaruq</t>
  </si>
  <si>
    <t>jackieo1066 newschambers</t>
  </si>
  <si>
    <t>janetadama crbuildpeace</t>
  </si>
  <si>
    <t>baeticus007 kthopkins</t>
  </si>
  <si>
    <t>tanstaafl_muc dutertetet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</si>
  <si>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</si>
  <si>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</si>
  <si>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</si>
  <si>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</si>
  <si>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</si>
  <si>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</si>
  <si>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</si>
  <si>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</si>
  <si>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</si>
  <si>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</si>
  <si>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</si>
  <si>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</si>
  <si>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terrilltf allan_crawshaw kelownascott merlyn43 ralphscenic siempre1907 theimmortalgoat theslimdude ciiaqap enbertussi</t>
  </si>
  <si>
    <t>bad_woof wmn4srvl gersandelf laurelrusswurm fruittiloopz bmby_sapphire85 ojibray allthecdnpoli island_cynic slignot</t>
  </si>
  <si>
    <t>diogenedarc ardesfr selcuk000001 ex_catho foreverpeace12 galland73217169 chaouki52021804 raniallk dd_djamila ned82100</t>
  </si>
  <si>
    <t>m_gael pbadaboum asprudhomme moog5hur1 civis_ryais tugduald56 _riffraff_ marieprs3 melbapeach_ cortegedetete</t>
  </si>
  <si>
    <t>everywordid911 thankeveryword adulteveryword exclaimsalot wmyb_007 duanebratt yaxl_to ancomdrsucy stuartpb skuits</t>
  </si>
  <si>
    <t>minsolisante fabienbazin cedricszabo c bernardvachon1 mounir salondesmaires agencenumerique h4dev hazansteph</t>
  </si>
  <si>
    <t>seidenstrasse dietsq komet81 bulgarell1mauro cruzza5 pondonpdch drummercindy earth_riot hambibleibt chaos_im_blut</t>
  </si>
  <si>
    <t>juzwik mountairmedia guidauria deepgreenresist kathanger kbmasis compostosaurus degrees105 sonorandreamer stopfossfuels</t>
  </si>
  <si>
    <t>billystsurin frantzduval juniorprevost iluvhaiti thony_baby chevryyouri olesty gatte_l</t>
  </si>
  <si>
    <t>nolore janephilpott agentndn angrypirate42 canalib4 veldoncoburn mercedescassid3 nighttweeter1</t>
  </si>
  <si>
    <t>ajenglish amzoltai umustbe roya19 palimetakis phawin70197122 yoav19</t>
  </si>
  <si>
    <t>ibra_ansary gouvmali sangare1888 sboubeye echosmedias abdoulayesouk10</t>
  </si>
  <si>
    <t>voxdotcom tufkaa anastunya prevgenocide bridgetthenwood colemanlowndes</t>
  </si>
  <si>
    <t>lentaruofficial sangdrag flat_green ultromarin lookingsomenews</t>
  </si>
  <si>
    <t>ndh_j_m_f timesofisrael kennethlipp stratfor al_haafez</t>
  </si>
  <si>
    <t>simonplatman mediumdigi shlomo_gordon shadilayfive mintymurderer</t>
  </si>
  <si>
    <t>twittersupport ukremblondon david54367 putin_is_huilo</t>
  </si>
  <si>
    <t>johnastewart7 historylvrsclub engelstad_b siscakid</t>
  </si>
  <si>
    <t>marilyncapps darwin1800 mcfaul sonjamcdaniel94</t>
  </si>
  <si>
    <t>franckytrichet arnaudpasquer alainrobert44 dancaud</t>
  </si>
  <si>
    <t>beccabluesky tulukaruq bdoketu</t>
  </si>
  <si>
    <t>dupouvoirdachat nevabelle kairosneige</t>
  </si>
  <si>
    <t>hateisfutile azuretone politicsbloke</t>
  </si>
  <si>
    <t>3world_wide j_soldeville cmgrenoble</t>
  </si>
  <si>
    <t>mektronik willgalladryn fckeveryword</t>
  </si>
  <si>
    <t>bbcnewsnight nicholaswatt jasonmcloughli3</t>
  </si>
  <si>
    <t>newschambers jackieo1066 vantomas2</t>
  </si>
  <si>
    <t>geotecniaonline mrgdeviaje jeanpie85985247</t>
  </si>
  <si>
    <t>crbuildpeace waleadeboy janetadama</t>
  </si>
  <si>
    <t>slicktrick14 kthopkins baeticus007</t>
  </si>
  <si>
    <t>intellipus militarytalking no_businesshere</t>
  </si>
  <si>
    <t>dutertetet liberalstbg tanstaafl_muc</t>
  </si>
  <si>
    <t>padre_pio michel_goya michmich650</t>
  </si>
  <si>
    <t>ccwwfoundation maximebernier</t>
  </si>
  <si>
    <t>benmurraybruce emmaubon</t>
  </si>
  <si>
    <t>iboehler nantes_revoltee</t>
  </si>
  <si>
    <t>excell5 gavinwilliamson</t>
  </si>
  <si>
    <t>aoc jrtwatter</t>
  </si>
  <si>
    <t>dblackadder labourstartcanf</t>
  </si>
  <si>
    <t>suhaib_zafar tacituspublius</t>
  </si>
  <si>
    <t>youtube michel04091956</t>
  </si>
  <si>
    <t>lawson_sv sigvateide</t>
  </si>
  <si>
    <t>eyegloarts presscoreca</t>
  </si>
  <si>
    <t>lewisno1fan hansell_dave</t>
  </si>
  <si>
    <t>bt_hampton raspishake</t>
  </si>
  <si>
    <t>lapin47 lylybriscoe</t>
  </si>
  <si>
    <t>mfakosovo rankovickrnic</t>
  </si>
  <si>
    <t>marclamonthill jakekoren</t>
  </si>
  <si>
    <t>russiainsider wilkesliberty45</t>
  </si>
  <si>
    <t>howelljohn nickmacpherson2</t>
  </si>
  <si>
    <t>d_v_d_xl_y seanmaciel</t>
  </si>
  <si>
    <t>drmartyufml mg_saga</t>
  </si>
  <si>
    <t>harald_zierock gprab</t>
  </si>
  <si>
    <t>bernardreynau11 chlechevalier</t>
  </si>
  <si>
    <t>localdataco michaelweedon</t>
  </si>
  <si>
    <t>Top URLs in Tweet by Count</t>
  </si>
  <si>
    <t>https://www.youtube.com/watch?v=_YAQMx3aylI&amp;feature=youtu.be https://www.youtube.com/watch?v=BwaEcWjD-lQ&amp;feature=youtu.be https://rouendanslarue.net/video-expulsion-et-reoccupation-des-giletsjaunes-au-rond-point-des-vaches/</t>
  </si>
  <si>
    <t>http://presscore.ca/2011-congressional-audit-forfeited-federal-reserve-franchise-for-violation-of-law http://presscore.ca/nato-was-created-by-nazi-war-criminals-to-establish-the-fourth-reich</t>
  </si>
  <si>
    <t>Top URLs in Tweet by Salience</t>
  </si>
  <si>
    <t>https://www.youtube.com/watch?v=BwaEcWjD-lQ&amp;feature=youtu.be https://rouendanslarue.net/video-expulsion-et-reoccupation-des-giletsjaunes-au-rond-point-des-vaches/ https://www.youtube.com/watch?v=_YAQMx3aylI&amp;feature=youtu.be</t>
  </si>
  <si>
    <t>Top Domains in Tweet by Count</t>
  </si>
  <si>
    <t>Top Domains in Tweet by Salience</t>
  </si>
  <si>
    <t>rouendanslarue.net youtube.com</t>
  </si>
  <si>
    <t>Top Hashtags in Tweet by Count</t>
  </si>
  <si>
    <t>us canada uk europe eu moneylaundering germany news cdnpoli uspoli</t>
  </si>
  <si>
    <t>Top Hashtags in Tweet by Salience</t>
  </si>
  <si>
    <t>moneylaundering germany news cdnpoli uspoli us canada uk europe eu</t>
  </si>
  <si>
    <t>Top Words in Tweet by Count</t>
  </si>
  <si>
    <t>tufkaa dear voxdotcom colemanlowndes bridgetthenwood overwhelming brunt nazi occupation between</t>
  </si>
  <si>
    <t>hambibleibt awaiting large police action against hambacherforst month before first</t>
  </si>
  <si>
    <t>large awaiting police action against hambacherforst month before first 1s</t>
  </si>
  <si>
    <t>de au square l des dancaud arnaudpasquer franckytrichet face risque</t>
  </si>
  <si>
    <t>cf et de des alainrobert44 dancaud franckytrichet humanité centre d'hébergement</t>
  </si>
  <si>
    <t>bhs regional trends ex estate show challenge finding retailers take</t>
  </si>
  <si>
    <t>localdataco regional trends ex bhs estate show challenge finding retailers</t>
  </si>
  <si>
    <t>particular sherd found surface mattocks site large classic mimbres roomblock</t>
  </si>
  <si>
    <t>land people umustbe palimetakis yoav19 roya19 ajenglish amzoltai 1967 think</t>
  </si>
  <si>
    <t>la chlechevalier et du vent après réoccupation de rhénanie</t>
  </si>
  <si>
    <t>la de où michel_goya padre_pio rappelons aussi pantalonnade réoccupation rhur</t>
  </si>
  <si>
    <t>9 11</t>
  </si>
  <si>
    <t>la que défendre de dutertetet en fait c'est leopold iii</t>
  </si>
  <si>
    <t>tanstaafl_muc dutertetet en fait c'est leopold iii qui grave merdé</t>
  </si>
  <si>
    <t>militarytalking intellipus killing 50 soldiers probably led gaza</t>
  </si>
  <si>
    <t>s shlomo_gordon mediumdigi mintymurderer shadilayfive bubbeh meisers thing shlomo dispersal</t>
  </si>
  <si>
    <t>kthopkins solution clean area many arabs live peace israel given</t>
  </si>
  <si>
    <t>baeticus007 kthopkins solution clean area many arabs live peace israel</t>
  </si>
  <si>
    <t>gprab réoccupation française en alsace philatelie stempel philatélie philately briefmarken</t>
  </si>
  <si>
    <t>micropolitiques le samedi 17 novembre est une date importante dans</t>
  </si>
  <si>
    <t>la de zad un le samedi 17 novembre est une</t>
  </si>
  <si>
    <t>des rouendanslarue vidéo expulsion et réoccupation giletsjaunes au rond point</t>
  </si>
  <si>
    <t>des vidéo expulsion et réoccupation rond point vaches giletsjaunes à</t>
  </si>
  <si>
    <t>de au la chambres drmartyufml il est tres proche contraire</t>
  </si>
  <si>
    <t>dakota within nation bdoketu tulukaruq homelands waterprotector geraldine mcmanus manitoba</t>
  </si>
  <si>
    <t>orcroseanne unistotencamp isn t protest camp blockade traditional territory assertion</t>
  </si>
  <si>
    <t>lentaruofficial израиль готов к наступлению на сектор газа один министр</t>
  </si>
  <si>
    <t>hmm definitely interesting israel security cabinet members discussing resumption targeted</t>
  </si>
  <si>
    <t>stratfor israeli security cabinet members discussing resumption targeted killings hamas</t>
  </si>
  <si>
    <t>sonjamcdaniel94 mcfaul yes french movement counter german rhineland retreated happen</t>
  </si>
  <si>
    <t>darwin1800 sonjamcdaniel94 mcfaul yes french movement counter german rhineland retr</t>
  </si>
  <si>
    <t>playground showing look care</t>
  </si>
  <si>
    <t>enjoy d_v_d_xl_y project boyfriend's m arch thesis ruins azores find</t>
  </si>
  <si>
    <t>nickmacpherson2 kept good old though temporary during napoleonic wars misremembering</t>
  </si>
  <si>
    <t>suggest port stanley tonight 1 2 para plus irish guards</t>
  </si>
  <si>
    <t>janetadama women bulablin garnam maiduguri borno state discuss fears around</t>
  </si>
  <si>
    <t>russiainsider comes russian</t>
  </si>
  <si>
    <t>indigenous marclamonthill yes agreed neo palestinianism early morning connotation anti</t>
  </si>
  <si>
    <t>rouendanslarue vidéo complète expulsion et réoccupation du rond point des</t>
  </si>
  <si>
    <t>des rouendanslarue vidéo complète expulsion et réoccupation du rond point</t>
  </si>
  <si>
    <t>vidéo expulsion et réoccupation du rond point des vaches rouendanslarue</t>
  </si>
  <si>
    <t>mfakosovo kosovo part serbia back know trying rewrite history lame</t>
  </si>
  <si>
    <t>lapin47 bure zad mandres réoccupation dès demain</t>
  </si>
  <si>
    <t>first panel last day considering risk radiological evacuation decision making</t>
  </si>
  <si>
    <t>geotecniaonline raspishake each year southern california 10 000 earthquakes small</t>
  </si>
  <si>
    <t>jackieo1066 newschambers patel same evil mentality israeli mentors surprised advising</t>
  </si>
  <si>
    <t>hansell_dave former british cabinet minister leading breixteer appeared 2 suggest</t>
  </si>
  <si>
    <t>israel's law jeopardizing significant oslo achievement ongoing security coordination israel</t>
  </si>
  <si>
    <t>la de à il y un siècle fut proclamé première</t>
  </si>
  <si>
    <t>de la j_soldeville les résultats fouille place grenette en allant</t>
  </si>
  <si>
    <t>et de la secteur du les résultats fouille place grenette</t>
  </si>
  <si>
    <t>europe canada vatican eu uk gov dishonor those fought died</t>
  </si>
  <si>
    <t>presscoreca vatican germany money bankroll europe under guise eu 2011</t>
  </si>
  <si>
    <t>bbcnewsnight nicholaswatt someone credible jacob rees mogg considering emerald isle</t>
  </si>
  <si>
    <t>land canalib4 mercedescassid3 nighttweeter1 angrypirate42 veldoncoburn nolore janephilpott well keep</t>
  </si>
  <si>
    <t>sigvateide google seems fornication</t>
  </si>
  <si>
    <t>liked youtube la réoccupation militaire de l'afrique</t>
  </si>
  <si>
    <t>piece education funding ontario deficit need public tot ake back</t>
  </si>
  <si>
    <t>expulsion réoccupation du rond point des vaches round 2 jeudi</t>
  </si>
  <si>
    <t>thank</t>
  </si>
  <si>
    <t>fckeveryword fuck</t>
  </si>
  <si>
    <t>fuck</t>
  </si>
  <si>
    <t>stopfossfuels unist'ot'en camp indigenous unceded territory bc blocked pipelines seven</t>
  </si>
  <si>
    <t>camp unist'ot'en indigenous unceded territory bc blocked pipelines seven years</t>
  </si>
  <si>
    <t>isil syria suhaib_zafar disaster 4 americans died fighting led coalition</t>
  </si>
  <si>
    <t>aphrodite</t>
  </si>
  <si>
    <t>sex teen pt ftd busty ameur great tes hydraulic machines</t>
  </si>
  <si>
    <t>penang historylvrsclub allied forces liberated end august jap surrender party</t>
  </si>
  <si>
    <t>penang jap allied forces liberated end august surrender party signed</t>
  </si>
  <si>
    <t>du sttp en c b déclaration de solidarité avec le</t>
  </si>
  <si>
    <t>du en labourstartcanf c b déclaration de solidarité sttp avec</t>
  </si>
  <si>
    <t>anyone notice rival imperialism bullshit pro pipeline types make up</t>
  </si>
  <si>
    <t>la le de des asrafnath raniallk thierry_1409 bougazzis jeanbap53945404 cgloupier</t>
  </si>
  <si>
    <t>aoc equally think skinned pedantic trump childish never accomplish much</t>
  </si>
  <si>
    <t>moral panic shameless propaganda rabble rousing more gavinwilliamson far east</t>
  </si>
  <si>
    <t>politicsbloke incapable reading answering questions ignore illegal 1948 jordanian occupation</t>
  </si>
  <si>
    <t>des nantes nouvelle expulsion d exilés gendarmes et blocs de</t>
  </si>
  <si>
    <t>des nantes_revoltee nantes nouvelle expulsion d exilés gendarmes et blocs</t>
  </si>
  <si>
    <t>paris germany 1938 2018 begun stabledoorz</t>
  </si>
  <si>
    <t>et de des la une villes réoccupation plus en à</t>
  </si>
  <si>
    <t>de plus en bernardvachon1 ce mouvement qui entraîne citadins à</t>
  </si>
  <si>
    <t>de kairosneige le samedi 12 pourrait être une grande journée</t>
  </si>
  <si>
    <t>de le samedi 12 pourrait être une grande journée réoccupation</t>
  </si>
  <si>
    <t>bernardvachon1 de plus en charlootteto cedricszabo pierretraineau hazansteph h4dev salondesmaires</t>
  </si>
  <si>
    <t>boko haram gej benmurraybruce nigerians outright dumb compare spread inception</t>
  </si>
  <si>
    <t>ready begin hobby room</t>
  </si>
  <si>
    <t>en sboubeye l'action du gouvernement se situe dans ce cadre</t>
  </si>
  <si>
    <t>en ã cette de nos et l'action du gouvernement se</t>
  </si>
  <si>
    <t>le frantzduval 1h maire chevryyouri ã tait au champ de</t>
  </si>
  <si>
    <t>la le de marchands sur place rã 1h maire chevryyouri</t>
  </si>
  <si>
    <t>le frantzduval 1h maire chevryyouri était au champ de mars</t>
  </si>
  <si>
    <t>camp many fail understand unist ot en protest blockade traditional</t>
  </si>
  <si>
    <t>camp candiscallison many fail understand unist ot en protest blockade</t>
  </si>
  <si>
    <t>camp indigifem totally start applaud otter's pond methodically remove settler</t>
  </si>
  <si>
    <t>camp unist ot en protest blockade traditional territory assertion aboriginal</t>
  </si>
  <si>
    <t>nous de à tous les le l pays est demandons</t>
  </si>
  <si>
    <t>unistotencamp isn t protest camp blockade traditional territory assertion aboriginal</t>
  </si>
  <si>
    <t>camp protest blockade orcroseanne unistotencamp isn t traditional territory assertion</t>
  </si>
  <si>
    <t>camp protest blockade candiscallison many fail understand unist ot en</t>
  </si>
  <si>
    <t>danaqueen69 unistotencamp isn t protest camp blockade traditional territory assertion</t>
  </si>
  <si>
    <t>camp protest blockade unistotencamp isn t traditional territory assertion danaqueen69</t>
  </si>
  <si>
    <t>david54367 ukremblondon twittersupport question posed cuz we've witnessed called referendum</t>
  </si>
  <si>
    <t>Top Words in Tweet by Salience</t>
  </si>
  <si>
    <t>complète du occupé par les depuis 15 jours à rouen</t>
  </si>
  <si>
    <t>rouendanslarue vidéo complète expulsion et réoccupation du rond point vaches</t>
  </si>
  <si>
    <t>rouendanslarue complète à rouen occupé par les giletsjaunes depuis 15</t>
  </si>
  <si>
    <t>vatican eu presscoreca money bankroll under guise 2011 congressional audit</t>
  </si>
  <si>
    <t>azuretone incapable reading answering questions ignore illegal 1948 jordanian occupation</t>
  </si>
  <si>
    <t>stabledoorz paris germany 1938 2018 begun</t>
  </si>
  <si>
    <t>plus en à s nlle manière charlootteto cedricszabo pierretraineau hazansteph</t>
  </si>
  <si>
    <t>e 300 sur les minima sociaux janvier euros ric smic</t>
  </si>
  <si>
    <t>de plus en charlootteto cedricszabo pierretraineau hazansteph h4dev salondesmaires minsolisante</t>
  </si>
  <si>
    <t>orcroseanne unistotencamp isn t traditional territory assertion abo candiscallison many</t>
  </si>
  <si>
    <t>candiscallison many fail understand unist ot en orcroseanne unistotencamp isn</t>
  </si>
  <si>
    <t>danaqueen69 aborig orcroseanne abo candiscallison many fail understand unist ot</t>
  </si>
  <si>
    <t>Top Word Pairs in Tweet by Count</t>
  </si>
  <si>
    <t>tufkaa,dear  dear,voxdotcom  voxdotcom,colemanlowndes  colemanlowndes,bridgetthenwood  bridgetthenwood,overwhelming  overwhelming,brunt  brunt,nazi  nazi,occupation  occupation,between  between,1941</t>
  </si>
  <si>
    <t>hambibleibt,awaiting  awaiting,large  large,police  police,action  action,against  against,hambacherforst  hambacherforst,reoccupation  reoccupation,month  month,before  before,first</t>
  </si>
  <si>
    <t>dancaud,arnaudpasquer  arnaudpasquer,franckytrichet  franckytrichet,face  face,au  au,risque  risque,avéré  avéré,de  de,réoccupation  réoccupation,de  de,la</t>
  </si>
  <si>
    <t>alainrobert44,dancaud  dancaud,franckytrichet  franckytrichet,humanité  humanité,cf  cf,centre  centre,d'hébergement  d'hébergement,et  et,fermeté  fermeté,cf  cf,pas</t>
  </si>
  <si>
    <t>localdataco,regional  regional,reoccupation  reoccupation,trends  trends,ex  ex,bhs  bhs,estate  estate,show  show,challenge  challenge,finding  finding,retailers</t>
  </si>
  <si>
    <t>particular,sherd  sherd,found  found,surface  surface,mattocks  mattocks,site  site,large  large,classic  classic,mimbres  mimbres,roomblock  roomblock,earlier</t>
  </si>
  <si>
    <t>umustbe,palimetakis  palimetakis,yoav19  yoav19,roya19  roya19,ajenglish  ajenglish,amzoltai  amzoltai,1967  1967,think  think,logic  logic,occupation  occupation,reoccupation</t>
  </si>
  <si>
    <t>chlechevalier,et  et,du  du,vent  vent,après  après,la  la,réoccupation  réoccupation,de  de,la  la,rhénanie</t>
  </si>
  <si>
    <t>de,la  michel_goya,padre_pio  padre_pio,rappelons  rappelons,aussi  aussi,la  la,pantalonnade  pantalonnade,de  la,réoccupation  réoccupation,de  la,rhur</t>
  </si>
  <si>
    <t>reoccupation,9  9,11</t>
  </si>
  <si>
    <t>dutertetet,en  en,fait  fait,c'est  c'est,leopold  leopold,iii  iii,qui  qui,grave  grave,merdé  merdé,parce  parce,que</t>
  </si>
  <si>
    <t>tanstaafl_muc,dutertetet  dutertetet,en  en,fait  fait,c'est  c'est,leopold  leopold,iii  iii,qui  qui,grave  grave,merdé  merdé,parce</t>
  </si>
  <si>
    <t>militarytalking,intellipus  intellipus,killing  killing,50  50,soldiers  soldiers,probably  probably,led  led,reoccupation  reoccupation,gaza</t>
  </si>
  <si>
    <t>shlomo_gordon,mediumdigi  mediumdigi,mintymurderer  mintymurderer,shadilayfive  shadilayfive,s  s,bubbeh  bubbeh,meisers  meisers,thing  thing,shlomo  shlomo,dispersal  dispersal,10</t>
  </si>
  <si>
    <t>kthopkins,solution  solution,reoccupation  reoccupation,clean  clean,area  area,many  many,arabs  arabs,live  live,peace  peace,israel  israel,given</t>
  </si>
  <si>
    <t>baeticus007,kthopkins  kthopkins,solution  solution,reoccupation  reoccupation,clean  clean,area  area,many  many,arabs  arabs,live  live,peace  peace,israel</t>
  </si>
  <si>
    <t>réoccupation,française  française,en  en,alsace  alsace,gprab  gprab,philatelie  philatelie,stempel  stempel,philatélie  philatélie,philately  philately,briefmarken  briefmarken,oblitérations</t>
  </si>
  <si>
    <t>micropolitiques,le  le,samedi  samedi,17  17,novembre  novembre,est  est,une  une,date  date,importante  importante,dans  dans,l'histoire</t>
  </si>
  <si>
    <t>la,zad  le,samedi  samedi,17  17,novembre  novembre,est  est,une  une,date  date,importante  importante,dans  dans,l'histoire</t>
  </si>
  <si>
    <t>rouendanslarue,vidéo  vidéo,expulsion  expulsion,et  et,réoccupation  réoccupation,des  des,giletsjaunes  giletsjaunes,au  au,rond  rond,point  point,des</t>
  </si>
  <si>
    <t>expulsion,et  et,réoccupation  rond,point  point,des  des,vaches  vaches,à  à,rouen  vidéo,expulsion  réoccupation,des  des,giletsjaunes</t>
  </si>
  <si>
    <t>la,chambres  drmartyufml,il  il,est  est,tres  tres,proche  proche,au  au,contraire  contraire,j  j,ai  ai,eu</t>
  </si>
  <si>
    <t>bdoketu,tulukaruq  tulukaruq,dakota  dakota,reoccupation  reoccupation,dakota  dakota,homelands  homelands,waterprotector  waterprotector,geraldine  geraldine,mcmanus  mcmanus,manitoba  manitoba,northdakota</t>
  </si>
  <si>
    <t>orcroseanne,unistotencamp  unistotencamp,isn  isn,t  t,protest  protest,camp  camp,blockade  blockade,reoccupation  reoccupation,traditional  traditional,territory  territory,assertion</t>
  </si>
  <si>
    <t>lentaruofficial,израиль  израиль,готов  готов,к  к,наступлению  наступлению,на  на,сектор  сектор,газа  газа,один  один,министр  министр,рассказал</t>
  </si>
  <si>
    <t>israeli,security  security,cabinet  cabinet,members  members,discussing  discussing,resumption  resumption,targeted  targeted,killings  killings,hamas  hamas,leaders  leaders,reoccupation</t>
  </si>
  <si>
    <t>hmm,definitely  definitely,interesting  interesting,israel  israel,security  security,cabinet  cabinet,members  members,discussing  discussing,resumption  resumption,targeted  targeted,killings</t>
  </si>
  <si>
    <t>stratfor,israeli  israeli,security  security,cabinet  cabinet,members  members,discussing  discussing,resumption  resumption,targeted  targeted,killings  killings,hamas  hamas,leaders</t>
  </si>
  <si>
    <t>sonjamcdaniel94,mcfaul  mcfaul,yes  yes,french  french,movement  movement,counter  counter,german  german,reoccupation  reoccupation,rhineland  rhineland,retreated  retreated,happen</t>
  </si>
  <si>
    <t>darwin1800,sonjamcdaniel94  sonjamcdaniel94,mcfaul  mcfaul,yes  yes,french  french,movement  movement,counter  counter,german  german,reoccupation  reoccupation,rhineland  rhineland,retr</t>
  </si>
  <si>
    <t>playground,reoccupation  reoccupation,showing  showing,look  look,care</t>
  </si>
  <si>
    <t>d_v_d_xl_y,enjoy  enjoy,project  project,enjoy  enjoy,boyfriend's  boyfriend's,m  m,arch  arch,thesis  thesis,reoccupation  reoccupation,ruins  ruins,azores</t>
  </si>
  <si>
    <t>nickmacpherson2,kept  kept,good  good,old  old,though  though,temporary  temporary,reoccupation  reoccupation,during  during,napoleonic  napoleonic,wars  wars,misremembering</t>
  </si>
  <si>
    <t>suggest,reoccupation  reoccupation,port  port,stanley  stanley,tonight  tonight,1  1,2  2,para  para,plus  plus,irish  irish,guards</t>
  </si>
  <si>
    <t>janetadama,women  women,bulablin  bulablin,garnam  garnam,maiduguri  maiduguri,borno  borno,state  state,discuss  discuss,fears  fears,around  around,possible</t>
  </si>
  <si>
    <t>russiainsider,comes  comes,russian  russian,reoccupation</t>
  </si>
  <si>
    <t>marclamonthill,yes  yes,agreed  agreed,neo  neo,palestinianism  palestinianism,early  early,morning  morning,connotation  connotation,anti  anti,indigenous  indigenous,peoples</t>
  </si>
  <si>
    <t>rouendanslarue,vidéo  vidéo,complète  complète,expulsion  expulsion,et  et,réoccupation  réoccupation,du  du,rond  rond,point  point,des  des,vaches</t>
  </si>
  <si>
    <t>expulsion,et  et,réoccupation  réoccupation,du  du,rond  rond,point  point,des  des,vaches  rouendanslarue,vidéo  vidéo,complète  complète,expulsion</t>
  </si>
  <si>
    <t>mfakosovo,reoccupation  reoccupation,kosovo  kosovo,part  part,serbia  serbia,back  back,know  know,trying  trying,rewrite  rewrite,history  history,lame</t>
  </si>
  <si>
    <t>lapin47,bure  bure,zad  zad,mandres  mandres,réoccupation  réoccupation,dès  dès,demain</t>
  </si>
  <si>
    <t>first,panel  panel,last  last,day  day,considering  considering,risk  risk,radiological  radiological,evacuation  evacuation,reoccupation  reoccupation,decision  decision,making</t>
  </si>
  <si>
    <t>geotecniaonline,raspishake  raspishake,each  each,year  year,southern  southern,california  california,10  10,000  000,earthquakes  earthquakes,small  small,felt</t>
  </si>
  <si>
    <t>newschambers,patel  patel,same  same,evil  evil,mentality  mentality,israeli  israeli,mentors  mentors,surprised  surprised,advising  advising,'reoccupation  'reoccupation,ireland</t>
  </si>
  <si>
    <t>jackieo1066,newschambers  newschambers,patel  patel,same  same,evil  evil,mentality  mentality,israeli  israeli,mentors  mentors,surprised  surprised,advising  advising,'reoccupation</t>
  </si>
  <si>
    <t>former,british  british,cabinet  cabinet,minister  minister,leading  leading,breixteer  breixteer,appeared  appeared,2  2,suggest  suggest,country  country,use</t>
  </si>
  <si>
    <t>hansell_dave,former  former,british  british,cabinet  cabinet,minister  minister,leading  leading,breixteer  breixteer,appeared  appeared,2  2,suggest  suggest,country</t>
  </si>
  <si>
    <t>law,jeopardizing  jeopardizing,israel's  israel's,significant  significant,oslo  oslo,achievement  achievement,ongoing  ongoing,security  security,coordination  coordination,israel  israel,funded</t>
  </si>
  <si>
    <t>il,y  y,un  un,siècle  siècle,fut  fut,proclamé  proclamé,la  la,première  première,république  république,démocratique  démocratique,d</t>
  </si>
  <si>
    <t>de,la  j_soldeville,les  les,résultats  résultats,de  la,fouille  fouille,place  place,grenette  grenette,en  en,allant  allant,vite</t>
  </si>
  <si>
    <t>de,la  les,résultats  résultats,de  la,fouille  fouille,place  place,grenette  grenette,en  en,allant  allant,vite  vite,secteur</t>
  </si>
  <si>
    <t>canada,uk  uk,gov  gov,dishonor  dishonor,those  those,fought  fought,died  died,liberating  liberating,europe  europe,wwi  wwi,wwii</t>
  </si>
  <si>
    <t>presscoreca,vatican  vatican,germany  germany,money  money,bankroll  bankroll,reoccupation  reoccupation,europe  europe,under  under,guise  guise,eu  eu,2011</t>
  </si>
  <si>
    <t>bbcnewsnight,nicholaswatt  nicholaswatt,someone  someone,credible  credible,jacob  jacob,rees  rees,mogg  mogg,considering  considering,reoccupation  reoccupation,emerald  emerald,isle</t>
  </si>
  <si>
    <t>canalib4,mercedescassid3  mercedescassid3,nighttweeter1  nighttweeter1,angrypirate42  angrypirate42,veldoncoburn  veldoncoburn,nolore  nolore,janephilpott  janephilpott,well  well,keep  keep,saying  saying,land</t>
  </si>
  <si>
    <t>sigvateide,google  google,seems  seems,reoccupation  reoccupation,fornication</t>
  </si>
  <si>
    <t>liked,youtube  youtube,la  la,réoccupation  réoccupation,militaire  militaire,de  de,l'afrique</t>
  </si>
  <si>
    <t>piece,education  education,funding  funding,ontario  ontario,deficit  deficit,need  need,public  public,tot  tot,ake  ake,back  back,power</t>
  </si>
  <si>
    <t>expulsion,réoccupation  réoccupation,du  du,rond  rond,point  point,des  des,vaches  vaches,round  round,2  2,jeudi  jeudi,30</t>
  </si>
  <si>
    <t>thank,reoccupation</t>
  </si>
  <si>
    <t>fckeveryword,fuck  fuck,reoccupation</t>
  </si>
  <si>
    <t>fuck,reoccupation</t>
  </si>
  <si>
    <t>stopfossfuels,unist'ot'en  unist'ot'en,camp  camp,indigenous  indigenous,reoccupation  reoccupation,unceded  unceded,territory  territory,bc  bc,blocked  blocked,pipelines  pipelines,seven</t>
  </si>
  <si>
    <t>suhaib_zafar,disaster  disaster,4  4,americans  americans,died  died,fighting  fighting,isil  isil,syria  syria,led  led,coalition  coalition,nearly</t>
  </si>
  <si>
    <t>reoccupation,aphrodite</t>
  </si>
  <si>
    <t>pt,reoccupation  reoccupation,ftd  ftd,busty  busty,ameur  ameur,teen  teen,great  great,sex  sex,tes  tes,hydraulic  hydraulic,sex</t>
  </si>
  <si>
    <t>historylvrsclub,reoccupation  reoccupation,penang  penang,allied  allied,forces  forces,liberated  liberated,penang  penang,end  end,august  august,jap  jap,surrender</t>
  </si>
  <si>
    <t>c,b  b,déclaration  déclaration,de  de,solidarité  solidarité,du  du,sttp  sttp,avec  avec,le  le,camp  camp,des</t>
  </si>
  <si>
    <t>labourstartcanf,c  c,b  b,déclaration  déclaration,de  de,solidarité  solidarité,du  du,sttp  sttp,avec  avec,le  le,camp</t>
  </si>
  <si>
    <t>anyone,notice  notice,rival  rival,imperialism  imperialism,bullshit  bullshit,pro  pro,pipeline  pipeline,types  types,make  make,up  up,justify</t>
  </si>
  <si>
    <t>asrafnath,raniallk  raniallk,thierry_1409  thierry_1409,bougazzis  bougazzis,jeanbap53945404  jeanbap53945404,cgloupier  cgloupier,planetecherie  planetecherie,rigolosalaf  rigolosalaf,tiaraspa  tiaraspa,tinord59  tinord59,dalton_alain</t>
  </si>
  <si>
    <t>aoc,equally  equally,think  think,skinned  skinned,pedantic  pedantic,trump  trump,childish  childish,reoccupation  reoccupation,never  never,accomplish  accomplish,much</t>
  </si>
  <si>
    <t>moral,panic  panic,shameless  shameless,propaganda  propaganda,rabble  rabble,rousing  rousing,more  more,gavinwilliamson  gavinwilliamson,reoccupation  reoccupation,far  far,east</t>
  </si>
  <si>
    <t>politicsbloke,incapable  incapable,reading  reading,answering  answering,questions  questions,ignore  ignore,illegal  illegal,1948  1948,jordanian  jordanian,occupation  occupation,judea</t>
  </si>
  <si>
    <t>nantes,nouvelle  nouvelle,expulsion  expulsion,d  d,exilés  exilés,des  des,gendarmes  gendarmes,et  et,des  des,blocs  blocs,de</t>
  </si>
  <si>
    <t>nantes_revoltee,nantes  nantes,nouvelle  nouvelle,expulsion  expulsion,d  d,exilés  exilés,des  des,gendarmes  gendarmes,et  et,des  des,blocs</t>
  </si>
  <si>
    <t>germany,1938  1938,paris  paris,2018  2018,reoccupation  reoccupation,paris  paris,begun  stabledoorz,germany</t>
  </si>
  <si>
    <t>et,la  et,de  une,nlle  nlle,manière  manière,de  charlootteto,cedricszabo  cedricszabo,pierretraineau  pierretraineau,hazansteph  hazansteph,h4dev  h4dev,salondesmaires</t>
  </si>
  <si>
    <t>bernardvachon1,ce  ce,mouvement  mouvement,qui  qui,entraîne  entraîne,de  de,plus  plus,en  en,plus  plus,de  de,citadins</t>
  </si>
  <si>
    <t>kairosneige,le  le,samedi  samedi,12  12,pourrait  pourrait,être  être,une  une,grande  grande,journée  journée,de  de,réoccupation</t>
  </si>
  <si>
    <t>le,samedi  samedi,12  pourrait,être  être,une  une,grande  grande,journée  journée,de  de,réoccupation  réoccupation,des  des,rond</t>
  </si>
  <si>
    <t>bernardvachon1,charlootteto  charlootteto,cedricszabo  cedricszabo,pierretraineau  pierretraineau,hazansteph  hazansteph,h4dev  h4dev,salondesmaires  salondesmaires,minsolisante  minsolisante,agencenumerique  agencenumerique,mounir  mounir,c</t>
  </si>
  <si>
    <t>boko,haram  benmurraybruce,nigerians  nigerians,outright  outright,dumb  dumb,compare  compare,spread  spread,boko  haram,inception  inception,gej  gej,administration</t>
  </si>
  <si>
    <t>ready,begin  begin,reoccupation  reoccupation,hobby  hobby,room</t>
  </si>
  <si>
    <t>sboubeye,l'action  l'action,du  du,gouvernement  gouvernement,se  se,situe  situe,dans  dans,ce  ce,cadre  cadre,lã  lã,cette</t>
  </si>
  <si>
    <t>l'action,du  du,gouvernement  gouvernement,se  se,situe  situe,dans  dans,ce  ce,cadre  cadre,lã  lã,cette  cette,action</t>
  </si>
  <si>
    <t>frantzduval,1h  1h,le  le,maire  maire,chevryyouri  chevryyouri,ã  ã,tait  tait,au  au,champ  champ,de  de,mars</t>
  </si>
  <si>
    <t>sur,la  1h,le  le,maire  maire,chevryyouri  chevryyouri,ã  ã,tait  tait,au  au,champ  champ,de  de,mars</t>
  </si>
  <si>
    <t>frantzduval,1h  1h,le  le,maire  maire,chevryyouri  chevryyouri,était  était,au  au,champ  champ,de  de,mars  mars,après</t>
  </si>
  <si>
    <t>many,fail  fail,understand  understand,unist  unist,ot  ot,en  en,camp  camp,protest  protest,camp  camp,blockade  blockade,reoccupation</t>
  </si>
  <si>
    <t>candiscallison,many  many,fail  fail,understand  understand,unist  unist,ot  ot,en  en,camp  camp,protest  protest,camp  camp,blockade</t>
  </si>
  <si>
    <t>indigifem,totally  totally,start  start,applaud  applaud,otter's  otter's,reoccupation  reoccupation,pond  pond,methodically  methodically,remove  remove,settler  settler,koi</t>
  </si>
  <si>
    <t>unist,ot  ot,en  en,camp  camp,protest  protest,camp  camp,blockade  blockade,reoccupation  reoccupation,traditional  traditional,territory  territory,assertion</t>
  </si>
  <si>
    <t>nous,demandons  demandons,à  à,tous  tous,les  les,congo  congo,d  d,éviter  éviter,les  les,propos  propos,qui</t>
  </si>
  <si>
    <t>unistotencamp,isn  isn,t  t,protest  protest,camp  camp,blockade  blockade,reoccupation  reoccupation,traditional  traditional,territory  territory,assertion  assertion,aboriginal</t>
  </si>
  <si>
    <t>protest,camp  camp,blockade  orcroseanne,unistotencamp  unistotencamp,isn  isn,t  t,protest  blockade,reoccupation  reoccupation,traditional  traditional,territory  territory,assertion</t>
  </si>
  <si>
    <t>protest,camp  camp,blockade  candiscallison,many  many,fail  fail,understand  understand,unist  unist,ot  ot,en  en,camp  camp,protest</t>
  </si>
  <si>
    <t>danaqueen69,unistotencamp  unistotencamp,isn  isn,t  t,protest  protest,camp  camp,blockade  blockade,reoccupation  reoccupation,traditional  traditional,territory  territory,assertion</t>
  </si>
  <si>
    <t>protest,camp  camp,blockade  unistotencamp,isn  isn,t  t,protest  blockade,reoccupation  reoccupation,traditional  traditional,territory  territory,assertion  danaqueen69,unistotencamp</t>
  </si>
  <si>
    <t>david54367,ukremblondon  ukremblondon,twittersupport  twittersupport,question  question,posed  posed,reoccupation  reoccupation,cuz  cuz,we've  we've,witnessed  witnessed,called  called,referendum</t>
  </si>
  <si>
    <t>Top Word Pairs in Tweet by Salience</t>
  </si>
  <si>
    <t>vidéo,complète  complète,expulsion  réoccupation,du  du,rond  rouen,occupé  occupé,par  par,les  les,giletsjaunes  giletsjaunes,depuis  depuis,15</t>
  </si>
  <si>
    <t>rouendanslarue,vidéo  vidéo,complète  complète,expulsion  vaches,à  à,rouen  rouen,occupé  occupé,par  par,les  les,giletsjaunes  giletsjaunes,depuis</t>
  </si>
  <si>
    <t>presscoreca,canada  germany,money  money,bankroll  bankroll,reoccupation  europe,under  under,guise  guise,eu  eu,2011  2011,congressional  congressional,audit</t>
  </si>
  <si>
    <t>azuretone,incapable  incapable,reading  reading,answering  answering,questions  questions,ignore  ignore,illegal  illegal,1948  1948,jordanian  jordanian,occupation  occupation,judea</t>
  </si>
  <si>
    <t>stabledoorz,germany  germany,1938  1938,paris  paris,2018  2018,reoccupation  reoccupation,paris  paris,begun</t>
  </si>
  <si>
    <t>et,la  une,nlle  nlle,manière  manière,de  charlootteto,cedricszabo  cedricszabo,pierretraineau  pierretraineau,hazansteph  hazansteph,h4dev  h4dev,salondesmaires  salondesmaires,minsolisante</t>
  </si>
  <si>
    <t>1800,e  e,300  300,e  e,sur  sur,les  les,minima  minima,sociaux  12,janvier  janvier,pourrait  sociaux,giletsjaunes</t>
  </si>
  <si>
    <t>orcroseanne,unistotencamp  unistotencamp,isn  isn,t  t,protest  blockade,reoccupation  reoccupation,traditional  traditional,territory  territory,assertion  assertion,abo  candiscallison,many</t>
  </si>
  <si>
    <t>candiscallison,many  many,fail  fail,understand  understand,unist  unist,ot  ot,en  en,camp  camp,protest  orcroseanne,unistotencamp  unistotencamp,isn</t>
  </si>
  <si>
    <t>danaqueen69,unistotencamp  assertion,aborig  orcroseanne,unistotencamp  assertion,abo  candiscallison,many  many,fail  fail,understand  understand,unist  unist,ot  ot,en</t>
  </si>
  <si>
    <t>Word</t>
  </si>
  <si>
    <t>abo</t>
  </si>
  <si>
    <t>une</t>
  </si>
  <si>
    <t>les</t>
  </si>
  <si>
    <t>dans</t>
  </si>
  <si>
    <t>samedi</t>
  </si>
  <si>
    <t>il</t>
  </si>
  <si>
    <t>est</t>
  </si>
  <si>
    <t>up</t>
  </si>
  <si>
    <t>occupation</t>
  </si>
  <si>
    <t>first</t>
  </si>
  <si>
    <t>show</t>
  </si>
  <si>
    <t>ã</t>
  </si>
  <si>
    <t>1s</t>
  </si>
  <si>
    <t>k</t>
  </si>
  <si>
    <t>par</t>
  </si>
  <si>
    <t>17</t>
  </si>
  <si>
    <t>novembre</t>
  </si>
  <si>
    <t>date</t>
  </si>
  <si>
    <t>importante</t>
  </si>
  <si>
    <t>l'histoire</t>
  </si>
  <si>
    <t>luttes</t>
  </si>
  <si>
    <t>maintenant</t>
  </si>
  <si>
    <t>6</t>
  </si>
  <si>
    <t>ans</t>
  </si>
  <si>
    <t>avait</t>
  </si>
  <si>
    <t>lieu</t>
  </si>
  <si>
    <t>years</t>
  </si>
  <si>
    <t>2</t>
  </si>
  <si>
    <t>depuis</t>
  </si>
  <si>
    <t>pour</t>
  </si>
  <si>
    <t>2018</t>
  </si>
  <si>
    <t>rã</t>
  </si>
  <si>
    <t>penang</t>
  </si>
  <si>
    <t>complète</t>
  </si>
  <si>
    <t>occupé</t>
  </si>
  <si>
    <t>15</t>
  </si>
  <si>
    <t>cette</t>
  </si>
  <si>
    <t>cabinet</t>
  </si>
  <si>
    <t>jou</t>
  </si>
  <si>
    <t>d</t>
  </si>
  <si>
    <t>l</t>
  </si>
  <si>
    <t>l'action</t>
  </si>
  <si>
    <t>situe</t>
  </si>
  <si>
    <t>cadre</t>
  </si>
  <si>
    <t>lã</t>
  </si>
  <si>
    <t>consistã</t>
  </si>
  <si>
    <t>cet</t>
  </si>
  <si>
    <t>espace</t>
  </si>
  <si>
    <t>12</t>
  </si>
  <si>
    <t>pourrait</t>
  </si>
  <si>
    <t>être</t>
  </si>
  <si>
    <t>journée</t>
  </si>
  <si>
    <t>points</t>
  </si>
  <si>
    <t>expulsés</t>
  </si>
  <si>
    <t>manifestations</t>
  </si>
  <si>
    <t>partout</t>
  </si>
  <si>
    <t>israeli</t>
  </si>
  <si>
    <t>10</t>
  </si>
  <si>
    <t>000</t>
  </si>
  <si>
    <t>canada</t>
  </si>
  <si>
    <t>après</t>
  </si>
  <si>
    <t>renâ</t>
  </si>
  <si>
    <t>tait</t>
  </si>
  <si>
    <t>aprã</t>
  </si>
  <si>
    <t>dã</t>
  </si>
  <si>
    <t>guerpissement</t>
  </si>
  <si>
    <t>totale</t>
  </si>
  <si>
    <t>germany</t>
  </si>
  <si>
    <t>liberated</t>
  </si>
  <si>
    <t>end</t>
  </si>
  <si>
    <t>jap</t>
  </si>
  <si>
    <t>europe</t>
  </si>
  <si>
    <t>each</t>
  </si>
  <si>
    <t>year</t>
  </si>
  <si>
    <t>southern</t>
  </si>
  <si>
    <t>small</t>
  </si>
  <si>
    <t>felt</t>
  </si>
  <si>
    <t>израиль</t>
  </si>
  <si>
    <t>готов</t>
  </si>
  <si>
    <t>к</t>
  </si>
  <si>
    <t>наступлению</t>
  </si>
  <si>
    <t>на</t>
  </si>
  <si>
    <t>сектор</t>
  </si>
  <si>
    <t>газа</t>
  </si>
  <si>
    <t>один</t>
  </si>
  <si>
    <t>министр</t>
  </si>
  <si>
    <t>рассказал</t>
  </si>
  <si>
    <t>что</t>
  </si>
  <si>
    <t>скоро</t>
  </si>
  <si>
    <t>начнется</t>
  </si>
  <si>
    <t>крупная</t>
  </si>
  <si>
    <t>военная</t>
  </si>
  <si>
    <t>кампания</t>
  </si>
  <si>
    <t>а</t>
  </si>
  <si>
    <t>members</t>
  </si>
  <si>
    <t>discussing</t>
  </si>
  <si>
    <t>resumption</t>
  </si>
  <si>
    <t>targeted</t>
  </si>
  <si>
    <t>killings</t>
  </si>
  <si>
    <t>leaders</t>
  </si>
  <si>
    <t>around</t>
  </si>
  <si>
    <t>aborig</t>
  </si>
  <si>
    <t>aboriginal</t>
  </si>
  <si>
    <t>title</t>
  </si>
  <si>
    <t>never</t>
  </si>
  <si>
    <t>fin</t>
  </si>
  <si>
    <t>publiquâ</t>
  </si>
  <si>
    <t>boko</t>
  </si>
  <si>
    <t>haram</t>
  </si>
  <si>
    <t>mais</t>
  </si>
  <si>
    <t>démontrant</t>
  </si>
  <si>
    <t>ainsi</t>
  </si>
  <si>
    <t>détermination</t>
  </si>
  <si>
    <t>e</t>
  </si>
  <si>
    <t>avec</t>
  </si>
  <si>
    <t>judea</t>
  </si>
  <si>
    <t>think</t>
  </si>
  <si>
    <t>vite</t>
  </si>
  <si>
    <t>secteur</t>
  </si>
  <si>
    <t>allied</t>
  </si>
  <si>
    <t>forces</t>
  </si>
  <si>
    <t>august</t>
  </si>
  <si>
    <t>surrender</t>
  </si>
  <si>
    <t>party</t>
  </si>
  <si>
    <t>signed</t>
  </si>
  <si>
    <t>war</t>
  </si>
  <si>
    <t>take</t>
  </si>
  <si>
    <t>back</t>
  </si>
  <si>
    <t>vatican</t>
  </si>
  <si>
    <t>nazi</t>
  </si>
  <si>
    <t>zad</t>
  </si>
  <si>
    <t>лид</t>
  </si>
  <si>
    <t>rights</t>
  </si>
  <si>
    <t>proven</t>
  </si>
  <si>
    <t>était</t>
  </si>
  <si>
    <t>pas</t>
  </si>
  <si>
    <t>nos</t>
  </si>
  <si>
    <t>territories</t>
  </si>
  <si>
    <t>nation</t>
  </si>
  <si>
    <t>entraîne</t>
  </si>
  <si>
    <t>citadins</t>
  </si>
  <si>
    <t>quitter</t>
  </si>
  <si>
    <t>grandes</t>
  </si>
  <si>
    <t>installer</t>
  </si>
  <si>
    <t>milieu</t>
  </si>
  <si>
    <t>rural</t>
  </si>
  <si>
    <t>ric</t>
  </si>
  <si>
    <t>smic</t>
  </si>
  <si>
    <t>1800</t>
  </si>
  <si>
    <t>empêcher</t>
  </si>
  <si>
    <t>incapable</t>
  </si>
  <si>
    <t>reading</t>
  </si>
  <si>
    <t>answering</t>
  </si>
  <si>
    <t>questions</t>
  </si>
  <si>
    <t>ignore</t>
  </si>
  <si>
    <t>illegal</t>
  </si>
  <si>
    <t>1948</t>
  </si>
  <si>
    <t>jordanian</t>
  </si>
  <si>
    <t>samaria</t>
  </si>
  <si>
    <t>1967</t>
  </si>
  <si>
    <t>résultats</t>
  </si>
  <si>
    <t>fouille</t>
  </si>
  <si>
    <t>grenette</t>
  </si>
  <si>
    <t>allant</t>
  </si>
  <si>
    <t>domestique</t>
  </si>
  <si>
    <t>habité</t>
  </si>
  <si>
    <t>haut</t>
  </si>
  <si>
    <t>empire</t>
  </si>
  <si>
    <t>sttp</t>
  </si>
  <si>
    <t>died</t>
  </si>
  <si>
    <t>isil</t>
  </si>
  <si>
    <t>round</t>
  </si>
  <si>
    <t>those</t>
  </si>
  <si>
    <t>soldiers</t>
  </si>
  <si>
    <t>suggest</t>
  </si>
  <si>
    <t>preparedness</t>
  </si>
  <si>
    <t>important</t>
  </si>
  <si>
    <t>yes</t>
  </si>
  <si>
    <t>possible</t>
  </si>
  <si>
    <t>reoccupat</t>
  </si>
  <si>
    <t>ont</t>
  </si>
  <si>
    <t>défendre</t>
  </si>
  <si>
    <t>people</t>
  </si>
  <si>
    <t>bhs</t>
  </si>
  <si>
    <t>dear</t>
  </si>
  <si>
    <t>overwhelming</t>
  </si>
  <si>
    <t>brunt</t>
  </si>
  <si>
    <t>between</t>
  </si>
  <si>
    <t>1941</t>
  </si>
  <si>
    <t>1944</t>
  </si>
  <si>
    <t>called</t>
  </si>
  <si>
    <t>thru</t>
  </si>
  <si>
    <t>supreme</t>
  </si>
  <si>
    <t>court</t>
  </si>
  <si>
    <t>extinguished</t>
  </si>
  <si>
    <t>tous</t>
  </si>
  <si>
    <t>sera</t>
  </si>
  <si>
    <t>droit</t>
  </si>
  <si>
    <t>voir</t>
  </si>
  <si>
    <t>déguerpissement</t>
  </si>
  <si>
    <t>publiqu</t>
  </si>
  <si>
    <t>ne</t>
  </si>
  <si>
    <t>gej</t>
  </si>
  <si>
    <t>during</t>
  </si>
  <si>
    <t>app</t>
  </si>
  <si>
    <t>démon</t>
  </si>
  <si>
    <t>300</t>
  </si>
  <si>
    <t>minima</t>
  </si>
  <si>
    <t>sociaux</t>
  </si>
  <si>
    <t>nlle</t>
  </si>
  <si>
    <t>manière</t>
  </si>
  <si>
    <t>1938</t>
  </si>
  <si>
    <t>begun</t>
  </si>
  <si>
    <t>nantes</t>
  </si>
  <si>
    <t>nouvelle</t>
  </si>
  <si>
    <t>exilés</t>
  </si>
  <si>
    <t>gendarmes</t>
  </si>
  <si>
    <t>blocs</t>
  </si>
  <si>
    <t>béton</t>
  </si>
  <si>
    <t>toute</t>
  </si>
  <si>
    <t>outrage</t>
  </si>
  <si>
    <t>try</t>
  </si>
  <si>
    <t>answer</t>
  </si>
  <si>
    <t>more</t>
  </si>
  <si>
    <t>much</t>
  </si>
  <si>
    <t>30</t>
  </si>
  <si>
    <t>répu</t>
  </si>
  <si>
    <t>pro</t>
  </si>
  <si>
    <t>pipeline</t>
  </si>
  <si>
    <t>b</t>
  </si>
  <si>
    <t>déclaration</t>
  </si>
  <si>
    <t>solidarité</t>
  </si>
  <si>
    <t>territoire</t>
  </si>
  <si>
    <t>wet</t>
  </si>
  <si>
    <t>suwet</t>
  </si>
  <si>
    <t>over</t>
  </si>
  <si>
    <t>teen</t>
  </si>
  <si>
    <t>great</t>
  </si>
  <si>
    <t>syria</t>
  </si>
  <si>
    <t>led</t>
  </si>
  <si>
    <t>public</t>
  </si>
  <si>
    <t>know</t>
  </si>
  <si>
    <t>considering</t>
  </si>
  <si>
    <t>definitely</t>
  </si>
  <si>
    <t>money</t>
  </si>
  <si>
    <t>bankroll</t>
  </si>
  <si>
    <t>under</t>
  </si>
  <si>
    <t>guise</t>
  </si>
  <si>
    <t>2011</t>
  </si>
  <si>
    <t>uk</t>
  </si>
  <si>
    <t>gov</t>
  </si>
  <si>
    <t>dishonor</t>
  </si>
  <si>
    <t>fought</t>
  </si>
  <si>
    <t>liberating</t>
  </si>
  <si>
    <t>wwi</t>
  </si>
  <si>
    <t>wwii</t>
  </si>
  <si>
    <t>serving</t>
  </si>
  <si>
    <t>support</t>
  </si>
  <si>
    <t>république</t>
  </si>
  <si>
    <t>cause</t>
  </si>
  <si>
    <t>israel's</t>
  </si>
  <si>
    <t>former</t>
  </si>
  <si>
    <t>british</t>
  </si>
  <si>
    <t>minister</t>
  </si>
  <si>
    <t>leading</t>
  </si>
  <si>
    <t>breixteer</t>
  </si>
  <si>
    <t>appeared</t>
  </si>
  <si>
    <t>country</t>
  </si>
  <si>
    <t>ireland</t>
  </si>
  <si>
    <t>patel</t>
  </si>
  <si>
    <t>same</t>
  </si>
  <si>
    <t>evil</t>
  </si>
  <si>
    <t>mentality</t>
  </si>
  <si>
    <t>mentors</t>
  </si>
  <si>
    <t>surprised</t>
  </si>
  <si>
    <t>advising</t>
  </si>
  <si>
    <t>'reoccupation</t>
  </si>
  <si>
    <t>preparednes</t>
  </si>
  <si>
    <t>181</t>
  </si>
  <si>
    <t>fremont</t>
  </si>
  <si>
    <t>sanfrancisco</t>
  </si>
  <si>
    <t>changing</t>
  </si>
  <si>
    <t>game</t>
  </si>
  <si>
    <t>earthquake</t>
  </si>
  <si>
    <t>design</t>
  </si>
  <si>
    <t>allowing</t>
  </si>
  <si>
    <t>immediate</t>
  </si>
  <si>
    <t>seismic</t>
  </si>
  <si>
    <t>1</t>
  </si>
  <si>
    <t>bure</t>
  </si>
  <si>
    <t>mandres</t>
  </si>
  <si>
    <t>dès</t>
  </si>
  <si>
    <t>demain</t>
  </si>
  <si>
    <t>early</t>
  </si>
  <si>
    <t>women</t>
  </si>
  <si>
    <t>bulablin</t>
  </si>
  <si>
    <t>garnam</t>
  </si>
  <si>
    <t>maiduguri</t>
  </si>
  <si>
    <t>borno</t>
  </si>
  <si>
    <t>state</t>
  </si>
  <si>
    <t>discuss</t>
  </si>
  <si>
    <t>fears</t>
  </si>
  <si>
    <t>french</t>
  </si>
  <si>
    <t>movement</t>
  </si>
  <si>
    <t>counter</t>
  </si>
  <si>
    <t>german</t>
  </si>
  <si>
    <t>rhineland</t>
  </si>
  <si>
    <t>dakota</t>
  </si>
  <si>
    <t>within</t>
  </si>
  <si>
    <t>chambres</t>
  </si>
  <si>
    <t>été</t>
  </si>
  <si>
    <t>française</t>
  </si>
  <si>
    <t>solution</t>
  </si>
  <si>
    <t>clean</t>
  </si>
  <si>
    <t>area</t>
  </si>
  <si>
    <t>arabs</t>
  </si>
  <si>
    <t>live</t>
  </si>
  <si>
    <t>peace</t>
  </si>
  <si>
    <t>fait</t>
  </si>
  <si>
    <t>c'est</t>
  </si>
  <si>
    <t>leopold</t>
  </si>
  <si>
    <t>iii</t>
  </si>
  <si>
    <t>grave</t>
  </si>
  <si>
    <t>merdé</t>
  </si>
  <si>
    <t>parce</t>
  </si>
  <si>
    <t>armées</t>
  </si>
  <si>
    <t>étaient</t>
  </si>
  <si>
    <t>sensées</t>
  </si>
  <si>
    <t>rhénanie</t>
  </si>
  <si>
    <t>regional</t>
  </si>
  <si>
    <t>trends</t>
  </si>
  <si>
    <t>ex</t>
  </si>
  <si>
    <t>estate</t>
  </si>
  <si>
    <t>challenge</t>
  </si>
  <si>
    <t>finding</t>
  </si>
  <si>
    <t>retailers</t>
  </si>
  <si>
    <t>units</t>
  </si>
  <si>
    <t>cf</t>
  </si>
  <si>
    <t>square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</si>
  <si>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</si>
  <si>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</si>
  <si>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</si>
  <si>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</si>
  <si>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</si>
  <si>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</si>
  <si>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</si>
  <si>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</si>
  <si>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</si>
  <si>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</si>
  <si>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</si>
  <si>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</si>
  <si>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</si>
  <si>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</si>
  <si>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</si>
  <si>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</si>
  <si>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</si>
  <si>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</si>
  <si>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</si>
  <si>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</si>
  <si>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</si>
  <si>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</si>
  <si>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</si>
  <si>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</si>
  <si>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</si>
  <si>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</si>
  <si>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</si>
  <si>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</si>
  <si>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</si>
  <si>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</si>
  <si>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</si>
  <si>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</si>
  <si>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Jul</t>
  </si>
  <si>
    <t>7-Jul</t>
  </si>
  <si>
    <t>12 PM</t>
  </si>
  <si>
    <t>Feb</t>
  </si>
  <si>
    <t>2-Feb</t>
  </si>
  <si>
    <t>10 PM</t>
  </si>
  <si>
    <t>Sep</t>
  </si>
  <si>
    <t>3-Sep</t>
  </si>
  <si>
    <t>Oct</t>
  </si>
  <si>
    <t>2-Oct</t>
  </si>
  <si>
    <t>1 PM</t>
  </si>
  <si>
    <t>23-Oct</t>
  </si>
  <si>
    <t>8 PM</t>
  </si>
  <si>
    <t>26-Oct</t>
  </si>
  <si>
    <t>7 AM</t>
  </si>
  <si>
    <t>Nov</t>
  </si>
  <si>
    <t>1-Nov</t>
  </si>
  <si>
    <t>2 PM</t>
  </si>
  <si>
    <t>2-Nov</t>
  </si>
  <si>
    <t>9 PM</t>
  </si>
  <si>
    <t>6-Nov</t>
  </si>
  <si>
    <t>6 PM</t>
  </si>
  <si>
    <t>11 PM</t>
  </si>
  <si>
    <t>7-Nov</t>
  </si>
  <si>
    <t>1 AM</t>
  </si>
  <si>
    <t>2 AM</t>
  </si>
  <si>
    <t>11 AM</t>
  </si>
  <si>
    <t>8-Nov</t>
  </si>
  <si>
    <t>3 PM</t>
  </si>
  <si>
    <t>9-Nov</t>
  </si>
  <si>
    <t>10-Nov</t>
  </si>
  <si>
    <t>11-Nov</t>
  </si>
  <si>
    <t>8 AM</t>
  </si>
  <si>
    <t>12-Nov</t>
  </si>
  <si>
    <t>4 AM</t>
  </si>
  <si>
    <t>13-Nov</t>
  </si>
  <si>
    <t>9 AM</t>
  </si>
  <si>
    <t>16-Nov</t>
  </si>
  <si>
    <t>4 PM</t>
  </si>
  <si>
    <t>17-Nov</t>
  </si>
  <si>
    <t>5 PM</t>
  </si>
  <si>
    <t>18-Nov</t>
  </si>
  <si>
    <t>10 AM</t>
  </si>
  <si>
    <t>19-Nov</t>
  </si>
  <si>
    <t>6 AM</t>
  </si>
  <si>
    <t>21-Nov</t>
  </si>
  <si>
    <t>22-Nov</t>
  </si>
  <si>
    <t>3 AM</t>
  </si>
  <si>
    <t>7 PM</t>
  </si>
  <si>
    <t>23-Nov</t>
  </si>
  <si>
    <t>12 AM</t>
  </si>
  <si>
    <t>24-Nov</t>
  </si>
  <si>
    <t>25-Nov</t>
  </si>
  <si>
    <t>29-Nov</t>
  </si>
  <si>
    <t>30-Nov</t>
  </si>
  <si>
    <t>Dec</t>
  </si>
  <si>
    <t>1-Dec</t>
  </si>
  <si>
    <t>3-Dec</t>
  </si>
  <si>
    <t>5-Dec</t>
  </si>
  <si>
    <t>6-Dec</t>
  </si>
  <si>
    <t>7-Dec</t>
  </si>
  <si>
    <t>8-Dec</t>
  </si>
  <si>
    <t>9-Dec</t>
  </si>
  <si>
    <t>11-Dec</t>
  </si>
  <si>
    <t>12-Dec</t>
  </si>
  <si>
    <t>13-Dec</t>
  </si>
  <si>
    <t>14-Dec</t>
  </si>
  <si>
    <t>15-Dec</t>
  </si>
  <si>
    <t>17-Dec</t>
  </si>
  <si>
    <t>18-Dec</t>
  </si>
  <si>
    <t>19-Dec</t>
  </si>
  <si>
    <t>22-Dec</t>
  </si>
  <si>
    <t>24-Dec</t>
  </si>
  <si>
    <t>25-Dec</t>
  </si>
  <si>
    <t>26-Dec</t>
  </si>
  <si>
    <t>29-Dec</t>
  </si>
  <si>
    <t>30-Dec</t>
  </si>
  <si>
    <t>31-Dec</t>
  </si>
  <si>
    <t>2019</t>
  </si>
  <si>
    <t>Jan</t>
  </si>
  <si>
    <t>2-Jan</t>
  </si>
  <si>
    <t>7-Jan</t>
  </si>
  <si>
    <t>8-Jan</t>
  </si>
  <si>
    <t>9-Jan</t>
  </si>
  <si>
    <t>10-Jan</t>
  </si>
  <si>
    <t>11-Jan</t>
  </si>
  <si>
    <t>5 AM</t>
  </si>
  <si>
    <t>12-Jan</t>
  </si>
  <si>
    <t>13-Jan</t>
  </si>
  <si>
    <t>14-Jan</t>
  </si>
  <si>
    <t>128, 128, 128</t>
  </si>
  <si>
    <t>G1: camp protest blockade unistotencamp isn t reoccupation traditional territory assertion</t>
  </si>
  <si>
    <t>G2: camp many fail understand unist ot protest blockade candiscallison reoccupation</t>
  </si>
  <si>
    <t>G3: des</t>
  </si>
  <si>
    <t>G4: des réoccupation vidéo expulsion et rond point vaches giletsjaunes rouendanslarue</t>
  </si>
  <si>
    <t>G5: reoccupation adult paris sex à pays réoccupation nous israel security</t>
  </si>
  <si>
    <t>G6: plus et à villes s des bernardvachon1 ce mouvement qui</t>
  </si>
  <si>
    <t>G7: large hambibleibt awaiting police action against hambacherforst reoccupation month before</t>
  </si>
  <si>
    <t>G8: camp unist'ot'en indigenous reoccupation unceded territory bc blocked pipelines seven</t>
  </si>
  <si>
    <t>G9: marchands sur place 1h maire chevryyouri au champ mars des</t>
  </si>
  <si>
    <t>G10: land</t>
  </si>
  <si>
    <t>G11: land people</t>
  </si>
  <si>
    <t>G12: ã cette l'action gouvernement situe dans ce cadre lã action</t>
  </si>
  <si>
    <t>G13: dear voxdotcom colemanlowndes bridgetthenwood overwhelming brunt nazi occupation between 1941</t>
  </si>
  <si>
    <t>G14: израиль готов к наступлению на сектор газа один министр рассказал</t>
  </si>
  <si>
    <t>G15: israeli security cabinet members discussing resumption targeted killings hamas leaders</t>
  </si>
  <si>
    <t>G16: s</t>
  </si>
  <si>
    <t>G18: penang jap reoccupation allied forces liberated end august surrender party</t>
  </si>
  <si>
    <t>G19: sonjamcdaniel94 mcfaul yes french movement counter german reoccupation rhineland</t>
  </si>
  <si>
    <t>G20: des dancaud franckytrichet cf et pas réoccupation les au square</t>
  </si>
  <si>
    <t>G21: reoccupation dakota within nation</t>
  </si>
  <si>
    <t>G22: samedi 12 pourrait être une journée réoccupation des rond points</t>
  </si>
  <si>
    <t>G23: incapable reading answering questions ignore illegal 1948 jordanian occupation judea</t>
  </si>
  <si>
    <t>G24: et secteur les résultats fouille place grenette allant vite domestique</t>
  </si>
  <si>
    <t>G25: fuck reoccupation fckeveryword</t>
  </si>
  <si>
    <t>G27: newschambers patel same evil mentality israeli mentors surprised advising 'reoccupation</t>
  </si>
  <si>
    <t>G28: raspishake each year southern california 10 000 earthquakes small felt</t>
  </si>
  <si>
    <t>G29: women bulablin garnam maiduguri borno state discuss fears around possible</t>
  </si>
  <si>
    <t>G30: kthopkins solution reoccupation clean area many arabs live peace israel</t>
  </si>
  <si>
    <t>G32: défendre dutertetet fait c'est leopold iii qui grave merdé parce</t>
  </si>
  <si>
    <t>G33: où</t>
  </si>
  <si>
    <t>G34: camp</t>
  </si>
  <si>
    <t>G35: boko haram gej</t>
  </si>
  <si>
    <t>G36: des nantes nouvelle expulsion d exilés gendarmes et blocs béton</t>
  </si>
  <si>
    <t>G39: sttp c b déclaration solidarité avec camp des unist ot</t>
  </si>
  <si>
    <t>G40: isil syria</t>
  </si>
  <si>
    <t>G43: europe vatican eu germany reoccupation canada presscoreca money bankroll under</t>
  </si>
  <si>
    <t>G44: 2 former british cabinet minister leading breixteer appeared suggest country</t>
  </si>
  <si>
    <t>G45: each year southern california 10 000 earthquakes small felt quake</t>
  </si>
  <si>
    <t>G46: bure zad mandres réoccupation dès demain</t>
  </si>
  <si>
    <t>G48: indigenous</t>
  </si>
  <si>
    <t>G51: enjoy</t>
  </si>
  <si>
    <t>G52: au chambres</t>
  </si>
  <si>
    <t>G53: gprab</t>
  </si>
  <si>
    <t>G55: bhs regional reoccupation trends ex estate show challenge finding retailers</t>
  </si>
  <si>
    <t>Autofill Workbook Results</t>
  </si>
  <si>
    <t>Edge Weight▓1▓1▓0▓True▓Gray▓Red▓▓Edge Weight▓1▓1▓0▓3▓10▓False▓Edge Weight▓1▓1▓0▓35▓12▓False▓▓0▓0▓0▓True▓Black▓Black▓▓Followers▓0▓2405574▓0▓162▓1000▓False▓▓0▓0▓0▓0▓0▓False▓▓0▓0▓0▓0▓0▓False▓▓0▓0▓0▓0▓0▓False</t>
  </si>
  <si>
    <t>GraphSource░GraphServerTwitterSearch▓GraphTerm░reoccupation▓ImportDescription░The graph represents a network of 434 Twitter users whose tweets in the requested range contained "reoccupation", or who were replied to or mentioned in those tweets.  The network was obtained from the NodeXL Graph Server on Wednesday, 16 January 2019 at 17:15 UTC.
The requested start date was Wednesday, 16 January 2019 at 01:01 UTC and the maximum number of tweets (going backward in time) was 5,000.
The tweets in the network were tweeted over the 74-day, 4-hour, 51-minute period from Thursday, 01 November 2018 at 14:31 UTC to Monday, 14 January 2019 at 19:23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</si>
</sst>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reoccupation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Series'!$A$26:$A$277</c:f>
              <c:strCache>
                <c:ptCount val="183"/>
                <c:pt idx="0">
                  <c:v>12 PM
7-Jul
Jul
2016</c:v>
                </c:pt>
                <c:pt idx="1">
                  <c:v>10 PM
2-Feb
Feb
2018</c:v>
                </c:pt>
                <c:pt idx="2">
                  <c:v>12 PM
3-Sep
Sep</c:v>
                </c:pt>
                <c:pt idx="3">
                  <c:v>1 PM
2-Oct
Oct</c:v>
                </c:pt>
                <c:pt idx="4">
                  <c:v>8 PM
23-Oct</c:v>
                </c:pt>
                <c:pt idx="5">
                  <c:v>7 AM
26-Oct</c:v>
                </c:pt>
                <c:pt idx="6">
                  <c:v>2 PM
1-Nov
Nov</c:v>
                </c:pt>
                <c:pt idx="7">
                  <c:v>9 PM
2-Nov</c:v>
                </c:pt>
                <c:pt idx="8">
                  <c:v>6 PM
6-Nov</c:v>
                </c:pt>
                <c:pt idx="9">
                  <c:v>8 PM</c:v>
                </c:pt>
                <c:pt idx="10">
                  <c:v>11 PM</c:v>
                </c:pt>
                <c:pt idx="11">
                  <c:v>1 AM
7-Nov</c:v>
                </c:pt>
                <c:pt idx="12">
                  <c:v>2 AM</c:v>
                </c:pt>
                <c:pt idx="13">
                  <c:v>7 AM</c:v>
                </c:pt>
                <c:pt idx="14">
                  <c:v>11 AM</c:v>
                </c:pt>
                <c:pt idx="15">
                  <c:v>8 PM</c:v>
                </c:pt>
                <c:pt idx="16">
                  <c:v>9 PM</c:v>
                </c:pt>
                <c:pt idx="17">
                  <c:v>3 PM
8-Nov</c:v>
                </c:pt>
                <c:pt idx="18">
                  <c:v>9 PM
9-Nov</c:v>
                </c:pt>
                <c:pt idx="19">
                  <c:v>2 PM
10-Nov</c:v>
                </c:pt>
                <c:pt idx="20">
                  <c:v>2 AM
11-Nov</c:v>
                </c:pt>
                <c:pt idx="21">
                  <c:v>8 AM</c:v>
                </c:pt>
                <c:pt idx="22">
                  <c:v>4 AM
12-Nov</c:v>
                </c:pt>
                <c:pt idx="23">
                  <c:v>12 PM</c:v>
                </c:pt>
                <c:pt idx="24">
                  <c:v>2 PM</c:v>
                </c:pt>
                <c:pt idx="25">
                  <c:v>10 PM</c:v>
                </c:pt>
                <c:pt idx="26">
                  <c:v>1 AM
13-Nov</c:v>
                </c:pt>
                <c:pt idx="27">
                  <c:v>9 AM</c:v>
                </c:pt>
                <c:pt idx="28">
                  <c:v>4 AM
16-Nov</c:v>
                </c:pt>
                <c:pt idx="29">
                  <c:v>12 PM</c:v>
                </c:pt>
                <c:pt idx="30">
                  <c:v>4 PM</c:v>
                </c:pt>
                <c:pt idx="31">
                  <c:v>11 AM
17-Nov</c:v>
                </c:pt>
                <c:pt idx="32">
                  <c:v>12 PM</c:v>
                </c:pt>
                <c:pt idx="33">
                  <c:v>5 PM</c:v>
                </c:pt>
                <c:pt idx="34">
                  <c:v>6 PM</c:v>
                </c:pt>
                <c:pt idx="35">
                  <c:v>10 PM</c:v>
                </c:pt>
                <c:pt idx="36">
                  <c:v>1 AM
18-Nov</c:v>
                </c:pt>
                <c:pt idx="37">
                  <c:v>10 AM</c:v>
                </c:pt>
                <c:pt idx="38">
                  <c:v>11 AM</c:v>
                </c:pt>
                <c:pt idx="39">
                  <c:v>12 PM</c:v>
                </c:pt>
                <c:pt idx="40">
                  <c:v>2 PM</c:v>
                </c:pt>
                <c:pt idx="41">
                  <c:v>6 AM
19-Nov</c:v>
                </c:pt>
                <c:pt idx="42">
                  <c:v>3 PM
21-Nov</c:v>
                </c:pt>
                <c:pt idx="43">
                  <c:v>4 PM</c:v>
                </c:pt>
                <c:pt idx="44">
                  <c:v>5 PM</c:v>
                </c:pt>
                <c:pt idx="45">
                  <c:v>6 PM</c:v>
                </c:pt>
                <c:pt idx="46">
                  <c:v>9 PM</c:v>
                </c:pt>
                <c:pt idx="47">
                  <c:v>11 PM</c:v>
                </c:pt>
                <c:pt idx="48">
                  <c:v>1 AM
22-Nov</c:v>
                </c:pt>
                <c:pt idx="49">
                  <c:v>3 AM</c:v>
                </c:pt>
                <c:pt idx="50">
                  <c:v>7 PM</c:v>
                </c:pt>
                <c:pt idx="51">
                  <c:v>12 AM
23-Nov</c:v>
                </c:pt>
                <c:pt idx="52">
                  <c:v>9 PM</c:v>
                </c:pt>
                <c:pt idx="53">
                  <c:v>2 AM
24-Nov</c:v>
                </c:pt>
                <c:pt idx="54">
                  <c:v>8 PM</c:v>
                </c:pt>
                <c:pt idx="55">
                  <c:v>11 AM
25-Nov</c:v>
                </c:pt>
                <c:pt idx="56">
                  <c:v>3 AM
29-Nov</c:v>
                </c:pt>
                <c:pt idx="57">
                  <c:v>9 AM</c:v>
                </c:pt>
                <c:pt idx="58">
                  <c:v>2 AM
30-Nov</c:v>
                </c:pt>
                <c:pt idx="59">
                  <c:v>12 PM</c:v>
                </c:pt>
                <c:pt idx="60">
                  <c:v>2 PM</c:v>
                </c:pt>
                <c:pt idx="61">
                  <c:v>6 PM</c:v>
                </c:pt>
                <c:pt idx="62">
                  <c:v>9 PM</c:v>
                </c:pt>
                <c:pt idx="63">
                  <c:v>2 AM
1-Dec
Dec</c:v>
                </c:pt>
                <c:pt idx="64">
                  <c:v>11 AM</c:v>
                </c:pt>
                <c:pt idx="65">
                  <c:v>10 PM</c:v>
                </c:pt>
                <c:pt idx="66">
                  <c:v>9 AM
3-Dec</c:v>
                </c:pt>
                <c:pt idx="67">
                  <c:v>2 PM
5-Dec</c:v>
                </c:pt>
                <c:pt idx="68">
                  <c:v>2 PM
6-Dec</c:v>
                </c:pt>
                <c:pt idx="69">
                  <c:v>3 PM</c:v>
                </c:pt>
                <c:pt idx="70">
                  <c:v>7 PM</c:v>
                </c:pt>
                <c:pt idx="71">
                  <c:v>10 AM
7-Dec</c:v>
                </c:pt>
                <c:pt idx="72">
                  <c:v>4 PM</c:v>
                </c:pt>
                <c:pt idx="73">
                  <c:v>9 PM
8-Dec</c:v>
                </c:pt>
                <c:pt idx="74">
                  <c:v>7 PM
9-Dec</c:v>
                </c:pt>
                <c:pt idx="75">
                  <c:v>10 PM</c:v>
                </c:pt>
                <c:pt idx="76">
                  <c:v>4 PM
11-Dec</c:v>
                </c:pt>
                <c:pt idx="77">
                  <c:v>8 PM</c:v>
                </c:pt>
                <c:pt idx="78">
                  <c:v>10 PM
12-Dec</c:v>
                </c:pt>
                <c:pt idx="79">
                  <c:v>11 PM
13-Dec</c:v>
                </c:pt>
                <c:pt idx="80">
                  <c:v>2 PM
14-Dec</c:v>
                </c:pt>
                <c:pt idx="81">
                  <c:v>8 AM
15-Dec</c:v>
                </c:pt>
                <c:pt idx="82">
                  <c:v>10 PM
17-Dec</c:v>
                </c:pt>
                <c:pt idx="83">
                  <c:v>4 PM
18-Dec</c:v>
                </c:pt>
                <c:pt idx="84">
                  <c:v>2 PM
19-Dec</c:v>
                </c:pt>
                <c:pt idx="85">
                  <c:v>3 PM</c:v>
                </c:pt>
                <c:pt idx="86">
                  <c:v>5 PM
22-Dec</c:v>
                </c:pt>
                <c:pt idx="87">
                  <c:v>1 AM
24-Dec</c:v>
                </c:pt>
                <c:pt idx="88">
                  <c:v>2 AM</c:v>
                </c:pt>
                <c:pt idx="89">
                  <c:v>3 AM</c:v>
                </c:pt>
                <c:pt idx="90">
                  <c:v>6 AM</c:v>
                </c:pt>
                <c:pt idx="91">
                  <c:v>7 AM</c:v>
                </c:pt>
                <c:pt idx="92">
                  <c:v>3 PM</c:v>
                </c:pt>
                <c:pt idx="93">
                  <c:v>1 AM
25-Dec</c:v>
                </c:pt>
                <c:pt idx="94">
                  <c:v>4 PM</c:v>
                </c:pt>
                <c:pt idx="95">
                  <c:v>6 PM</c:v>
                </c:pt>
                <c:pt idx="96">
                  <c:v>9 PM
26-Dec</c:v>
                </c:pt>
                <c:pt idx="97">
                  <c:v>10 PM</c:v>
                </c:pt>
                <c:pt idx="98">
                  <c:v>9 AM
29-Dec</c:v>
                </c:pt>
                <c:pt idx="99">
                  <c:v>1 PM</c:v>
                </c:pt>
                <c:pt idx="100">
                  <c:v>2 PM</c:v>
                </c:pt>
                <c:pt idx="101">
                  <c:v>10 PM</c:v>
                </c:pt>
                <c:pt idx="102">
                  <c:v>1 AM
30-Dec</c:v>
                </c:pt>
                <c:pt idx="103">
                  <c:v>9 AM
31-Dec</c:v>
                </c:pt>
                <c:pt idx="104">
                  <c:v>4 PM</c:v>
                </c:pt>
                <c:pt idx="105">
                  <c:v>12 AM
2-Jan
Jan
2019</c:v>
                </c:pt>
                <c:pt idx="106">
                  <c:v>1 AM</c:v>
                </c:pt>
                <c:pt idx="107">
                  <c:v>2 AM</c:v>
                </c:pt>
                <c:pt idx="108">
                  <c:v>11 AM</c:v>
                </c:pt>
                <c:pt idx="109">
                  <c:v>12 PM</c:v>
                </c:pt>
                <c:pt idx="110">
                  <c:v>4 PM</c:v>
                </c:pt>
                <c:pt idx="111">
                  <c:v>7 PM</c:v>
                </c:pt>
                <c:pt idx="112">
                  <c:v>9 PM</c:v>
                </c:pt>
                <c:pt idx="113">
                  <c:v>10 PM</c:v>
                </c:pt>
                <c:pt idx="114">
                  <c:v>2 PM
7-Jan</c:v>
                </c:pt>
                <c:pt idx="115">
                  <c:v>11 PM
8-Jan</c:v>
                </c:pt>
                <c:pt idx="116">
                  <c:v>1 AM
9-Jan</c:v>
                </c:pt>
                <c:pt idx="117">
                  <c:v>1 PM</c:v>
                </c:pt>
                <c:pt idx="118">
                  <c:v>2 PM</c:v>
                </c:pt>
                <c:pt idx="119">
                  <c:v>5 PM</c:v>
                </c:pt>
                <c:pt idx="120">
                  <c:v>6 PM</c:v>
                </c:pt>
                <c:pt idx="121">
                  <c:v>8 PM</c:v>
                </c:pt>
                <c:pt idx="122">
                  <c:v>9 PM</c:v>
                </c:pt>
                <c:pt idx="123">
                  <c:v>10 PM</c:v>
                </c:pt>
                <c:pt idx="124">
                  <c:v>12 AM
10-Jan</c:v>
                </c:pt>
                <c:pt idx="125">
                  <c:v>2 PM</c:v>
                </c:pt>
                <c:pt idx="126">
                  <c:v>5 PM</c:v>
                </c:pt>
                <c:pt idx="127">
                  <c:v>1 AM
11-Jan</c:v>
                </c:pt>
                <c:pt idx="128">
                  <c:v>2 AM</c:v>
                </c:pt>
                <c:pt idx="129">
                  <c:v>3 AM</c:v>
                </c:pt>
                <c:pt idx="130">
                  <c:v>4 AM</c:v>
                </c:pt>
                <c:pt idx="131">
                  <c:v>5 AM</c:v>
                </c:pt>
                <c:pt idx="132">
                  <c:v>6 AM</c:v>
                </c:pt>
                <c:pt idx="133">
                  <c:v>7 AM</c:v>
                </c:pt>
                <c:pt idx="134">
                  <c:v>8 AM</c:v>
                </c:pt>
                <c:pt idx="135">
                  <c:v>9 AM</c:v>
                </c:pt>
                <c:pt idx="136">
                  <c:v>11 AM</c:v>
                </c:pt>
                <c:pt idx="137">
                  <c:v>12 PM</c:v>
                </c:pt>
                <c:pt idx="138">
                  <c:v>1 PM</c:v>
                </c:pt>
                <c:pt idx="139">
                  <c:v>3 PM</c:v>
                </c:pt>
                <c:pt idx="140">
                  <c:v>4 PM</c:v>
                </c:pt>
                <c:pt idx="141">
                  <c:v>5 PM</c:v>
                </c:pt>
                <c:pt idx="142">
                  <c:v>7 PM</c:v>
                </c:pt>
                <c:pt idx="143">
                  <c:v>9 PM</c:v>
                </c:pt>
                <c:pt idx="144">
                  <c:v>11 PM</c:v>
                </c:pt>
                <c:pt idx="145">
                  <c:v>1 AM
12-Jan</c:v>
                </c:pt>
                <c:pt idx="146">
                  <c:v>2 AM</c:v>
                </c:pt>
                <c:pt idx="147">
                  <c:v>3 AM</c:v>
                </c:pt>
                <c:pt idx="148">
                  <c:v>6 AM</c:v>
                </c:pt>
                <c:pt idx="149">
                  <c:v>4 PM</c:v>
                </c:pt>
                <c:pt idx="150">
                  <c:v>5 PM</c:v>
                </c:pt>
                <c:pt idx="151">
                  <c:v>6 PM</c:v>
                </c:pt>
                <c:pt idx="152">
                  <c:v>7 PM</c:v>
                </c:pt>
                <c:pt idx="153">
                  <c:v>8 PM</c:v>
                </c:pt>
                <c:pt idx="154">
                  <c:v>10 PM</c:v>
                </c:pt>
                <c:pt idx="155">
                  <c:v>11 PM</c:v>
                </c:pt>
                <c:pt idx="156">
                  <c:v>12 AM
13-Jan</c:v>
                </c:pt>
                <c:pt idx="157">
                  <c:v>1 AM</c:v>
                </c:pt>
                <c:pt idx="158">
                  <c:v>2 AM</c:v>
                </c:pt>
                <c:pt idx="159">
                  <c:v>3 AM</c:v>
                </c:pt>
                <c:pt idx="160">
                  <c:v>4 AM</c:v>
                </c:pt>
                <c:pt idx="161">
                  <c:v>5 AM</c:v>
                </c:pt>
                <c:pt idx="162">
                  <c:v>7 AM</c:v>
                </c:pt>
                <c:pt idx="163">
                  <c:v>11 AM</c:v>
                </c:pt>
                <c:pt idx="164">
                  <c:v>12 PM</c:v>
                </c:pt>
                <c:pt idx="165">
                  <c:v>1 PM</c:v>
                </c:pt>
                <c:pt idx="166">
                  <c:v>2 PM</c:v>
                </c:pt>
                <c:pt idx="167">
                  <c:v>3 PM</c:v>
                </c:pt>
                <c:pt idx="168">
                  <c:v>4 PM</c:v>
                </c:pt>
                <c:pt idx="169">
                  <c:v>5 PM</c:v>
                </c:pt>
                <c:pt idx="170">
                  <c:v>6 PM</c:v>
                </c:pt>
                <c:pt idx="171">
                  <c:v>7 PM</c:v>
                </c:pt>
                <c:pt idx="172">
                  <c:v>8 PM</c:v>
                </c:pt>
                <c:pt idx="173">
                  <c:v>9 PM</c:v>
                </c:pt>
                <c:pt idx="174">
                  <c:v>10 PM</c:v>
                </c:pt>
                <c:pt idx="175">
                  <c:v>12 AM
14-Jan</c:v>
                </c:pt>
                <c:pt idx="176">
                  <c:v>1 AM</c:v>
                </c:pt>
                <c:pt idx="177">
                  <c:v>3 AM</c:v>
                </c:pt>
                <c:pt idx="178">
                  <c:v>5 AM</c:v>
                </c:pt>
                <c:pt idx="179">
                  <c:v>6 AM</c:v>
                </c:pt>
                <c:pt idx="180">
                  <c:v>7 AM</c:v>
                </c:pt>
                <c:pt idx="181">
                  <c:v>2 PM</c:v>
                </c:pt>
                <c:pt idx="182">
                  <c:v>7 PM</c:v>
                </c:pt>
              </c:strCache>
            </c:strRef>
          </c:cat>
          <c:val>
            <c:numRef>
              <c:f>'Time Series'!$B$26:$B$277</c:f>
              <c:numCache>
                <c:formatCode>General</c:formatCode>
                <c:ptCount val="183"/>
                <c:pt idx="0">
                  <c:v>1</c:v>
                </c:pt>
                <c:pt idx="1">
                  <c:v>1</c:v>
                </c:pt>
                <c:pt idx="2">
                  <c:v>1</c:v>
                </c:pt>
                <c:pt idx="3">
                  <c:v>1</c:v>
                </c:pt>
                <c:pt idx="4">
                  <c:v>1</c:v>
                </c:pt>
                <c:pt idx="5">
                  <c:v>1</c:v>
                </c:pt>
                <c:pt idx="6">
                  <c:v>1</c:v>
                </c:pt>
                <c:pt idx="7">
                  <c:v>1</c:v>
                </c:pt>
                <c:pt idx="8">
                  <c:v>3</c:v>
                </c:pt>
                <c:pt idx="9">
                  <c:v>3</c:v>
                </c:pt>
                <c:pt idx="10">
                  <c:v>2</c:v>
                </c:pt>
                <c:pt idx="11">
                  <c:v>1</c:v>
                </c:pt>
                <c:pt idx="12">
                  <c:v>1</c:v>
                </c:pt>
                <c:pt idx="13">
                  <c:v>2</c:v>
                </c:pt>
                <c:pt idx="14">
                  <c:v>1</c:v>
                </c:pt>
                <c:pt idx="15">
                  <c:v>1</c:v>
                </c:pt>
                <c:pt idx="16">
                  <c:v>2</c:v>
                </c:pt>
                <c:pt idx="17">
                  <c:v>2</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2</c:v>
                </c:pt>
                <c:pt idx="33">
                  <c:v>5</c:v>
                </c:pt>
                <c:pt idx="34">
                  <c:v>1</c:v>
                </c:pt>
                <c:pt idx="35">
                  <c:v>1</c:v>
                </c:pt>
                <c:pt idx="36">
                  <c:v>1</c:v>
                </c:pt>
                <c:pt idx="37">
                  <c:v>4</c:v>
                </c:pt>
                <c:pt idx="38">
                  <c:v>3</c:v>
                </c:pt>
                <c:pt idx="39">
                  <c:v>1</c:v>
                </c:pt>
                <c:pt idx="40">
                  <c:v>1</c:v>
                </c:pt>
                <c:pt idx="41">
                  <c:v>1</c:v>
                </c:pt>
                <c:pt idx="42">
                  <c:v>1</c:v>
                </c:pt>
                <c:pt idx="43">
                  <c:v>2</c:v>
                </c:pt>
                <c:pt idx="44">
                  <c:v>1</c:v>
                </c:pt>
                <c:pt idx="45">
                  <c:v>1</c:v>
                </c:pt>
                <c:pt idx="46">
                  <c:v>4</c:v>
                </c:pt>
                <c:pt idx="47">
                  <c:v>1</c:v>
                </c:pt>
                <c:pt idx="48">
                  <c:v>1</c:v>
                </c:pt>
                <c:pt idx="49">
                  <c:v>1</c:v>
                </c:pt>
                <c:pt idx="50">
                  <c:v>2</c:v>
                </c:pt>
                <c:pt idx="51">
                  <c:v>1</c:v>
                </c:pt>
                <c:pt idx="52">
                  <c:v>1</c:v>
                </c:pt>
                <c:pt idx="53">
                  <c:v>1</c:v>
                </c:pt>
                <c:pt idx="54">
                  <c:v>1</c:v>
                </c:pt>
                <c:pt idx="55">
                  <c:v>1</c:v>
                </c:pt>
                <c:pt idx="56">
                  <c:v>1</c:v>
                </c:pt>
                <c:pt idx="57">
                  <c:v>1</c:v>
                </c:pt>
                <c:pt idx="58">
                  <c:v>1</c:v>
                </c:pt>
                <c:pt idx="59">
                  <c:v>2</c:v>
                </c:pt>
                <c:pt idx="60">
                  <c:v>2</c:v>
                </c:pt>
                <c:pt idx="61">
                  <c:v>1</c:v>
                </c:pt>
                <c:pt idx="62">
                  <c:v>1</c:v>
                </c:pt>
                <c:pt idx="63">
                  <c:v>4</c:v>
                </c:pt>
                <c:pt idx="64">
                  <c:v>1</c:v>
                </c:pt>
                <c:pt idx="65">
                  <c:v>1</c:v>
                </c:pt>
                <c:pt idx="66">
                  <c:v>1</c:v>
                </c:pt>
                <c:pt idx="67">
                  <c:v>1</c:v>
                </c:pt>
                <c:pt idx="68">
                  <c:v>3</c:v>
                </c:pt>
                <c:pt idx="69">
                  <c:v>1</c:v>
                </c:pt>
                <c:pt idx="70">
                  <c:v>1</c:v>
                </c:pt>
                <c:pt idx="71">
                  <c:v>2</c:v>
                </c:pt>
                <c:pt idx="72">
                  <c:v>3</c:v>
                </c:pt>
                <c:pt idx="73">
                  <c:v>1</c:v>
                </c:pt>
                <c:pt idx="74">
                  <c:v>1</c:v>
                </c:pt>
                <c:pt idx="75">
                  <c:v>1</c:v>
                </c:pt>
                <c:pt idx="76">
                  <c:v>1</c:v>
                </c:pt>
                <c:pt idx="77">
                  <c:v>1</c:v>
                </c:pt>
                <c:pt idx="78">
                  <c:v>1</c:v>
                </c:pt>
                <c:pt idx="79">
                  <c:v>1</c:v>
                </c:pt>
                <c:pt idx="80">
                  <c:v>1</c:v>
                </c:pt>
                <c:pt idx="81">
                  <c:v>1</c:v>
                </c:pt>
                <c:pt idx="82">
                  <c:v>1</c:v>
                </c:pt>
                <c:pt idx="83">
                  <c:v>1</c:v>
                </c:pt>
                <c:pt idx="84">
                  <c:v>3</c:v>
                </c:pt>
                <c:pt idx="85">
                  <c:v>1</c:v>
                </c:pt>
                <c:pt idx="86">
                  <c:v>1</c:v>
                </c:pt>
                <c:pt idx="87">
                  <c:v>3</c:v>
                </c:pt>
                <c:pt idx="88">
                  <c:v>2</c:v>
                </c:pt>
                <c:pt idx="89">
                  <c:v>1</c:v>
                </c:pt>
                <c:pt idx="90">
                  <c:v>1</c:v>
                </c:pt>
                <c:pt idx="91">
                  <c:v>1</c:v>
                </c:pt>
                <c:pt idx="92">
                  <c:v>1</c:v>
                </c:pt>
                <c:pt idx="93">
                  <c:v>2</c:v>
                </c:pt>
                <c:pt idx="94">
                  <c:v>1</c:v>
                </c:pt>
                <c:pt idx="95">
                  <c:v>4</c:v>
                </c:pt>
                <c:pt idx="96">
                  <c:v>1</c:v>
                </c:pt>
                <c:pt idx="97">
                  <c:v>1</c:v>
                </c:pt>
                <c:pt idx="98">
                  <c:v>1</c:v>
                </c:pt>
                <c:pt idx="99">
                  <c:v>1</c:v>
                </c:pt>
                <c:pt idx="100">
                  <c:v>1</c:v>
                </c:pt>
                <c:pt idx="101">
                  <c:v>1</c:v>
                </c:pt>
                <c:pt idx="102">
                  <c:v>1</c:v>
                </c:pt>
                <c:pt idx="103">
                  <c:v>1</c:v>
                </c:pt>
                <c:pt idx="104">
                  <c:v>2</c:v>
                </c:pt>
                <c:pt idx="105">
                  <c:v>1</c:v>
                </c:pt>
                <c:pt idx="106">
                  <c:v>2</c:v>
                </c:pt>
                <c:pt idx="107">
                  <c:v>1</c:v>
                </c:pt>
                <c:pt idx="108">
                  <c:v>1</c:v>
                </c:pt>
                <c:pt idx="109">
                  <c:v>1</c:v>
                </c:pt>
                <c:pt idx="110">
                  <c:v>5</c:v>
                </c:pt>
                <c:pt idx="111">
                  <c:v>1</c:v>
                </c:pt>
                <c:pt idx="112">
                  <c:v>1</c:v>
                </c:pt>
                <c:pt idx="113">
                  <c:v>1</c:v>
                </c:pt>
                <c:pt idx="114">
                  <c:v>1</c:v>
                </c:pt>
                <c:pt idx="115">
                  <c:v>1</c:v>
                </c:pt>
                <c:pt idx="116">
                  <c:v>1</c:v>
                </c:pt>
                <c:pt idx="117">
                  <c:v>1</c:v>
                </c:pt>
                <c:pt idx="118">
                  <c:v>1</c:v>
                </c:pt>
                <c:pt idx="119">
                  <c:v>1</c:v>
                </c:pt>
                <c:pt idx="120">
                  <c:v>1</c:v>
                </c:pt>
                <c:pt idx="121">
                  <c:v>1</c:v>
                </c:pt>
                <c:pt idx="122">
                  <c:v>2</c:v>
                </c:pt>
                <c:pt idx="123">
                  <c:v>1</c:v>
                </c:pt>
                <c:pt idx="124">
                  <c:v>1</c:v>
                </c:pt>
                <c:pt idx="125">
                  <c:v>1</c:v>
                </c:pt>
                <c:pt idx="126">
                  <c:v>1</c:v>
                </c:pt>
                <c:pt idx="127">
                  <c:v>1</c:v>
                </c:pt>
                <c:pt idx="128">
                  <c:v>3</c:v>
                </c:pt>
                <c:pt idx="129">
                  <c:v>9</c:v>
                </c:pt>
                <c:pt idx="130">
                  <c:v>9</c:v>
                </c:pt>
                <c:pt idx="131">
                  <c:v>11</c:v>
                </c:pt>
                <c:pt idx="132">
                  <c:v>8</c:v>
                </c:pt>
                <c:pt idx="133">
                  <c:v>2</c:v>
                </c:pt>
                <c:pt idx="134">
                  <c:v>1</c:v>
                </c:pt>
                <c:pt idx="135">
                  <c:v>1</c:v>
                </c:pt>
                <c:pt idx="136">
                  <c:v>1</c:v>
                </c:pt>
                <c:pt idx="137">
                  <c:v>3</c:v>
                </c:pt>
                <c:pt idx="138">
                  <c:v>1</c:v>
                </c:pt>
                <c:pt idx="139">
                  <c:v>1</c:v>
                </c:pt>
                <c:pt idx="140">
                  <c:v>3</c:v>
                </c:pt>
                <c:pt idx="141">
                  <c:v>8</c:v>
                </c:pt>
                <c:pt idx="142">
                  <c:v>1</c:v>
                </c:pt>
                <c:pt idx="143">
                  <c:v>4</c:v>
                </c:pt>
                <c:pt idx="144">
                  <c:v>1</c:v>
                </c:pt>
                <c:pt idx="145">
                  <c:v>2</c:v>
                </c:pt>
                <c:pt idx="146">
                  <c:v>3</c:v>
                </c:pt>
                <c:pt idx="147">
                  <c:v>1</c:v>
                </c:pt>
                <c:pt idx="148">
                  <c:v>1</c:v>
                </c:pt>
                <c:pt idx="149">
                  <c:v>6</c:v>
                </c:pt>
                <c:pt idx="150">
                  <c:v>3</c:v>
                </c:pt>
                <c:pt idx="151">
                  <c:v>1</c:v>
                </c:pt>
                <c:pt idx="152">
                  <c:v>6</c:v>
                </c:pt>
                <c:pt idx="153">
                  <c:v>4</c:v>
                </c:pt>
                <c:pt idx="154">
                  <c:v>2</c:v>
                </c:pt>
                <c:pt idx="155">
                  <c:v>14</c:v>
                </c:pt>
                <c:pt idx="156">
                  <c:v>3</c:v>
                </c:pt>
                <c:pt idx="157">
                  <c:v>3</c:v>
                </c:pt>
                <c:pt idx="158">
                  <c:v>2</c:v>
                </c:pt>
                <c:pt idx="159">
                  <c:v>3</c:v>
                </c:pt>
                <c:pt idx="160">
                  <c:v>2</c:v>
                </c:pt>
                <c:pt idx="161">
                  <c:v>5</c:v>
                </c:pt>
                <c:pt idx="162">
                  <c:v>1</c:v>
                </c:pt>
                <c:pt idx="163">
                  <c:v>1</c:v>
                </c:pt>
                <c:pt idx="164">
                  <c:v>3</c:v>
                </c:pt>
                <c:pt idx="165">
                  <c:v>2</c:v>
                </c:pt>
                <c:pt idx="166">
                  <c:v>2</c:v>
                </c:pt>
                <c:pt idx="167">
                  <c:v>1</c:v>
                </c:pt>
                <c:pt idx="168">
                  <c:v>1</c:v>
                </c:pt>
                <c:pt idx="169">
                  <c:v>6</c:v>
                </c:pt>
                <c:pt idx="170">
                  <c:v>1</c:v>
                </c:pt>
                <c:pt idx="171">
                  <c:v>7</c:v>
                </c:pt>
                <c:pt idx="172">
                  <c:v>1</c:v>
                </c:pt>
                <c:pt idx="173">
                  <c:v>3</c:v>
                </c:pt>
                <c:pt idx="174">
                  <c:v>1</c:v>
                </c:pt>
                <c:pt idx="175">
                  <c:v>1</c:v>
                </c:pt>
                <c:pt idx="176">
                  <c:v>1</c:v>
                </c:pt>
                <c:pt idx="177">
                  <c:v>2</c:v>
                </c:pt>
                <c:pt idx="178">
                  <c:v>1</c:v>
                </c:pt>
                <c:pt idx="179">
                  <c:v>1</c:v>
                </c:pt>
                <c:pt idx="180">
                  <c:v>1</c:v>
                </c:pt>
                <c:pt idx="181">
                  <c:v>1</c:v>
                </c:pt>
                <c:pt idx="182">
                  <c:v>1</c:v>
                </c:pt>
              </c:numCache>
            </c:numRef>
          </c:val>
        </c:ser>
        <c:axId val="41953663"/>
        <c:axId val="42038648"/>
      </c:barChart>
      <c:catAx>
        <c:axId val="41953663"/>
        <c:scaling>
          <c:orientation val="minMax"/>
        </c:scaling>
        <c:axPos val="b"/>
        <c:delete val="0"/>
        <c:numFmt formatCode="General" sourceLinked="1"/>
        <c:majorTickMark val="out"/>
        <c:minorTickMark val="none"/>
        <c:tickLblPos val="nextTo"/>
        <c:crossAx val="42038648"/>
        <c:crosses val="autoZero"/>
        <c:auto val="1"/>
        <c:lblOffset val="100"/>
        <c:noMultiLvlLbl val="0"/>
      </c:catAx>
      <c:valAx>
        <c:axId val="42038648"/>
        <c:scaling>
          <c:orientation val="minMax"/>
        </c:scaling>
        <c:axPos val="l"/>
        <c:majorGridlines/>
        <c:delete val="0"/>
        <c:numFmt formatCode="General" sourceLinked="1"/>
        <c:majorTickMark val="out"/>
        <c:minorTickMark val="none"/>
        <c:tickLblPos val="nextTo"/>
        <c:crossAx val="41953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593815"/>
        <c:axId val="29017744"/>
      </c:barChart>
      <c:catAx>
        <c:axId val="25593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17744"/>
        <c:crosses val="autoZero"/>
        <c:auto val="1"/>
        <c:lblOffset val="100"/>
        <c:noMultiLvlLbl val="0"/>
      </c:catAx>
      <c:valAx>
        <c:axId val="29017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33105"/>
        <c:axId val="1627034"/>
      </c:barChart>
      <c:catAx>
        <c:axId val="59833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034"/>
        <c:crosses val="autoZero"/>
        <c:auto val="1"/>
        <c:lblOffset val="100"/>
        <c:noMultiLvlLbl val="0"/>
      </c:catAx>
      <c:valAx>
        <c:axId val="1627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643307"/>
        <c:axId val="64680900"/>
      </c:barChart>
      <c:catAx>
        <c:axId val="146433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80900"/>
        <c:crosses val="autoZero"/>
        <c:auto val="1"/>
        <c:lblOffset val="100"/>
        <c:noMultiLvlLbl val="0"/>
      </c:catAx>
      <c:valAx>
        <c:axId val="6468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4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57189"/>
        <c:axId val="4661518"/>
      </c:barChart>
      <c:catAx>
        <c:axId val="45257189"/>
        <c:scaling>
          <c:orientation val="minMax"/>
        </c:scaling>
        <c:axPos val="b"/>
        <c:delete val="1"/>
        <c:majorTickMark val="out"/>
        <c:minorTickMark val="none"/>
        <c:tickLblPos val="none"/>
        <c:crossAx val="4661518"/>
        <c:crosses val="autoZero"/>
        <c:auto val="1"/>
        <c:lblOffset val="100"/>
        <c:noMultiLvlLbl val="0"/>
      </c:catAx>
      <c:valAx>
        <c:axId val="4661518"/>
        <c:scaling>
          <c:orientation val="minMax"/>
        </c:scaling>
        <c:axPos val="l"/>
        <c:delete val="1"/>
        <c:majorTickMark val="out"/>
        <c:minorTickMark val="none"/>
        <c:tickLblPos val="none"/>
        <c:crossAx val="45257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5" refreshedBy="Marc Smith" refreshedVersion="5">
  <cacheSource type="worksheet">
    <worksheetSource ref="A2:BL3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m/>
        <s v="police hambacherforst activist"/>
        <s v="police hambacherforst activist rwe ryanair hambibleibt"/>
        <s v="ldcinsights bhs"/>
        <s v="stempel philatélie philately briefmarken oblitérations cancellations ffap gprab truchtersheim"/>
        <s v="giletsjaunes"/>
        <s v="comptabilite"/>
        <s v="giletsjaunes rouen"/>
        <s v="dakota waterprotector manitoba northdakota"/>
        <s v="israeli hamas gaza"/>
        <s v="israel hamas idf gaza"/>
        <s v="israeli hamas"/>
        <s v="rouen giletsjaunes"/>
        <s v="bure zad mandres"/>
        <s v="sra2018"/>
        <s v="california earthquakes quake sanfrancisco earthquake design seismic rt"/>
        <s v="california earthquakes quake"/>
        <s v="california earthquakes quake sanfrancisco earthquake design seismic"/>
        <s v="us canada uk europe germany eu news cdnpoli uspoli"/>
        <s v="eu moneylaundering"/>
        <s v="us canada uk europe"/>
        <s v="eu"/>
        <s v="israel"/>
        <s v="gouvernement"/>
        <s v="gouvernement interpellationdugouvernement"/>
        <s v="coastalgaslink pipelines ppc2019"/>
        <s v="unite solidarity wetsuweten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4">
        <d v="2018-10-23T20:43:09.000"/>
        <d v="2018-11-02T21:14:05.000"/>
        <d v="2018-11-06T18:30:57.000"/>
        <d v="2018-11-06T18:58:15.000"/>
        <d v="2018-11-06T20:06:38.000"/>
        <d v="2018-11-06T20:18:44.000"/>
        <d v="2018-11-06T20:36:03.000"/>
        <d v="2018-11-06T23:26:38.000"/>
        <d v="2018-11-06T23:46:29.000"/>
        <d v="2018-11-07T01:36:42.000"/>
        <d v="2018-10-02T13:44:42.000"/>
        <d v="2018-11-07T02:09:24.000"/>
        <d v="2018-11-07T07:29:08.000"/>
        <d v="2018-11-07T07:56:48.000"/>
        <d v="2018-11-07T11:31:27.000"/>
        <d v="2018-11-06T18:29:58.000"/>
        <d v="2018-11-07T21:11:00.000"/>
        <d v="2018-11-07T20:42:45.000"/>
        <d v="2018-11-07T21:31:01.000"/>
        <d v="2018-11-08T15:39:02.000"/>
        <d v="2018-11-08T15:41:27.000"/>
        <d v="2018-11-09T21:54:53.000"/>
        <d v="2018-11-10T14:30:42.000"/>
        <d v="2018-11-11T02:18:04.000"/>
        <d v="2018-11-11T08:18:29.000"/>
        <d v="2018-11-12T04:50:35.000"/>
        <d v="2018-11-12T14:30:14.000"/>
        <d v="2018-11-12T14:40:16.000"/>
        <d v="2018-11-12T22:37:13.000"/>
        <d v="2018-11-13T09:38:03.000"/>
        <d v="2018-11-13T01:16:02.000"/>
        <d v="2018-11-16T12:35:04.000"/>
        <d v="2018-11-16T16:25:26.000"/>
        <d v="2018-11-17T12:30:36.000"/>
        <d v="2018-11-17T12:32:23.000"/>
        <d v="2018-11-17T17:37:49.000"/>
        <d v="2018-11-17T17:42:54.000"/>
        <d v="2018-11-17T17:49:54.000"/>
        <d v="2018-11-17T17:52:16.000"/>
        <d v="2018-11-17T18:32:20.000"/>
        <d v="2018-11-17T22:19:41.000"/>
        <d v="2018-11-18T01:09:48.000"/>
        <d v="2018-11-18T10:47:24.000"/>
        <d v="2018-11-18T10:48:12.000"/>
        <d v="2018-11-18T11:05:39.000"/>
        <d v="2018-11-18T11:12:23.000"/>
        <d v="2018-11-18T11:59:20.000"/>
        <d v="2018-11-18T12:43:06.000"/>
        <d v="2018-11-18T14:01:22.000"/>
        <d v="2018-11-19T06:59:08.000"/>
        <d v="2018-11-21T16:58:32.000"/>
        <d v="2018-11-21T17:00:43.000"/>
        <d v="2018-11-21T18:09:39.000"/>
        <d v="2018-11-21T21:23:46.000"/>
        <d v="2018-11-21T21:26:13.000"/>
        <d v="2018-11-21T21:28:09.000"/>
        <d v="2018-11-21T21:34:14.000"/>
        <d v="2018-11-21T15:45:15.000"/>
        <d v="2018-11-21T23:29:53.000"/>
        <d v="2018-11-22T01:24:58.000"/>
        <d v="2018-11-21T16:58:07.000"/>
        <d v="2018-11-22T03:32:08.000"/>
        <d v="2018-11-23T00:03:06.000"/>
        <d v="2018-11-23T21:14:21.000"/>
        <d v="2018-11-24T20:40:59.000"/>
        <d v="2018-11-25T11:44:02.000"/>
        <d v="2018-11-29T03:00:42.000"/>
        <d v="2018-11-29T09:15:10.000"/>
        <d v="2018-11-30T02:45:51.000"/>
        <d v="2018-11-30T12:14:32.000"/>
        <d v="2018-11-17T11:19:17.000"/>
        <d v="2018-11-17T17:50:49.000"/>
        <d v="2018-11-30T14:02:05.000"/>
        <d v="2018-11-30T14:54:02.000"/>
        <d v="2018-11-30T21:23:58.000"/>
        <d v="2018-12-01T02:38:48.000"/>
        <d v="2018-12-01T02:39:11.000"/>
        <d v="2018-12-01T02:44:22.000"/>
        <d v="2018-12-01T02:44:50.000"/>
        <d v="2018-11-18T10:46:51.000"/>
        <d v="2018-11-30T12:00:04.000"/>
        <d v="2018-12-01T11:54:59.000"/>
        <d v="2018-12-01T22:13:14.000"/>
        <d v="2016-07-07T12:22:01.000"/>
        <d v="2018-12-03T09:45:13.000"/>
        <d v="2018-12-05T14:34:32.000"/>
        <d v="2018-12-06T14:23:01.000"/>
        <d v="2018-12-06T14:24:26.000"/>
        <d v="2018-12-06T15:29:27.000"/>
        <d v="2018-12-06T14:24:07.000"/>
        <d v="2018-12-06T19:43:31.000"/>
        <d v="2018-12-07T10:21:55.000"/>
        <d v="2018-12-07T10:49:35.000"/>
        <d v="2018-12-07T16:41:15.000"/>
        <d v="2018-12-07T16:50:05.000"/>
        <d v="2018-12-07T16:57:39.000"/>
        <d v="2018-12-08T21:11:13.000"/>
        <d v="2018-12-09T22:01:53.000"/>
        <d v="2018-02-02T22:39:30.000"/>
        <d v="2018-09-03T12:38:34.000"/>
        <d v="2018-11-12T12:23:13.000"/>
        <d v="2018-12-11T16:17:40.000"/>
        <d v="2018-12-11T20:21:33.000"/>
        <d v="2018-12-12T22:31:57.000"/>
        <d v="2018-12-13T23:49:41.000"/>
        <d v="2018-12-14T14:49:20.000"/>
        <d v="2018-12-17T22:22:34.000"/>
        <d v="2018-12-18T16:17:53.000"/>
        <d v="2018-12-19T14:01:03.000"/>
        <d v="2018-12-19T14:46:06.000"/>
        <d v="2018-12-19T14:00:01.000"/>
        <d v="2018-12-19T15:20:40.000"/>
        <d v="2018-12-24T01:13:47.000"/>
        <d v="2018-12-24T01:14:21.000"/>
        <d v="2018-12-24T01:16:04.000"/>
        <d v="2018-12-24T02:46:11.000"/>
        <d v="2018-12-24T02:56:06.000"/>
        <d v="2018-12-24T03:40:52.000"/>
        <d v="2018-12-24T06:40:12.000"/>
        <d v="2018-12-24T07:54:40.000"/>
        <d v="2018-12-24T15:15:09.000"/>
        <d v="2018-12-25T01:19:27.000"/>
        <d v="2018-12-22T17:50:07.000"/>
        <d v="2018-12-25T01:55:15.000"/>
        <d v="2018-12-25T16:47:21.000"/>
        <d v="2018-12-25T18:43:45.000"/>
        <d v="2018-12-25T18:44:31.000"/>
        <d v="2018-12-25T18:42:57.000"/>
        <d v="2018-12-25T18:57:40.000"/>
        <d v="2018-12-26T21:00:29.000"/>
        <d v="2018-12-26T22:08:03.000"/>
        <d v="2018-12-29T09:24:14.000"/>
        <d v="2018-12-09T19:32:16.000"/>
        <d v="2018-12-29T13:36:54.000"/>
        <d v="2018-12-29T14:31:57.000"/>
        <d v="2018-12-30T01:36:20.000"/>
        <d v="2018-12-31T09:11:33.000"/>
        <d v="2018-12-31T16:12:46.000"/>
        <d v="2018-12-31T16:13:00.000"/>
        <d v="2019-01-02T00:14:57.000"/>
        <d v="2018-10-26T07:50:46.000"/>
        <d v="2019-01-02T01:48:01.000"/>
        <d v="2019-01-02T01:48:34.000"/>
        <d v="2019-01-02T02:22:38.000"/>
        <d v="2018-11-22T19:39:34.000"/>
        <d v="2019-01-02T12:35:48.000"/>
        <d v="2019-01-02T16:27:39.000"/>
        <d v="2019-01-02T16:35:04.000"/>
        <d v="2018-11-22T19:45:01.000"/>
        <d v="2019-01-02T11:59:37.000"/>
        <d v="2019-01-02T19:32:19.000"/>
        <d v="2019-01-02T16:27:07.000"/>
        <d v="2019-01-02T16:29:44.000"/>
        <d v="2019-01-02T16:32:31.000"/>
        <d v="2019-01-02T21:06:29.000"/>
        <d v="2019-01-02T22:27:00.000"/>
        <d v="2019-01-07T14:13:25.000"/>
        <d v="2019-01-09T01:06:13.000"/>
        <d v="2019-01-09T13:25:44.000"/>
        <d v="2019-01-09T17:07:55.000"/>
        <d v="2019-01-09T18:39:38.000"/>
        <d v="2019-01-09T20:52:53.000"/>
        <d v="2019-01-09T21:07:05.000"/>
        <d v="2019-01-09T21:15:17.000"/>
        <d v="2019-01-09T22:29:31.000"/>
        <d v="2019-01-08T23:58:22.000"/>
        <d v="2019-01-10T00:25:14.000"/>
        <d v="2019-01-10T14:52:30.000"/>
        <d v="2019-01-09T14:45:03.000"/>
        <d v="2019-01-10T17:35:01.000"/>
        <d v="2019-01-11T01:58:45.000"/>
        <d v="2019-01-11T02:08:05.000"/>
        <d v="2018-11-24T02:38:41.000"/>
        <d v="2019-01-11T02:46:37.000"/>
        <d v="2019-01-11T02:50:48.000"/>
        <d v="2019-01-11T03:14:28.000"/>
        <d v="2019-01-11T03:23:39.000"/>
        <d v="2019-01-11T03:42:24.000"/>
        <d v="2019-01-11T03:43:59.000"/>
        <d v="2019-01-11T03:47:41.000"/>
        <d v="2019-01-11T03:49:40.000"/>
        <d v="2019-01-11T03:50:13.000"/>
        <d v="2019-01-11T03:52:16.000"/>
        <d v="2019-01-11T03:57:47.000"/>
        <d v="2019-01-11T04:11:03.000"/>
        <d v="2019-01-11T04:19:37.000"/>
        <d v="2019-01-11T04:24:20.000"/>
        <d v="2019-01-11T04:32:01.000"/>
        <d v="2019-01-11T04:33:40.000"/>
        <d v="2019-01-11T04:53:26.000"/>
        <d v="2019-01-11T04:54:11.000"/>
        <d v="2019-01-11T04:56:54.000"/>
        <d v="2019-01-11T04:59:46.000"/>
        <d v="2019-01-11T05:04:56.000"/>
        <d v="2019-01-11T05:06:10.000"/>
        <d v="2019-01-11T05:09:08.000"/>
        <d v="2019-01-11T05:09:34.000"/>
        <d v="2019-01-11T05:12:32.000"/>
        <d v="2019-01-11T05:18:58.000"/>
        <d v="2019-01-11T05:25:09.000"/>
        <d v="2019-01-11T05:25:33.000"/>
        <d v="2019-01-11T05:31:59.000"/>
        <d v="2019-01-11T05:50:12.000"/>
        <d v="2019-01-11T05:56:24.000"/>
        <d v="2019-01-11T06:06:43.000"/>
        <d v="2019-01-11T06:19:26.000"/>
        <d v="2019-01-11T06:23:20.000"/>
        <d v="2019-01-11T06:26:26.000"/>
        <d v="2019-01-11T06:33:48.000"/>
        <d v="2019-01-11T06:40:49.000"/>
        <d v="2019-01-11T06:47:53.000"/>
        <d v="2019-01-11T06:58:34.000"/>
        <d v="2019-01-11T07:06:34.000"/>
        <d v="2019-01-11T07:47:35.000"/>
        <d v="2019-01-11T08:18:52.000"/>
        <d v="2019-01-11T09:53:01.000"/>
        <d v="2019-01-11T12:00:04.000"/>
        <d v="2019-01-11T12:40:27.000"/>
        <d v="2019-01-11T13:37:17.000"/>
        <d v="2019-01-11T15:12:04.000"/>
        <d v="2019-01-11T16:36:51.000"/>
        <d v="2019-01-11T16:36:58.000"/>
        <d v="2019-01-11T16:48:23.000"/>
        <d v="2019-01-11T17:03:23.000"/>
        <d v="2019-01-11T17:03:53.000"/>
        <d v="2019-01-11T17:11:20.000"/>
        <d v="2019-01-11T17:37:12.000"/>
        <d v="2019-01-11T17:37:48.000"/>
        <d v="2019-01-11T17:41:47.000"/>
        <d v="2019-01-11T17:48:29.000"/>
        <d v="2019-01-11T17:52:50.000"/>
        <d v="2019-01-11T21:09:47.000"/>
        <d v="2019-01-11T21:39:39.000"/>
        <d v="2019-01-11T21:40:24.000"/>
        <d v="2019-01-11T23:20:39.000"/>
        <d v="2019-01-12T01:56:58.000"/>
        <d v="2019-01-12T01:57:43.000"/>
        <d v="2019-01-12T02:00:40.000"/>
        <d v="2019-01-12T02:10:39.000"/>
        <d v="2019-01-12T02:56:39.000"/>
        <d v="2019-01-12T03:45:28.000"/>
        <d v="2019-01-12T06:38:18.000"/>
        <d v="2019-01-12T16:42:54.000"/>
        <d v="2019-01-12T16:44:13.000"/>
        <d v="2019-01-12T16:44:17.000"/>
        <d v="2019-01-12T16:44:31.000"/>
        <d v="2019-01-12T16:48:34.000"/>
        <d v="2019-01-12T17:06:31.000"/>
        <d v="2019-01-12T17:44:20.000"/>
        <d v="2019-01-11T11:20:49.000"/>
        <d v="2019-01-12T18:40:31.000"/>
        <d v="2019-01-12T19:16:48.000"/>
        <d v="2019-01-12T19:17:59.000"/>
        <d v="2019-01-12T19:19:29.000"/>
        <d v="2019-01-12T19:48:19.000"/>
        <d v="2019-01-12T19:56:32.000"/>
        <d v="2019-01-12T19:57:54.000"/>
        <d v="2019-01-11T21:58:41.000"/>
        <d v="2019-01-12T20:14:23.000"/>
        <d v="2019-01-12T20:19:37.000"/>
        <d v="2019-01-12T20:38:59.000"/>
        <d v="2019-01-12T20:57:11.000"/>
        <d v="2019-01-12T22:44:03.000"/>
        <d v="2019-01-12T22:57:08.000"/>
        <d v="2019-01-12T23:28:38.000"/>
        <d v="2019-01-12T23:29:32.000"/>
        <d v="2019-01-12T23:30:15.000"/>
        <d v="2019-01-12T23:31:48.000"/>
        <d v="2019-01-12T23:35:35.000"/>
        <d v="2019-01-12T23:35:42.000"/>
        <d v="2019-01-12T23:36:54.000"/>
        <d v="2019-01-12T23:37:47.000"/>
        <d v="2019-01-12T23:39:21.000"/>
        <d v="2019-01-12T23:40:31.000"/>
        <d v="2019-01-12T23:40:46.000"/>
        <d v="2019-01-12T23:41:33.000"/>
        <d v="2019-01-12T23:41:50.000"/>
        <d v="2019-01-12T23:48:14.000"/>
        <d v="2019-01-13T00:04:02.000"/>
        <d v="2019-01-13T00:12:23.000"/>
        <d v="2019-01-13T00:39:51.000"/>
        <d v="2019-01-13T01:00:16.000"/>
        <d v="2019-01-13T01:15:14.000"/>
        <d v="2019-01-13T01:19:50.000"/>
        <d v="2019-01-13T02:09:11.000"/>
        <d v="2019-01-13T02:18:36.000"/>
        <d v="2019-01-13T03:14:55.000"/>
        <d v="2019-01-13T03:46:38.000"/>
        <d v="2019-01-13T04:06:58.000"/>
        <d v="2019-01-13T04:17:18.000"/>
        <d v="2019-01-13T05:04:17.000"/>
        <d v="2019-01-13T05:08:34.000"/>
        <d v="2019-01-13T05:28:31.000"/>
        <d v="2019-01-13T05:44:36.000"/>
        <d v="2019-01-13T05:54:38.000"/>
        <d v="2019-01-13T07:58:58.000"/>
        <d v="2019-01-13T11:11:35.000"/>
        <d v="2018-11-01T14:31:49.000"/>
        <d v="2018-11-16T04:31:48.000"/>
        <d v="2018-11-30T18:31:48.000"/>
        <d v="2018-12-15T08:31:49.000"/>
        <d v="2018-12-29T22:31:48.000"/>
        <d v="2019-01-13T12:31:48.000"/>
        <d v="2019-01-13T12:49:20.000"/>
        <d v="2019-01-13T12:56:48.000"/>
        <d v="2019-01-13T13:00:18.000"/>
        <d v="2019-01-13T13:39:51.000"/>
        <d v="2019-01-13T14:10:04.000"/>
        <d v="2019-01-13T14:12:10.000"/>
        <d v="2019-01-13T15:41:09.000"/>
        <d v="2019-01-13T16:15:50.000"/>
        <d v="2019-01-13T17:11:45.000"/>
        <d v="2019-01-13T17:16:04.000"/>
        <d v="2019-01-13T17:17:01.000"/>
        <d v="2019-01-13T17:26:58.000"/>
        <d v="2019-01-13T17:35:21.000"/>
        <d v="2019-01-13T17:36:33.000"/>
        <d v="2019-01-13T18:08:10.000"/>
        <d v="2019-01-12T17:04:38.000"/>
        <d v="2019-01-13T19:34:29.000"/>
        <d v="2019-01-13T19:43:31.000"/>
        <d v="2019-01-13T19:44:17.000"/>
        <d v="2019-01-13T19:49:04.000"/>
        <d v="2019-01-13T19:50:31.000"/>
        <d v="2019-01-13T19:50:35.000"/>
        <d v="2019-01-13T19:57:28.000"/>
        <d v="2019-01-13T20:32:26.000"/>
        <d v="2019-01-13T21:41:21.000"/>
        <d v="2019-01-13T21:50:43.000"/>
        <d v="2019-01-13T22:01:27.000"/>
        <d v="2019-01-14T00:04:17.000"/>
        <d v="2019-01-14T01:20:32.000"/>
        <d v="2019-01-14T03:23:39.000"/>
        <d v="2019-01-14T03:46:24.000"/>
        <d v="2019-01-14T05:27:12.000"/>
        <d v="2019-01-13T21:39:31.000"/>
        <d v="2019-01-14T06:09:22.000"/>
        <d v="2019-01-11T12:35:37.000"/>
        <d v="2019-01-13T03:54:08.000"/>
        <d v="2019-01-14T07:20:09.000"/>
        <d v="2019-01-14T14:52:55.000"/>
        <d v="2019-01-11T19:54:43.000"/>
        <d v="2019-01-12T16:41:37.000"/>
        <d v="2019-01-14T19:23:39.000"/>
      </sharedItems>
      <fieldGroup par="66" base="22">
        <rangePr groupBy="hours" autoEnd="1" autoStart="1" startDate="2016-07-07T12:22:01.000" endDate="2019-01-14T19:23:39.000"/>
        <groupItems count="26">
          <s v="&lt;7/7/2016"/>
          <s v="12 AM"/>
          <s v="1 AM"/>
          <s v="2 AM"/>
          <s v="3 AM"/>
          <s v="4 AM"/>
          <s v="5 AM"/>
          <s v="6 AM"/>
          <s v="7 AM"/>
          <s v="8 AM"/>
          <s v="9 AM"/>
          <s v="10 AM"/>
          <s v="11 AM"/>
          <s v="12 PM"/>
          <s v="1 PM"/>
          <s v="2 PM"/>
          <s v="3 PM"/>
          <s v="4 PM"/>
          <s v="5 PM"/>
          <s v="6 PM"/>
          <s v="7 PM"/>
          <s v="8 PM"/>
          <s v="9 PM"/>
          <s v="10 PM"/>
          <s v="11 PM"/>
          <s v="&gt;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7-07T12:22:01.000" endDate="2019-01-14T19:23:39.000"/>
        <groupItems count="368">
          <s v="&lt;7/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19"/>
        </groupItems>
      </fieldGroup>
    </cacheField>
    <cacheField name="Months" databaseField="0">
      <sharedItems containsMixedTypes="0" count="0"/>
      <fieldGroup base="22">
        <rangePr groupBy="months" autoEnd="1" autoStart="1" startDate="2016-07-07T12:22:01.000" endDate="2019-01-14T19:23:39.000"/>
        <groupItems count="14">
          <s v="&lt;7/7/2016"/>
          <s v="Jan"/>
          <s v="Feb"/>
          <s v="Mar"/>
          <s v="Apr"/>
          <s v="May"/>
          <s v="Jun"/>
          <s v="Jul"/>
          <s v="Aug"/>
          <s v="Sep"/>
          <s v="Oct"/>
          <s v="Nov"/>
          <s v="Dec"/>
          <s v="&gt;1/14/2019"/>
        </groupItems>
      </fieldGroup>
    </cacheField>
    <cacheField name="Years" databaseField="0">
      <sharedItems containsMixedTypes="0" count="0"/>
      <fieldGroup base="22">
        <rangePr groupBy="years" autoEnd="1" autoStart="1" startDate="2016-07-07T12:22:01.000" endDate="2019-01-14T19:23:39.000"/>
        <groupItems count="6">
          <s v="&lt;7/7/2016"/>
          <s v="2016"/>
          <s v="2017"/>
          <s v="2018"/>
          <s v="2019"/>
          <s v="&gt;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5">
  <r>
    <s v="janetadama"/>
    <s v="crbuildpeace"/>
    <m/>
    <m/>
    <m/>
    <m/>
    <m/>
    <m/>
    <m/>
    <m/>
    <s v="No"/>
    <n v="3"/>
    <m/>
    <m/>
    <x v="0"/>
    <d v="2018-10-23T20:43:09.000"/>
    <s v="Women in Bulablin Garnam, Maiduguri, Borno state discuss their fears around the possible reoccupation of Boko Haram in their community. @CRbuildpeace https://t.co/5L4j1cegrO"/>
    <m/>
    <m/>
    <x v="0"/>
    <s v="https://pbs.twimg.com/media/DqOHKziWoAUB8Ga.jpg"/>
    <s v="https://pbs.twimg.com/media/DqOHKziWoAUB8Ga.jpg"/>
    <x v="0"/>
    <s v="https://twitter.com/#!/janetadama/status/1054835641622712320"/>
    <m/>
    <m/>
    <s v="1054835641622712320"/>
    <m/>
    <b v="0"/>
    <n v="12"/>
    <s v=""/>
    <b v="0"/>
    <s v="en"/>
    <m/>
    <s v=""/>
    <b v="0"/>
    <n v="9"/>
    <s v=""/>
    <s v="Twitter for Android"/>
    <b v="0"/>
    <s v="1054835641622712320"/>
    <s v="Retweet"/>
    <n v="0"/>
    <n v="0"/>
    <m/>
    <m/>
    <m/>
    <m/>
    <m/>
    <m/>
    <m/>
    <m/>
    <n v="1"/>
    <s v="29"/>
    <s v="29"/>
    <n v="0"/>
    <n v="0"/>
    <n v="1"/>
    <n v="4.761904761904762"/>
    <n v="0"/>
    <n v="0"/>
    <n v="20"/>
    <n v="95.23809523809524"/>
    <n v="21"/>
  </r>
  <r>
    <s v="anastunya"/>
    <s v="bridgetthenwood"/>
    <m/>
    <m/>
    <m/>
    <m/>
    <m/>
    <m/>
    <m/>
    <m/>
    <s v="No"/>
    <n v="4"/>
    <m/>
    <m/>
    <x v="0"/>
    <d v="2018-11-02T21:14:05.000"/>
    <s v="RT @tufkaa: Dear @voxdotcom @colemanlowndes  @BridgettHenwood “...the overwhelming brunt of the Nazi occupation between 1941 and 1944, as o…"/>
    <m/>
    <m/>
    <x v="0"/>
    <m/>
    <s v="http://pbs.twimg.com/profile_images/650882209310633984/5qWUJBp9_normal.png"/>
    <x v="1"/>
    <s v="https://twitter.com/#!/anastunya/status/1058467303187111936"/>
    <m/>
    <m/>
    <s v="1058467303187111936"/>
    <m/>
    <b v="0"/>
    <n v="0"/>
    <s v=""/>
    <b v="1"/>
    <s v="en"/>
    <m/>
    <s v="1047110766019661824"/>
    <b v="0"/>
    <n v="9"/>
    <s v="1047120189807108097"/>
    <s v="Twitter for iPhone"/>
    <b v="0"/>
    <s v="1047120189807108097"/>
    <s v="Tweet"/>
    <n v="0"/>
    <n v="0"/>
    <m/>
    <m/>
    <m/>
    <m/>
    <m/>
    <m/>
    <m/>
    <m/>
    <n v="1"/>
    <s v="13"/>
    <s v="13"/>
    <m/>
    <m/>
    <m/>
    <m/>
    <m/>
    <m/>
    <m/>
    <m/>
    <m/>
  </r>
  <r>
    <s v="dietsq"/>
    <s v="hambibleibt"/>
    <m/>
    <m/>
    <m/>
    <m/>
    <m/>
    <m/>
    <m/>
    <m/>
    <s v="No"/>
    <n v="8"/>
    <m/>
    <m/>
    <x v="0"/>
    <d v="2018-11-06T18:30:57.000"/>
    <s v="RT @HambiBleibt: Awaiting large #police action against #HambacherForst reoccupation like a month before first 1s to show up are #activist k…"/>
    <m/>
    <m/>
    <x v="1"/>
    <m/>
    <s v="http://pbs.twimg.com/profile_images/511690776112160769/2IRnIrKU_normal.jpeg"/>
    <x v="2"/>
    <s v="https://twitter.com/#!/dietsq/status/1059875803767496706"/>
    <m/>
    <m/>
    <s v="1059875803767496706"/>
    <m/>
    <b v="0"/>
    <n v="0"/>
    <s v=""/>
    <b v="0"/>
    <s v="en"/>
    <m/>
    <s v=""/>
    <b v="0"/>
    <n v="8"/>
    <s v="1059875554848063488"/>
    <s v="Twitter Web Client"/>
    <b v="0"/>
    <s v="1059875554848063488"/>
    <s v="Tweet"/>
    <n v="0"/>
    <n v="0"/>
    <m/>
    <m/>
    <m/>
    <m/>
    <m/>
    <m/>
    <m/>
    <m/>
    <n v="1"/>
    <s v="7"/>
    <s v="7"/>
    <n v="1"/>
    <n v="4.761904761904762"/>
    <n v="0"/>
    <n v="0"/>
    <n v="0"/>
    <n v="0"/>
    <n v="20"/>
    <n v="95.23809523809524"/>
    <n v="21"/>
  </r>
  <r>
    <s v="chaos_im_blut"/>
    <s v="hambibleibt"/>
    <m/>
    <m/>
    <m/>
    <m/>
    <m/>
    <m/>
    <m/>
    <m/>
    <s v="No"/>
    <n v="9"/>
    <m/>
    <m/>
    <x v="0"/>
    <d v="2018-11-06T18:58:15.000"/>
    <s v="RT @HambiBleibt: Awaiting large #police action against #HambacherForst reoccupation like a month before first 1s to show up are #activist k…"/>
    <m/>
    <m/>
    <x v="1"/>
    <m/>
    <s v="http://pbs.twimg.com/profile_images/1047761128133152768/Cx7kr4rr_normal.jpg"/>
    <x v="3"/>
    <s v="https://twitter.com/#!/chaos_im_blut/status/1059882673794105347"/>
    <m/>
    <m/>
    <s v="1059882673794105347"/>
    <m/>
    <b v="0"/>
    <n v="0"/>
    <s v=""/>
    <b v="0"/>
    <s v="en"/>
    <m/>
    <s v=""/>
    <b v="0"/>
    <n v="8"/>
    <s v="1059875554848063488"/>
    <s v="Twitter for Android"/>
    <b v="0"/>
    <s v="1059875554848063488"/>
    <s v="Tweet"/>
    <n v="0"/>
    <n v="0"/>
    <m/>
    <m/>
    <m/>
    <m/>
    <m/>
    <m/>
    <m/>
    <m/>
    <n v="1"/>
    <s v="7"/>
    <s v="7"/>
    <n v="1"/>
    <n v="4.761904761904762"/>
    <n v="0"/>
    <n v="0"/>
    <n v="0"/>
    <n v="0"/>
    <n v="20"/>
    <n v="95.23809523809524"/>
    <n v="21"/>
  </r>
  <r>
    <s v="seidenstrasse"/>
    <s v="hambibleibt"/>
    <m/>
    <m/>
    <m/>
    <m/>
    <m/>
    <m/>
    <m/>
    <m/>
    <s v="No"/>
    <n v="10"/>
    <m/>
    <m/>
    <x v="0"/>
    <d v="2018-11-06T20:06:38.000"/>
    <s v="RT @HambiBleibt: Awaiting large #police action against #HambacherForst reoccupation like a month before first 1s to show up are #activist k…"/>
    <m/>
    <m/>
    <x v="1"/>
    <m/>
    <s v="http://pbs.twimg.com/profile_images/990109622/doro_normal.jpg"/>
    <x v="4"/>
    <s v="https://twitter.com/#!/seidenstrasse/status/1059899882813771776"/>
    <m/>
    <m/>
    <s v="1059899882813771776"/>
    <m/>
    <b v="0"/>
    <n v="0"/>
    <s v=""/>
    <b v="0"/>
    <s v="en"/>
    <m/>
    <s v=""/>
    <b v="0"/>
    <n v="8"/>
    <s v="1059875554848063488"/>
    <s v="Twitter Web Client"/>
    <b v="0"/>
    <s v="1059875554848063488"/>
    <s v="Tweet"/>
    <n v="0"/>
    <n v="0"/>
    <m/>
    <m/>
    <m/>
    <m/>
    <m/>
    <m/>
    <m/>
    <m/>
    <n v="1"/>
    <s v="7"/>
    <s v="7"/>
    <n v="1"/>
    <n v="4.761904761904762"/>
    <n v="0"/>
    <n v="0"/>
    <n v="0"/>
    <n v="0"/>
    <n v="20"/>
    <n v="95.23809523809524"/>
    <n v="21"/>
  </r>
  <r>
    <s v="burek54484321"/>
    <s v="hambibleibt"/>
    <m/>
    <m/>
    <m/>
    <m/>
    <m/>
    <m/>
    <m/>
    <m/>
    <s v="No"/>
    <n v="11"/>
    <m/>
    <m/>
    <x v="0"/>
    <d v="2018-11-06T20:18:44.000"/>
    <s v="RT @HambiBleibt: Awaiting large #police action against #HambacherForst reoccupation like a month before first 1s to show up are #activist k…"/>
    <m/>
    <m/>
    <x v="1"/>
    <m/>
    <s v="http://pbs.twimg.com/profile_images/1037290612381364224/fvvrD1ap_normal.jpg"/>
    <x v="5"/>
    <s v="https://twitter.com/#!/burek54484321/status/1059902928008437760"/>
    <m/>
    <m/>
    <s v="1059902928008437760"/>
    <m/>
    <b v="0"/>
    <n v="0"/>
    <s v=""/>
    <b v="0"/>
    <s v="en"/>
    <m/>
    <s v=""/>
    <b v="0"/>
    <n v="8"/>
    <s v="1059875554848063488"/>
    <s v="Twitter for iPhone"/>
    <b v="0"/>
    <s v="1059875554848063488"/>
    <s v="Tweet"/>
    <n v="0"/>
    <n v="0"/>
    <m/>
    <m/>
    <m/>
    <m/>
    <m/>
    <m/>
    <m/>
    <m/>
    <n v="1"/>
    <s v="7"/>
    <s v="7"/>
    <n v="1"/>
    <n v="4.761904761904762"/>
    <n v="0"/>
    <n v="0"/>
    <n v="0"/>
    <n v="0"/>
    <n v="20"/>
    <n v="95.23809523809524"/>
    <n v="21"/>
  </r>
  <r>
    <s v="reginajacobs67"/>
    <s v="hambibleibt"/>
    <m/>
    <m/>
    <m/>
    <m/>
    <m/>
    <m/>
    <m/>
    <m/>
    <s v="No"/>
    <n v="12"/>
    <m/>
    <m/>
    <x v="0"/>
    <d v="2018-11-06T20:36:03.000"/>
    <s v="RT @HambiBleibt: Awaiting large #police action against #HambacherForst reoccupation like a month before first 1s to show up are #activist k…"/>
    <m/>
    <m/>
    <x v="1"/>
    <m/>
    <s v="http://pbs.twimg.com/profile_images/1051562415220031488/O2qrYJjk_normal.jpg"/>
    <x v="6"/>
    <s v="https://twitter.com/#!/reginajacobs67/status/1059907284766257153"/>
    <m/>
    <m/>
    <s v="1059907284766257153"/>
    <m/>
    <b v="0"/>
    <n v="0"/>
    <s v=""/>
    <b v="0"/>
    <s v="en"/>
    <m/>
    <s v=""/>
    <b v="0"/>
    <n v="8"/>
    <s v="1059875554848063488"/>
    <s v="Twitter for Android"/>
    <b v="0"/>
    <s v="1059875554848063488"/>
    <s v="Tweet"/>
    <n v="0"/>
    <n v="0"/>
    <m/>
    <m/>
    <m/>
    <m/>
    <m/>
    <m/>
    <m/>
    <m/>
    <n v="1"/>
    <s v="7"/>
    <s v="7"/>
    <n v="1"/>
    <n v="4.761904761904762"/>
    <n v="0"/>
    <n v="0"/>
    <n v="0"/>
    <n v="0"/>
    <n v="20"/>
    <n v="95.23809523809524"/>
    <n v="21"/>
  </r>
  <r>
    <s v="komet81"/>
    <s v="hambibleibt"/>
    <m/>
    <m/>
    <m/>
    <m/>
    <m/>
    <m/>
    <m/>
    <m/>
    <s v="No"/>
    <n v="13"/>
    <m/>
    <m/>
    <x v="0"/>
    <d v="2018-11-06T23:26:38.000"/>
    <s v="RT @HambiBleibt: Awaiting large #police action against #HambacherForst reoccupation like a month before first 1s to show up are #activist k…"/>
    <m/>
    <m/>
    <x v="1"/>
    <m/>
    <s v="http://pbs.twimg.com/profile_images/565989643808931840/HEvm0C65_normal.jpeg"/>
    <x v="7"/>
    <s v="https://twitter.com/#!/komet81/status/1059950214738513920"/>
    <m/>
    <m/>
    <s v="1059950214738513920"/>
    <m/>
    <b v="0"/>
    <n v="0"/>
    <s v=""/>
    <b v="0"/>
    <s v="en"/>
    <m/>
    <s v=""/>
    <b v="0"/>
    <n v="8"/>
    <s v="1059875554848063488"/>
    <s v="Flamingo for Android"/>
    <b v="0"/>
    <s v="1059875554848063488"/>
    <s v="Tweet"/>
    <n v="0"/>
    <n v="0"/>
    <m/>
    <m/>
    <m/>
    <m/>
    <m/>
    <m/>
    <m/>
    <m/>
    <n v="1"/>
    <s v="7"/>
    <s v="7"/>
    <n v="1"/>
    <n v="4.761904761904762"/>
    <n v="0"/>
    <n v="0"/>
    <n v="0"/>
    <n v="0"/>
    <n v="20"/>
    <n v="95.23809523809524"/>
    <n v="21"/>
  </r>
  <r>
    <s v="drummercindy"/>
    <s v="hambibleibt"/>
    <m/>
    <m/>
    <m/>
    <m/>
    <m/>
    <m/>
    <m/>
    <m/>
    <s v="No"/>
    <n v="14"/>
    <m/>
    <m/>
    <x v="0"/>
    <d v="2018-11-06T23:46:29.000"/>
    <s v="RT @HambiBleibt: Awaiting large #police action against #HambacherForst reoccupation like a month before first 1s to show up are #activist k…"/>
    <m/>
    <m/>
    <x v="1"/>
    <m/>
    <s v="http://pbs.twimg.com/profile_images/1043737166621364224/6_hu4ar3_normal.jpg"/>
    <x v="8"/>
    <s v="https://twitter.com/#!/drummercindy/status/1059955206945935360"/>
    <m/>
    <m/>
    <s v="1059955206945935360"/>
    <m/>
    <b v="0"/>
    <n v="0"/>
    <s v=""/>
    <b v="0"/>
    <s v="en"/>
    <m/>
    <s v=""/>
    <b v="0"/>
    <n v="8"/>
    <s v="1059875554848063488"/>
    <s v="Twitter for Android"/>
    <b v="0"/>
    <s v="1059875554848063488"/>
    <s v="Tweet"/>
    <n v="0"/>
    <n v="0"/>
    <m/>
    <m/>
    <m/>
    <m/>
    <m/>
    <m/>
    <m/>
    <m/>
    <n v="1"/>
    <s v="7"/>
    <s v="7"/>
    <n v="1"/>
    <n v="4.761904761904762"/>
    <n v="0"/>
    <n v="0"/>
    <n v="0"/>
    <n v="0"/>
    <n v="20"/>
    <n v="95.23809523809524"/>
    <n v="21"/>
  </r>
  <r>
    <s v="pondonpdch"/>
    <s v="hambibleibt"/>
    <m/>
    <m/>
    <m/>
    <m/>
    <m/>
    <m/>
    <m/>
    <m/>
    <s v="No"/>
    <n v="15"/>
    <m/>
    <m/>
    <x v="0"/>
    <d v="2018-11-07T01:36:42.000"/>
    <s v="RT @HambiBleibt: Awaiting large #police action against #HambacherForst reoccupation like a month before first 1s to show up are #activist k…"/>
    <m/>
    <m/>
    <x v="1"/>
    <m/>
    <s v="http://pbs.twimg.com/profile_images/571553454154199040/K1byB2Eo_normal.jpeg"/>
    <x v="9"/>
    <s v="https://twitter.com/#!/pondonpdch/status/1059982944272437249"/>
    <m/>
    <m/>
    <s v="1059982944272437249"/>
    <m/>
    <b v="0"/>
    <n v="0"/>
    <s v=""/>
    <b v="0"/>
    <s v="en"/>
    <m/>
    <s v=""/>
    <b v="0"/>
    <n v="8"/>
    <s v="1059875554848063488"/>
    <s v="Twitter Lite"/>
    <b v="0"/>
    <s v="1059875554848063488"/>
    <s v="Tweet"/>
    <n v="0"/>
    <n v="0"/>
    <m/>
    <m/>
    <m/>
    <m/>
    <m/>
    <m/>
    <m/>
    <m/>
    <n v="1"/>
    <s v="7"/>
    <s v="7"/>
    <n v="1"/>
    <n v="4.761904761904762"/>
    <n v="0"/>
    <n v="0"/>
    <n v="0"/>
    <n v="0"/>
    <n v="20"/>
    <n v="95.23809523809524"/>
    <n v="21"/>
  </r>
  <r>
    <s v="tufkaa"/>
    <s v="bridgetthenwood"/>
    <m/>
    <m/>
    <m/>
    <m/>
    <m/>
    <m/>
    <m/>
    <m/>
    <s v="No"/>
    <n v="16"/>
    <m/>
    <m/>
    <x v="0"/>
    <d v="2018-10-02T13:44:42.000"/>
    <s v="Dear @voxdotcom @colemanlowndes  @BridgettHenwood “...the overwhelming brunt of the Nazi occupation between 1941 and 1944, as of the devastating Soviet reoccupation, was borne not by Russia but by the Baltic States, by Belarus, by Poland, and above all by Ukraine....“ https://t.co/PqA4Ew7tnI"/>
    <s v="https://twitter.com/BridgettHenwood/status/1047110766019661824"/>
    <s v="twitter.com"/>
    <x v="0"/>
    <m/>
    <s v="http://pbs.twimg.com/profile_images/1083189397137379328/k0HwuBqW_normal.jpg"/>
    <x v="10"/>
    <s v="https://twitter.com/#!/tufkaa/status/1047120189807108097"/>
    <m/>
    <m/>
    <s v="1047120189807108097"/>
    <m/>
    <b v="0"/>
    <n v="8"/>
    <s v=""/>
    <b v="1"/>
    <s v="en"/>
    <m/>
    <s v="1047110766019661824"/>
    <b v="0"/>
    <n v="9"/>
    <s v=""/>
    <s v="Twitter for iPhone"/>
    <b v="0"/>
    <s v="1047120189807108097"/>
    <s v="Retweet"/>
    <n v="0"/>
    <n v="0"/>
    <s v="-74.041878,40.570842 _x000a_-73.855673,40.570842 _x000a_-73.855673,40.739434 _x000a_-74.041878,40.739434"/>
    <s v="United States"/>
    <s v="US"/>
    <s v="Brooklyn, NY"/>
    <s v="011add077f4d2da3"/>
    <s v="Brooklyn"/>
    <s v="city"/>
    <s v="https://api.twitter.com/1.1/geo/id/011add077f4d2da3.json"/>
    <n v="1"/>
    <s v="13"/>
    <s v="13"/>
    <m/>
    <m/>
    <m/>
    <m/>
    <m/>
    <m/>
    <m/>
    <m/>
    <m/>
  </r>
  <r>
    <s v="prevgenocide"/>
    <s v="bridgetthenwood"/>
    <m/>
    <m/>
    <m/>
    <m/>
    <m/>
    <m/>
    <m/>
    <m/>
    <s v="No"/>
    <n v="17"/>
    <m/>
    <m/>
    <x v="0"/>
    <d v="2018-11-07T02:09:24.000"/>
    <s v="RT @tufkaa: Dear @voxdotcom @colemanlowndes  @BridgettHenwood “...the overwhelming brunt of the Nazi occupation between 1941 and 1944, as o…"/>
    <m/>
    <m/>
    <x v="0"/>
    <m/>
    <s v="http://pbs.twimg.com/profile_images/632639849674240000/GJYai_DF_normal.jpg"/>
    <x v="11"/>
    <s v="https://twitter.com/#!/prevgenocide/status/1059991174000377856"/>
    <m/>
    <m/>
    <s v="1059991174000377856"/>
    <m/>
    <b v="0"/>
    <n v="0"/>
    <s v=""/>
    <b v="1"/>
    <s v="en"/>
    <m/>
    <s v="1047110766019661824"/>
    <b v="0"/>
    <n v="9"/>
    <s v="1047120189807108097"/>
    <s v="Twitter for iPhone"/>
    <b v="0"/>
    <s v="1047120189807108097"/>
    <s v="Tweet"/>
    <n v="0"/>
    <n v="0"/>
    <m/>
    <m/>
    <m/>
    <m/>
    <m/>
    <m/>
    <m/>
    <m/>
    <n v="1"/>
    <s v="13"/>
    <s v="13"/>
    <m/>
    <m/>
    <m/>
    <m/>
    <m/>
    <m/>
    <m/>
    <m/>
    <m/>
  </r>
  <r>
    <s v="cruzza5"/>
    <s v="hambibleibt"/>
    <m/>
    <m/>
    <m/>
    <m/>
    <m/>
    <m/>
    <m/>
    <m/>
    <s v="No"/>
    <n v="23"/>
    <m/>
    <m/>
    <x v="0"/>
    <d v="2018-11-07T07:29:08.000"/>
    <s v="RT @HambiBleibt: Awaiting large #police action against #HambacherForst reoccupation like a month before first 1s to show up are #activist k…"/>
    <m/>
    <m/>
    <x v="1"/>
    <m/>
    <s v="http://pbs.twimg.com/profile_images/883619784142802945/WhLLf-ct_normal.jpg"/>
    <x v="12"/>
    <s v="https://twitter.com/#!/cruzza5/status/1060071639239548928"/>
    <m/>
    <m/>
    <s v="1060071639239548928"/>
    <m/>
    <b v="0"/>
    <n v="0"/>
    <s v=""/>
    <b v="0"/>
    <s v="en"/>
    <m/>
    <s v=""/>
    <b v="0"/>
    <n v="12"/>
    <s v="1059875554848063488"/>
    <s v="Twitter for Android"/>
    <b v="0"/>
    <s v="1059875554848063488"/>
    <s v="Tweet"/>
    <n v="0"/>
    <n v="0"/>
    <m/>
    <m/>
    <m/>
    <m/>
    <m/>
    <m/>
    <m/>
    <m/>
    <n v="1"/>
    <s v="7"/>
    <s v="7"/>
    <n v="1"/>
    <n v="4.761904761904762"/>
    <n v="0"/>
    <n v="0"/>
    <n v="0"/>
    <n v="0"/>
    <n v="20"/>
    <n v="95.23809523809524"/>
    <n v="21"/>
  </r>
  <r>
    <s v="earth_riot"/>
    <s v="hambibleibt"/>
    <m/>
    <m/>
    <m/>
    <m/>
    <m/>
    <m/>
    <m/>
    <m/>
    <s v="No"/>
    <n v="24"/>
    <m/>
    <m/>
    <x v="0"/>
    <d v="2018-11-07T07:56:48.000"/>
    <s v="RT @HambiBleibt: Awaiting large #police action against #HambacherForst reoccupation like a month before first 1s to show up are #activist k…"/>
    <m/>
    <m/>
    <x v="1"/>
    <m/>
    <s v="http://pbs.twimg.com/profile_images/1046786987565469698/yjO93-Ek_normal.jpg"/>
    <x v="13"/>
    <s v="https://twitter.com/#!/earth_riot/status/1060078600144199681"/>
    <m/>
    <m/>
    <s v="1060078600144199681"/>
    <m/>
    <b v="0"/>
    <n v="0"/>
    <s v=""/>
    <b v="0"/>
    <s v="en"/>
    <m/>
    <s v=""/>
    <b v="0"/>
    <n v="12"/>
    <s v="1059875554848063488"/>
    <s v="Twitter Web Client"/>
    <b v="0"/>
    <s v="1059875554848063488"/>
    <s v="Tweet"/>
    <n v="0"/>
    <n v="0"/>
    <m/>
    <m/>
    <m/>
    <m/>
    <m/>
    <m/>
    <m/>
    <m/>
    <n v="1"/>
    <s v="7"/>
    <s v="7"/>
    <n v="1"/>
    <n v="4.761904761904762"/>
    <n v="0"/>
    <n v="0"/>
    <n v="0"/>
    <n v="0"/>
    <n v="20"/>
    <n v="95.23809523809524"/>
    <n v="21"/>
  </r>
  <r>
    <s v="bulgarell1mauro"/>
    <s v="hambibleibt"/>
    <m/>
    <m/>
    <m/>
    <m/>
    <m/>
    <m/>
    <m/>
    <m/>
    <s v="No"/>
    <n v="25"/>
    <m/>
    <m/>
    <x v="0"/>
    <d v="2018-11-07T11:31:27.000"/>
    <s v="RT @HambiBleibt: Awaiting large #police action against #HambacherForst reoccupation like a month before first 1s to show up are #activist k…"/>
    <m/>
    <m/>
    <x v="1"/>
    <m/>
    <s v="http://pbs.twimg.com/profile_images/1080153901641416706/d8Nhlo8y_normal.jpg"/>
    <x v="14"/>
    <s v="https://twitter.com/#!/bulgarell1mauro/status/1060132618522509313"/>
    <m/>
    <m/>
    <s v="1060132618522509313"/>
    <m/>
    <b v="0"/>
    <n v="0"/>
    <s v=""/>
    <b v="0"/>
    <s v="en"/>
    <m/>
    <s v=""/>
    <b v="0"/>
    <n v="12"/>
    <s v="1059875554848063488"/>
    <s v="Twitter for Android"/>
    <b v="0"/>
    <s v="1059875554848063488"/>
    <s v="Tweet"/>
    <n v="0"/>
    <n v="0"/>
    <m/>
    <m/>
    <m/>
    <m/>
    <m/>
    <m/>
    <m/>
    <m/>
    <n v="1"/>
    <s v="7"/>
    <s v="7"/>
    <n v="1"/>
    <n v="4.761904761904762"/>
    <n v="0"/>
    <n v="0"/>
    <n v="0"/>
    <n v="0"/>
    <n v="20"/>
    <n v="95.23809523809524"/>
    <n v="21"/>
  </r>
  <r>
    <s v="hambibleibt"/>
    <s v="hambibleibt"/>
    <m/>
    <m/>
    <m/>
    <m/>
    <m/>
    <m/>
    <m/>
    <m/>
    <s v="No"/>
    <n v="26"/>
    <m/>
    <m/>
    <x v="1"/>
    <d v="2018-11-06T18:29:58.000"/>
    <s v="Awaiting large #police action against #HambacherForst reoccupation like a month before first 1s to show up are #activist kitchens raising morale feeding us much healthier stuff than the processed foods those protecting large corporations such as #RWE &amp;amp; #RyanAir get_x000a_#HambiBleibt https://t.co/UpD5SIAiIM"/>
    <m/>
    <m/>
    <x v="2"/>
    <s v="https://pbs.twimg.com/media/DrVus6GW4AURsOK.jpg"/>
    <s v="https://pbs.twimg.com/media/DrVus6GW4AURsOK.jpg"/>
    <x v="15"/>
    <s v="https://twitter.com/#!/hambibleibt/status/1059875554848063488"/>
    <m/>
    <m/>
    <s v="1059875554848063488"/>
    <m/>
    <b v="0"/>
    <n v="35"/>
    <s v=""/>
    <b v="0"/>
    <s v="en"/>
    <m/>
    <s v=""/>
    <b v="0"/>
    <n v="8"/>
    <s v=""/>
    <s v="Twitter for Android"/>
    <b v="0"/>
    <s v="1059875554848063488"/>
    <s v="Tweet"/>
    <n v="0"/>
    <n v="0"/>
    <m/>
    <m/>
    <m/>
    <m/>
    <m/>
    <m/>
    <m/>
    <m/>
    <n v="1"/>
    <s v="7"/>
    <s v="7"/>
    <n v="1"/>
    <n v="2.4390243902439024"/>
    <n v="0"/>
    <n v="0"/>
    <n v="0"/>
    <n v="0"/>
    <n v="40"/>
    <n v="97.5609756097561"/>
    <n v="41"/>
  </r>
  <r>
    <s v="un_clima"/>
    <s v="hambibleibt"/>
    <m/>
    <m/>
    <m/>
    <m/>
    <m/>
    <m/>
    <m/>
    <m/>
    <s v="No"/>
    <n v="27"/>
    <m/>
    <m/>
    <x v="0"/>
    <d v="2018-11-07T21:11:00.000"/>
    <s v="RT @HambiBleibt: Awaiting large #police action against #HambacherForst reoccupation like a month before first 1s to show up are #activist k…"/>
    <m/>
    <m/>
    <x v="1"/>
    <m/>
    <s v="http://pbs.twimg.com/profile_images/1034581160440094721/s5aSFhHx_normal.jpg"/>
    <x v="16"/>
    <s v="https://twitter.com/#!/un_clima/status/1060278466556448768"/>
    <m/>
    <m/>
    <s v="1060278466556448768"/>
    <m/>
    <b v="0"/>
    <n v="0"/>
    <s v=""/>
    <b v="0"/>
    <s v="en"/>
    <m/>
    <s v=""/>
    <b v="0"/>
    <n v="12"/>
    <s v="1059875554848063488"/>
    <s v="Twitter Lite"/>
    <b v="0"/>
    <s v="1059875554848063488"/>
    <s v="Tweet"/>
    <n v="0"/>
    <n v="0"/>
    <m/>
    <m/>
    <m/>
    <m/>
    <m/>
    <m/>
    <m/>
    <m/>
    <n v="1"/>
    <s v="7"/>
    <s v="7"/>
    <n v="1"/>
    <n v="4.761904761904762"/>
    <n v="0"/>
    <n v="0"/>
    <n v="0"/>
    <n v="0"/>
    <n v="20"/>
    <n v="95.23809523809524"/>
    <n v="21"/>
  </r>
  <r>
    <s v="alainrobert44"/>
    <s v="franckytrichet"/>
    <m/>
    <m/>
    <m/>
    <m/>
    <m/>
    <m/>
    <m/>
    <m/>
    <s v="No"/>
    <n v="28"/>
    <m/>
    <m/>
    <x v="0"/>
    <d v="2018-11-07T20:42:45.000"/>
    <s v="@dancaud @ArnaudPasquer @franckytrichet Face au risque avéré de réoccupation de la partie du square située sous le voie sncf,les services techniques de NM ont été contraints dans l’urgence de déposer des gravats dont l’effet n’est pas des plus heureux au cœur d’un square de  proximité. Il y sera remédié."/>
    <m/>
    <m/>
    <x v="0"/>
    <m/>
    <s v="http://pbs.twimg.com/profile_images/859124319917617155/DkWL7sO6_normal.jpg"/>
    <x v="17"/>
    <s v="https://twitter.com/#!/alainrobert44/status/1060271357743808513"/>
    <m/>
    <m/>
    <s v="1060271357743808513"/>
    <s v="1060264062012014593"/>
    <b v="0"/>
    <n v="2"/>
    <s v="137053114"/>
    <b v="0"/>
    <s v="fr"/>
    <m/>
    <s v=""/>
    <b v="0"/>
    <n v="0"/>
    <s v=""/>
    <s v="Twitter for iPhone"/>
    <b v="0"/>
    <s v="1060264062012014593"/>
    <s v="Tweet"/>
    <n v="0"/>
    <n v="0"/>
    <m/>
    <m/>
    <m/>
    <m/>
    <m/>
    <m/>
    <m/>
    <m/>
    <n v="1"/>
    <s v="20"/>
    <s v="20"/>
    <m/>
    <m/>
    <m/>
    <m/>
    <m/>
    <m/>
    <m/>
    <m/>
    <m/>
  </r>
  <r>
    <s v="arnaudpasquer"/>
    <s v="franckytrichet"/>
    <m/>
    <m/>
    <m/>
    <m/>
    <m/>
    <m/>
    <m/>
    <m/>
    <s v="No"/>
    <n v="29"/>
    <m/>
    <m/>
    <x v="0"/>
    <d v="2018-11-07T21:31:01.000"/>
    <s v="@AlainRobert44 @dancaud @franckytrichet Humanité  (cf centre d'hébergement) et fermeté (cf pas de réoccupation de l'espace public) envers les migrants. La municipalité tiens son engagement auprès des Nantaises et des Nantais !"/>
    <m/>
    <m/>
    <x v="0"/>
    <m/>
    <s v="http://pbs.twimg.com/profile_images/958798396277522432/y5qGlZ7W_normal.jpg"/>
    <x v="18"/>
    <s v="https://twitter.com/#!/arnaudpasquer/status/1060283506339778560"/>
    <m/>
    <m/>
    <s v="1060283506339778560"/>
    <s v="1060271357743808513"/>
    <b v="0"/>
    <n v="0"/>
    <s v="822767880701935616"/>
    <b v="0"/>
    <s v="fr"/>
    <m/>
    <s v=""/>
    <b v="0"/>
    <n v="0"/>
    <s v=""/>
    <s v="Twitter for Android"/>
    <b v="0"/>
    <s v="1060271357743808513"/>
    <s v="Tweet"/>
    <n v="0"/>
    <n v="0"/>
    <m/>
    <m/>
    <m/>
    <m/>
    <m/>
    <m/>
    <m/>
    <m/>
    <n v="1"/>
    <s v="20"/>
    <s v="20"/>
    <m/>
    <m/>
    <m/>
    <m/>
    <m/>
    <m/>
    <m/>
    <m/>
    <m/>
  </r>
  <r>
    <s v="localdataco"/>
    <s v="localdataco"/>
    <m/>
    <m/>
    <m/>
    <m/>
    <m/>
    <m/>
    <m/>
    <m/>
    <s v="No"/>
    <n v="34"/>
    <m/>
    <m/>
    <x v="1"/>
    <d v="2018-11-08T15:39:02.000"/>
    <s v="Regional reoccupation trends for the ex-BHS estate show the challenge that finding retailers to take up large units presents. #LDCInsights #BHS https://t.co/xjijvA9Xrl"/>
    <m/>
    <m/>
    <x v="3"/>
    <s v="https://pbs.twimg.com/media/DrfbQaWWsAERrTz.jpg"/>
    <s v="https://pbs.twimg.com/media/DrfbQaWWsAERrTz.jpg"/>
    <x v="19"/>
    <s v="https://twitter.com/#!/localdataco/status/1060557313738792961"/>
    <m/>
    <m/>
    <s v="1060557313738792961"/>
    <m/>
    <b v="0"/>
    <n v="1"/>
    <s v=""/>
    <b v="0"/>
    <s v="en"/>
    <m/>
    <s v=""/>
    <b v="0"/>
    <n v="1"/>
    <s v=""/>
    <s v="HubSpot"/>
    <b v="0"/>
    <s v="1060557313738792961"/>
    <s v="Tweet"/>
    <n v="0"/>
    <n v="0"/>
    <m/>
    <m/>
    <m/>
    <m/>
    <m/>
    <m/>
    <m/>
    <m/>
    <n v="1"/>
    <s v="55"/>
    <s v="55"/>
    <n v="0"/>
    <n v="0"/>
    <n v="0"/>
    <n v="0"/>
    <n v="0"/>
    <n v="0"/>
    <n v="22"/>
    <n v="100"/>
    <n v="22"/>
  </r>
  <r>
    <s v="michaelweedon"/>
    <s v="localdataco"/>
    <m/>
    <m/>
    <m/>
    <m/>
    <m/>
    <m/>
    <m/>
    <m/>
    <s v="No"/>
    <n v="35"/>
    <m/>
    <m/>
    <x v="0"/>
    <d v="2018-11-08T15:41:27.000"/>
    <s v="RT @LocalDataCo: Regional reoccupation trends for the ex-BHS estate show the challenge that finding retailers to take up large units presen…"/>
    <m/>
    <m/>
    <x v="0"/>
    <m/>
    <s v="http://pbs.twimg.com/profile_images/756421767485423616/9dteWYnL_normal.jpg"/>
    <x v="20"/>
    <s v="https://twitter.com/#!/michaelweedon/status/1060557922512572416"/>
    <m/>
    <m/>
    <s v="1060557922512572416"/>
    <m/>
    <b v="0"/>
    <n v="0"/>
    <s v=""/>
    <b v="0"/>
    <s v="en"/>
    <m/>
    <s v=""/>
    <b v="0"/>
    <n v="1"/>
    <s v="1060557313738792961"/>
    <s v="Twitter for Android"/>
    <b v="0"/>
    <s v="1060557313738792961"/>
    <s v="Tweet"/>
    <n v="0"/>
    <n v="0"/>
    <m/>
    <m/>
    <m/>
    <m/>
    <m/>
    <m/>
    <m/>
    <m/>
    <n v="1"/>
    <s v="55"/>
    <s v="55"/>
    <n v="0"/>
    <n v="0"/>
    <n v="0"/>
    <n v="0"/>
    <n v="0"/>
    <n v="0"/>
    <n v="22"/>
    <n v="100"/>
    <n v="22"/>
  </r>
  <r>
    <s v="ancomdrsucy"/>
    <s v="ancomdrsucy"/>
    <m/>
    <m/>
    <m/>
    <m/>
    <m/>
    <m/>
    <m/>
    <m/>
    <s v="No"/>
    <n v="36"/>
    <m/>
    <m/>
    <x v="1"/>
    <d v="2018-11-09T21:54:53.000"/>
    <s v="This particular sherd was found on the surface of the Mattocks Site, a large Classic Mimbres roomblock with an earlier occupation dating from the Early Pithouse Period onward and possible reoccupation around the Cliff Phase by Salado Horizon people."/>
    <m/>
    <m/>
    <x v="0"/>
    <m/>
    <s v="http://pbs.twimg.com/profile_images/882873716803215360/orviFGmX_normal.jpg"/>
    <x v="21"/>
    <s v="https://twitter.com/#!/ancomdrsucy/status/1061014288645550080"/>
    <m/>
    <m/>
    <s v="1061014288645550080"/>
    <s v="1061011825360130054"/>
    <b v="0"/>
    <n v="1"/>
    <s v="808520940451557376"/>
    <b v="0"/>
    <s v="en"/>
    <m/>
    <s v=""/>
    <b v="0"/>
    <n v="0"/>
    <s v=""/>
    <s v="Twitter Web Client"/>
    <b v="0"/>
    <s v="1061011825360130054"/>
    <s v="Tweet"/>
    <n v="0"/>
    <n v="0"/>
    <m/>
    <m/>
    <m/>
    <m/>
    <m/>
    <m/>
    <m/>
    <m/>
    <n v="1"/>
    <s v="5"/>
    <s v="5"/>
    <n v="1"/>
    <n v="2.5641025641025643"/>
    <n v="0"/>
    <n v="0"/>
    <n v="0"/>
    <n v="0"/>
    <n v="38"/>
    <n v="97.43589743589743"/>
    <n v="39"/>
  </r>
  <r>
    <s v="phawin70197122"/>
    <s v="amzoltai"/>
    <m/>
    <m/>
    <m/>
    <m/>
    <m/>
    <m/>
    <m/>
    <m/>
    <s v="No"/>
    <n v="37"/>
    <m/>
    <m/>
    <x v="0"/>
    <d v="2018-11-10T14:30:42.000"/>
    <s v="@umustbe @palimetakis @yoav19 @roya19 @AJEnglish @amzoltai Since 1967? - I think of logic occupation or reoccupation? _x000a__x000a_What cause them to take the land back?_x000a__x000a_Search why did omar ibn al khataab STEAL other people land and moved people from arabia to jerusalem."/>
    <m/>
    <m/>
    <x v="0"/>
    <m/>
    <s v="http://pbs.twimg.com/profile_images/1058459680492576768/rec39Kql_normal.jpg"/>
    <x v="22"/>
    <s v="https://twitter.com/#!/phawin70197122/status/1061264892467048450"/>
    <m/>
    <m/>
    <s v="1061264892467048450"/>
    <s v="1061251094297407488"/>
    <b v="0"/>
    <n v="0"/>
    <s v="26259342"/>
    <b v="0"/>
    <s v="en"/>
    <m/>
    <s v=""/>
    <b v="0"/>
    <n v="0"/>
    <s v=""/>
    <s v="Twitter Lite"/>
    <b v="0"/>
    <s v="1061251094297407488"/>
    <s v="Tweet"/>
    <n v="0"/>
    <n v="0"/>
    <m/>
    <m/>
    <m/>
    <m/>
    <m/>
    <m/>
    <m/>
    <m/>
    <n v="1"/>
    <s v="11"/>
    <s v="11"/>
    <m/>
    <m/>
    <m/>
    <m/>
    <m/>
    <m/>
    <m/>
    <m/>
    <m/>
  </r>
  <r>
    <s v="bernardreynau11"/>
    <s v="chlechevalier"/>
    <m/>
    <m/>
    <m/>
    <m/>
    <m/>
    <m/>
    <m/>
    <m/>
    <s v="No"/>
    <n v="43"/>
    <m/>
    <m/>
    <x v="2"/>
    <d v="2018-11-11T02:18:04.000"/>
    <s v="@ChLECHEVALIER et du vent après la réoccupation de la Rhénanie : https://t.co/oQmCxCUevN https://t.co/9CSXi1ofBv"/>
    <s v="http://antitotalitarisme.over-blog.com/2018/10/1/3-de-siecle-de-pourrissement-sur-pied-de-la-france.html http://antitotalitarisme.over-blog.com/2018/11/palmares-de-la-nebuleuse-occulte-occultiste-francaise-n-ayant-rien-a-voir-avec-l-ame-de-la-france-personnifiee-par-bayard-en-matiere"/>
    <s v="over-blog.com over-blog.com"/>
    <x v="0"/>
    <m/>
    <s v="http://pbs.twimg.com/profile_images/503374390516383744/0fIUyd8-_normal.jpeg"/>
    <x v="23"/>
    <s v="https://twitter.com/#!/bernardreynau11/status/1061442905674604544"/>
    <m/>
    <m/>
    <s v="1061442905674604544"/>
    <s v="1061162547070595072"/>
    <b v="0"/>
    <n v="0"/>
    <s v="33962372"/>
    <b v="0"/>
    <s v="fr"/>
    <m/>
    <s v=""/>
    <b v="0"/>
    <n v="0"/>
    <s v=""/>
    <s v="Twitter Web Client"/>
    <b v="0"/>
    <s v="1061162547070595072"/>
    <s v="Tweet"/>
    <n v="0"/>
    <n v="0"/>
    <m/>
    <m/>
    <m/>
    <m/>
    <m/>
    <m/>
    <m/>
    <m/>
    <n v="1"/>
    <s v="54"/>
    <s v="54"/>
    <n v="0"/>
    <n v="0"/>
    <n v="1"/>
    <n v="10"/>
    <n v="0"/>
    <n v="0"/>
    <n v="9"/>
    <n v="90"/>
    <n v="10"/>
  </r>
  <r>
    <s v="michmich650"/>
    <s v="padre_pio"/>
    <m/>
    <m/>
    <m/>
    <m/>
    <m/>
    <m/>
    <m/>
    <m/>
    <s v="No"/>
    <n v="44"/>
    <m/>
    <m/>
    <x v="0"/>
    <d v="2018-11-11T08:18:29.000"/>
    <s v="@Michel_Goya @Padre_Pio Rappelons aussi la pantalonnade de la réoccupation de la Rhur, où Hitler était prêt à reculer au moindre geste de l’armée française mais où nos chers alliés anglosaxons nous ont empêcher d’agir !"/>
    <m/>
    <m/>
    <x v="0"/>
    <m/>
    <s v="http://pbs.twimg.com/profile_images/584294428497543169/GyQGoSlX_normal.jpg"/>
    <x v="24"/>
    <s v="https://twitter.com/#!/michmich650/status/1061533608282861568"/>
    <m/>
    <m/>
    <s v="1061533608282861568"/>
    <s v="1061332706011815936"/>
    <b v="0"/>
    <n v="0"/>
    <s v="392223127"/>
    <b v="0"/>
    <s v="fr"/>
    <m/>
    <s v=""/>
    <b v="0"/>
    <n v="0"/>
    <s v=""/>
    <s v="Twitter for iPhone"/>
    <b v="0"/>
    <s v="1061332706011815936"/>
    <s v="Tweet"/>
    <n v="0"/>
    <n v="0"/>
    <m/>
    <m/>
    <m/>
    <m/>
    <m/>
    <m/>
    <m/>
    <m/>
    <n v="1"/>
    <s v="33"/>
    <s v="33"/>
    <m/>
    <m/>
    <m/>
    <m/>
    <m/>
    <m/>
    <m/>
    <m/>
    <m/>
  </r>
  <r>
    <s v="everywordid911"/>
    <s v="everywordid911"/>
    <m/>
    <m/>
    <m/>
    <m/>
    <m/>
    <m/>
    <m/>
    <m/>
    <s v="No"/>
    <n v="46"/>
    <m/>
    <m/>
    <x v="1"/>
    <d v="2018-11-12T04:50:35.000"/>
    <s v="reoccupation did 9/11"/>
    <m/>
    <m/>
    <x v="0"/>
    <m/>
    <s v="http://pbs.twimg.com/profile_images/845138980794380293/OwdMI8gU_normal.jpg"/>
    <x v="25"/>
    <s v="https://twitter.com/#!/everywordid911/status/1061843676039659520"/>
    <m/>
    <m/>
    <s v="1061843676039659520"/>
    <m/>
    <b v="0"/>
    <n v="0"/>
    <s v=""/>
    <b v="0"/>
    <s v="en"/>
    <m/>
    <s v=""/>
    <b v="0"/>
    <n v="0"/>
    <s v=""/>
    <s v="Every Word Did 9/11"/>
    <b v="0"/>
    <s v="1061843676039659520"/>
    <s v="Tweet"/>
    <n v="0"/>
    <n v="0"/>
    <m/>
    <m/>
    <m/>
    <m/>
    <m/>
    <m/>
    <m/>
    <m/>
    <n v="1"/>
    <s v="5"/>
    <s v="5"/>
    <n v="0"/>
    <n v="0"/>
    <n v="0"/>
    <n v="0"/>
    <n v="0"/>
    <n v="0"/>
    <n v="4"/>
    <n v="100"/>
    <n v="4"/>
  </r>
  <r>
    <s v="tanstaafl_muc"/>
    <s v="dutertetet"/>
    <m/>
    <m/>
    <m/>
    <m/>
    <m/>
    <m/>
    <m/>
    <m/>
    <s v="No"/>
    <n v="47"/>
    <m/>
    <m/>
    <x v="2"/>
    <d v="2018-11-12T14:30:14.000"/>
    <s v="@DutertEtet en fait c'est Leopold III qui a grave merdé parce que les Armées 🇫🇷&amp;amp;🇬🇧 étaient sensées défendre la 🇧🇪 le long de sa frontière avec 🇩🇪pdt que maginot tenait_x000a_ Mais ce crétin a annulé l'accord peu après la réoccupation de la Rhénanie pensant que la 🇧🇪 pouvait se défendre seule (duh)"/>
    <m/>
    <m/>
    <x v="0"/>
    <m/>
    <s v="http://pbs.twimg.com/profile_images/1021653794843779073/mkTvicNp_normal.jpg"/>
    <x v="26"/>
    <s v="https://twitter.com/#!/tanstaafl_muc/status/1061989550640250881"/>
    <m/>
    <m/>
    <s v="1061989550640250881"/>
    <s v="1061987241063522304"/>
    <b v="0"/>
    <n v="1"/>
    <s v="3296783885"/>
    <b v="0"/>
    <s v="fr"/>
    <m/>
    <s v=""/>
    <b v="0"/>
    <n v="1"/>
    <s v=""/>
    <s v="Twitter Web Client"/>
    <b v="0"/>
    <s v="1061987241063522304"/>
    <s v="Tweet"/>
    <n v="0"/>
    <n v="0"/>
    <m/>
    <m/>
    <m/>
    <m/>
    <m/>
    <m/>
    <m/>
    <m/>
    <n v="1"/>
    <s v="32"/>
    <s v="32"/>
    <n v="0"/>
    <n v="0"/>
    <n v="0"/>
    <n v="0"/>
    <n v="0"/>
    <n v="0"/>
    <n v="50"/>
    <n v="100"/>
    <n v="50"/>
  </r>
  <r>
    <s v="liberalstbg"/>
    <s v="dutertetet"/>
    <m/>
    <m/>
    <m/>
    <m/>
    <m/>
    <m/>
    <m/>
    <m/>
    <s v="No"/>
    <n v="48"/>
    <m/>
    <m/>
    <x v="0"/>
    <d v="2018-11-12T14:40:16.000"/>
    <s v="RT @tanstaafl_muc: @DutertEtet en fait c'est Leopold III qui a grave merdé parce que les Armées 🇫🇷&amp;amp;🇬🇧 étaient sensées défendre la 🇧🇪 le lon…"/>
    <m/>
    <m/>
    <x v="0"/>
    <m/>
    <s v="http://pbs.twimg.com/profile_images/910195734301020161/eXDfe0HL_normal.jpg"/>
    <x v="27"/>
    <s v="https://twitter.com/#!/liberalstbg/status/1061992077309997058"/>
    <m/>
    <m/>
    <s v="1061992077309997058"/>
    <m/>
    <b v="0"/>
    <n v="0"/>
    <s v=""/>
    <b v="0"/>
    <s v="fr"/>
    <m/>
    <s v=""/>
    <b v="0"/>
    <n v="1"/>
    <s v="1061989550640250881"/>
    <s v="Twitter for Android"/>
    <b v="0"/>
    <s v="1061989550640250881"/>
    <s v="Tweet"/>
    <n v="0"/>
    <n v="0"/>
    <m/>
    <m/>
    <m/>
    <m/>
    <m/>
    <m/>
    <m/>
    <m/>
    <n v="1"/>
    <s v="32"/>
    <s v="32"/>
    <m/>
    <m/>
    <m/>
    <m/>
    <m/>
    <m/>
    <m/>
    <m/>
    <m/>
  </r>
  <r>
    <s v="no_businesshere"/>
    <s v="intellipus"/>
    <m/>
    <m/>
    <m/>
    <m/>
    <m/>
    <m/>
    <m/>
    <m/>
    <s v="No"/>
    <n v="50"/>
    <m/>
    <m/>
    <x v="0"/>
    <d v="2018-11-12T22:37:13.000"/>
    <s v="@MilitaryTalking @intellipus Killing 50 soldiers would probably have led to reoccupation of Gaza."/>
    <m/>
    <m/>
    <x v="0"/>
    <m/>
    <s v="http://pbs.twimg.com/profile_images/2230539759/oh-stop-it-you_normal.png"/>
    <x v="28"/>
    <s v="https://twitter.com/#!/no_businesshere/status/1062112106550575108"/>
    <m/>
    <m/>
    <s v="1062112106550575108"/>
    <s v="1062106501899120640"/>
    <b v="0"/>
    <n v="1"/>
    <s v="1027147515282436096"/>
    <b v="0"/>
    <s v="en"/>
    <m/>
    <s v=""/>
    <b v="0"/>
    <n v="0"/>
    <s v=""/>
    <s v="Twitter for Android"/>
    <b v="0"/>
    <s v="1062106501899120640"/>
    <s v="Tweet"/>
    <n v="0"/>
    <n v="0"/>
    <m/>
    <m/>
    <m/>
    <m/>
    <m/>
    <m/>
    <m/>
    <m/>
    <n v="1"/>
    <s v="31"/>
    <s v="31"/>
    <m/>
    <m/>
    <m/>
    <m/>
    <m/>
    <m/>
    <m/>
    <m/>
    <m/>
  </r>
  <r>
    <s v="simonplatman"/>
    <s v="shadilayfive"/>
    <m/>
    <m/>
    <m/>
    <m/>
    <m/>
    <m/>
    <m/>
    <m/>
    <s v="No"/>
    <n v="52"/>
    <m/>
    <m/>
    <x v="0"/>
    <d v="2018-11-13T09:38:03.000"/>
    <s v="@shlomo_gordon @mediumdigi @mintymurderer @ShadilayFive ...or that it’s all bubbeh meisers. _x000a__x000a_Thing is, Shlomo, if the dispersal of the 10 tribes was a sign of God’s displeasure, then so was AD 70. Therefore at which point did He greenlight the reoccupation of Israel (or Judea &amp;amp; Samaria)? 1917... 1947... Shabbes-a-fortnight...?"/>
    <m/>
    <m/>
    <x v="0"/>
    <m/>
    <s v="http://pbs.twimg.com/profile_images/580091795532562432/xt8jHoum_normal.jpg"/>
    <x v="29"/>
    <s v="https://twitter.com/#!/simonplatman/status/1062278410171494400"/>
    <m/>
    <m/>
    <s v="1062278410171494400"/>
    <s v="1062275581134413824"/>
    <b v="0"/>
    <n v="0"/>
    <s v="813725652851507200"/>
    <b v="0"/>
    <s v="en"/>
    <m/>
    <s v=""/>
    <b v="0"/>
    <n v="0"/>
    <s v=""/>
    <s v="Twitter for iPhone"/>
    <b v="0"/>
    <s v="1062275581134413824"/>
    <s v="Tweet"/>
    <n v="0"/>
    <n v="0"/>
    <s v="-0.104501,51.518605 _x000a_-0.015834,51.518605 _x000a_-0.015834,51.5766844 _x000a_-0.104501,51.5766844"/>
    <s v="United Kingdom"/>
    <s v="GB"/>
    <s v="Hackney, London"/>
    <s v="2a3f152d1ac5044a"/>
    <s v="Hackney"/>
    <s v="city"/>
    <s v="https://api.twitter.com/1.1/geo/id/2a3f152d1ac5044a.json"/>
    <n v="1"/>
    <s v="16"/>
    <s v="16"/>
    <m/>
    <m/>
    <m/>
    <m/>
    <m/>
    <m/>
    <m/>
    <m/>
    <m/>
  </r>
  <r>
    <s v="baeticus007"/>
    <s v="kthopkins"/>
    <m/>
    <m/>
    <m/>
    <m/>
    <m/>
    <m/>
    <m/>
    <m/>
    <s v="No"/>
    <n v="56"/>
    <m/>
    <m/>
    <x v="2"/>
    <d v="2018-11-13T01:16:02.000"/>
    <s v="@KTHopkins The only solution is reoccupation to clean the area. There are many Arabs that would live in peace with Israel if given the chance."/>
    <m/>
    <m/>
    <x v="0"/>
    <m/>
    <s v="http://pbs.twimg.com/profile_images/1624528068/image_normal.jpg"/>
    <x v="30"/>
    <s v="https://twitter.com/#!/baeticus007/status/1062152073553240064"/>
    <m/>
    <m/>
    <s v="1062152073553240064"/>
    <s v="1062150462273654791"/>
    <b v="0"/>
    <n v="0"/>
    <s v="21439144"/>
    <b v="0"/>
    <s v="en"/>
    <m/>
    <s v=""/>
    <b v="0"/>
    <n v="0"/>
    <s v=""/>
    <s v="Twitter for Android"/>
    <b v="0"/>
    <s v="1062150462273654791"/>
    <s v="Tweet"/>
    <n v="0"/>
    <n v="0"/>
    <m/>
    <m/>
    <m/>
    <m/>
    <m/>
    <m/>
    <m/>
    <m/>
    <n v="1"/>
    <s v="30"/>
    <s v="30"/>
    <n v="2"/>
    <n v="8"/>
    <n v="0"/>
    <n v="0"/>
    <n v="0"/>
    <n v="0"/>
    <n v="23"/>
    <n v="92"/>
    <n v="25"/>
  </r>
  <r>
    <s v="slicktrick14"/>
    <s v="kthopkins"/>
    <m/>
    <m/>
    <m/>
    <m/>
    <m/>
    <m/>
    <m/>
    <m/>
    <s v="No"/>
    <n v="57"/>
    <m/>
    <m/>
    <x v="0"/>
    <d v="2018-11-16T12:35:04.000"/>
    <s v="RT @Baeticus007: @KTHopkins The only solution is reoccupation to clean the area. There are many Arabs that would live in peace with Israel…"/>
    <m/>
    <m/>
    <x v="0"/>
    <m/>
    <s v="http://pbs.twimg.com/profile_images/869267719417470976/nfQZF2Nn_normal.jpg"/>
    <x v="31"/>
    <s v="https://twitter.com/#!/slicktrick14/status/1063410120565100544"/>
    <m/>
    <m/>
    <s v="1063410120565100544"/>
    <m/>
    <b v="0"/>
    <n v="0"/>
    <s v=""/>
    <b v="0"/>
    <s v="en"/>
    <m/>
    <s v=""/>
    <b v="0"/>
    <n v="1"/>
    <s v="1062152073553240064"/>
    <s v="Twitter for Android"/>
    <b v="0"/>
    <s v="1062152073553240064"/>
    <s v="Tweet"/>
    <n v="0"/>
    <n v="0"/>
    <m/>
    <m/>
    <m/>
    <m/>
    <m/>
    <m/>
    <m/>
    <m/>
    <n v="1"/>
    <s v="30"/>
    <s v="30"/>
    <m/>
    <m/>
    <m/>
    <m/>
    <m/>
    <m/>
    <m/>
    <m/>
    <m/>
  </r>
  <r>
    <s v="harald_zierock"/>
    <s v="gprab"/>
    <m/>
    <m/>
    <m/>
    <m/>
    <m/>
    <m/>
    <m/>
    <m/>
    <s v="No"/>
    <n v="59"/>
    <m/>
    <m/>
    <x v="0"/>
    <d v="2018-11-16T16:25:26.000"/>
    <s v="Réoccupation française en Alsace @gprab.philatelie #STEMPEL #Philatélie #PHILATELY #Briefmarken #Oblitérations #Cancellations #FFAP #GPRAB #Truchtersheim_x000a_https://t.co/BJurOEG2iz https://t.co/kDlO9Ih6f8"/>
    <s v="http://wwwphilatelie-truchtersheim.e-monsite.com/album-photos/identifications-de-surcharges/surcharges-inconnues-sur-type-blanc/"/>
    <s v="e-monsite.com"/>
    <x v="4"/>
    <s v="https://pbs.twimg.com/media/DsIyfbMWoAAhFkP.jpg"/>
    <s v="https://pbs.twimg.com/media/DsIyfbMWoAAhFkP.jpg"/>
    <x v="32"/>
    <s v="https://twitter.com/#!/harald_zierock/status/1063468093865947136"/>
    <m/>
    <m/>
    <s v="1063468093865947136"/>
    <m/>
    <b v="0"/>
    <n v="0"/>
    <s v=""/>
    <b v="0"/>
    <s v="fr"/>
    <m/>
    <s v=""/>
    <b v="0"/>
    <n v="0"/>
    <s v=""/>
    <s v="Twitter Web Client"/>
    <b v="0"/>
    <s v="1063468093865947136"/>
    <s v="Tweet"/>
    <n v="0"/>
    <n v="0"/>
    <m/>
    <m/>
    <m/>
    <m/>
    <m/>
    <m/>
    <m/>
    <m/>
    <n v="1"/>
    <s v="53"/>
    <s v="53"/>
    <n v="0"/>
    <n v="0"/>
    <n v="0"/>
    <n v="0"/>
    <n v="0"/>
    <n v="0"/>
    <n v="15"/>
    <n v="100"/>
    <n v="15"/>
  </r>
  <r>
    <s v="rhiz0me_"/>
    <s v="micropolitiques"/>
    <m/>
    <m/>
    <m/>
    <m/>
    <m/>
    <m/>
    <m/>
    <m/>
    <s v="No"/>
    <n v="60"/>
    <m/>
    <m/>
    <x v="0"/>
    <d v="2018-11-17T12:30:36.000"/>
    <s v="RT @Micropolitiques: Le samedi 17 novembre est une date importante dans l'histoire des luttes. Il y a maintenant 6 ans avait lieu la grande…"/>
    <m/>
    <m/>
    <x v="0"/>
    <m/>
    <s v="http://pbs.twimg.com/profile_images/884538938240749570/48NSaxM7_normal.jpg"/>
    <x v="33"/>
    <s v="https://twitter.com/#!/rhiz0me_/status/1063771384650874881"/>
    <m/>
    <m/>
    <s v="1063771384650874881"/>
    <m/>
    <b v="0"/>
    <n v="0"/>
    <s v=""/>
    <b v="0"/>
    <s v="fr"/>
    <m/>
    <s v=""/>
    <b v="0"/>
    <n v="10"/>
    <s v="1063753435156279298"/>
    <s v="Twitter for Android"/>
    <b v="0"/>
    <s v="1063753435156279298"/>
    <s v="Tweet"/>
    <n v="0"/>
    <n v="0"/>
    <m/>
    <m/>
    <m/>
    <m/>
    <m/>
    <m/>
    <m/>
    <m/>
    <n v="1"/>
    <s v="4"/>
    <s v="4"/>
    <n v="0"/>
    <n v="0"/>
    <n v="0"/>
    <n v="0"/>
    <n v="0"/>
    <n v="0"/>
    <n v="24"/>
    <n v="100"/>
    <n v="24"/>
  </r>
  <r>
    <s v="convergencesd"/>
    <s v="micropolitiques"/>
    <m/>
    <m/>
    <m/>
    <m/>
    <m/>
    <m/>
    <m/>
    <m/>
    <s v="No"/>
    <n v="61"/>
    <m/>
    <m/>
    <x v="0"/>
    <d v="2018-11-17T12:32:23.000"/>
    <s v="RT @Micropolitiques: Le samedi 17 novembre est une date importante dans l'histoire des luttes. Il y a maintenant 6 ans avait lieu la grande…"/>
    <m/>
    <m/>
    <x v="0"/>
    <m/>
    <s v="http://pbs.twimg.com/profile_images/953949336702013441/6RRf_Zza_normal.jpg"/>
    <x v="34"/>
    <s v="https://twitter.com/#!/convergencesd/status/1063771834594803712"/>
    <m/>
    <m/>
    <s v="1063771834594803712"/>
    <m/>
    <b v="0"/>
    <n v="0"/>
    <s v=""/>
    <b v="0"/>
    <s v="fr"/>
    <m/>
    <s v=""/>
    <b v="0"/>
    <n v="10"/>
    <s v="1063753435156279298"/>
    <s v="Twitter Web Client"/>
    <b v="0"/>
    <s v="1063753435156279298"/>
    <s v="Tweet"/>
    <n v="0"/>
    <n v="0"/>
    <m/>
    <m/>
    <m/>
    <m/>
    <m/>
    <m/>
    <m/>
    <m/>
    <n v="1"/>
    <s v="4"/>
    <s v="4"/>
    <n v="0"/>
    <n v="0"/>
    <n v="0"/>
    <n v="0"/>
    <n v="0"/>
    <n v="0"/>
    <n v="24"/>
    <n v="100"/>
    <n v="24"/>
  </r>
  <r>
    <s v="cortegedetete"/>
    <s v="micropolitiques"/>
    <m/>
    <m/>
    <m/>
    <m/>
    <m/>
    <m/>
    <m/>
    <m/>
    <s v="No"/>
    <n v="62"/>
    <m/>
    <m/>
    <x v="0"/>
    <d v="2018-11-17T17:37:49.000"/>
    <s v="RT @Micropolitiques: Le samedi 17 novembre est une date importante dans l'histoire des luttes. Il y a maintenant 6 ans avait lieu la grande…"/>
    <m/>
    <m/>
    <x v="0"/>
    <m/>
    <s v="http://pbs.twimg.com/profile_images/749232284293791744/lfSyQO8z_normal.jpg"/>
    <x v="35"/>
    <s v="https://twitter.com/#!/cortegedetete/status/1063848699124699137"/>
    <m/>
    <m/>
    <s v="1063848699124699137"/>
    <m/>
    <b v="0"/>
    <n v="0"/>
    <s v=""/>
    <b v="0"/>
    <s v="fr"/>
    <m/>
    <s v=""/>
    <b v="0"/>
    <n v="10"/>
    <s v="1063753435156279298"/>
    <s v="Twitter for iPhone"/>
    <b v="0"/>
    <s v="1063753435156279298"/>
    <s v="Tweet"/>
    <n v="0"/>
    <n v="0"/>
    <m/>
    <m/>
    <m/>
    <m/>
    <m/>
    <m/>
    <m/>
    <m/>
    <n v="1"/>
    <s v="4"/>
    <s v="4"/>
    <n v="0"/>
    <n v="0"/>
    <n v="0"/>
    <n v="0"/>
    <n v="0"/>
    <n v="0"/>
    <n v="24"/>
    <n v="100"/>
    <n v="24"/>
  </r>
  <r>
    <s v="nouwaon"/>
    <s v="micropolitiques"/>
    <m/>
    <m/>
    <m/>
    <m/>
    <m/>
    <m/>
    <m/>
    <m/>
    <s v="No"/>
    <n v="63"/>
    <m/>
    <m/>
    <x v="0"/>
    <d v="2018-11-17T17:42:54.000"/>
    <s v="RT @Micropolitiques: Le samedi 17 novembre est une date importante dans l'histoire des luttes. Il y a maintenant 6 ans avait lieu la grande…"/>
    <m/>
    <m/>
    <x v="0"/>
    <m/>
    <s v="http://pbs.twimg.com/profile_images/988229691738853377/VyCW77_f_normal.jpg"/>
    <x v="36"/>
    <s v="https://twitter.com/#!/nouwaon/status/1063849977062072320"/>
    <m/>
    <m/>
    <s v="1063849977062072320"/>
    <m/>
    <b v="0"/>
    <n v="0"/>
    <s v=""/>
    <b v="0"/>
    <s v="fr"/>
    <m/>
    <s v=""/>
    <b v="0"/>
    <n v="10"/>
    <s v="1063753435156279298"/>
    <s v="Twitter Web Client"/>
    <b v="0"/>
    <s v="1063753435156279298"/>
    <s v="Tweet"/>
    <n v="0"/>
    <n v="0"/>
    <m/>
    <m/>
    <m/>
    <m/>
    <m/>
    <m/>
    <m/>
    <m/>
    <n v="1"/>
    <s v="4"/>
    <s v="4"/>
    <n v="0"/>
    <n v="0"/>
    <n v="0"/>
    <n v="0"/>
    <n v="0"/>
    <n v="0"/>
    <n v="24"/>
    <n v="100"/>
    <n v="24"/>
  </r>
  <r>
    <s v="moog5hur1"/>
    <s v="micropolitiques"/>
    <m/>
    <m/>
    <m/>
    <m/>
    <m/>
    <m/>
    <m/>
    <m/>
    <s v="No"/>
    <n v="64"/>
    <m/>
    <m/>
    <x v="0"/>
    <d v="2018-11-17T17:49:54.000"/>
    <s v="RT @Micropolitiques: Le samedi 17 novembre est une date importante dans l'histoire des luttes. Il y a maintenant 6 ans avait lieu la grande…"/>
    <m/>
    <m/>
    <x v="0"/>
    <m/>
    <s v="http://pbs.twimg.com/profile_images/896519889363619840/gqDeBqpt_normal.jpg"/>
    <x v="37"/>
    <s v="https://twitter.com/#!/moog5hur1/status/1063851740288729089"/>
    <m/>
    <m/>
    <s v="1063851740288729089"/>
    <m/>
    <b v="0"/>
    <n v="0"/>
    <s v=""/>
    <b v="0"/>
    <s v="fr"/>
    <m/>
    <s v=""/>
    <b v="0"/>
    <n v="10"/>
    <s v="1063753435156279298"/>
    <s v="Twitter for Android"/>
    <b v="0"/>
    <s v="1063753435156279298"/>
    <s v="Tweet"/>
    <n v="0"/>
    <n v="0"/>
    <m/>
    <m/>
    <m/>
    <m/>
    <m/>
    <m/>
    <m/>
    <m/>
    <n v="1"/>
    <s v="4"/>
    <s v="4"/>
    <n v="0"/>
    <n v="0"/>
    <n v="0"/>
    <n v="0"/>
    <n v="0"/>
    <n v="0"/>
    <n v="24"/>
    <n v="100"/>
    <n v="24"/>
  </r>
  <r>
    <s v="defendrehabiter"/>
    <s v="micropolitiques"/>
    <m/>
    <m/>
    <m/>
    <m/>
    <m/>
    <m/>
    <m/>
    <m/>
    <s v="No"/>
    <n v="65"/>
    <m/>
    <m/>
    <x v="0"/>
    <d v="2018-11-17T17:52:16.000"/>
    <s v="RT @Micropolitiques: Le samedi 17 novembre est une date importante dans l'histoire des luttes. Il y a maintenant 6 ans avait lieu la grande…"/>
    <m/>
    <m/>
    <x v="0"/>
    <m/>
    <s v="http://pbs.twimg.com/profile_images/983061172843941888/aWKp9uck_normal.jpg"/>
    <x v="38"/>
    <s v="https://twitter.com/#!/defendrehabiter/status/1063852332469968899"/>
    <m/>
    <m/>
    <s v="1063852332469968899"/>
    <m/>
    <b v="0"/>
    <n v="0"/>
    <s v=""/>
    <b v="0"/>
    <s v="fr"/>
    <m/>
    <s v=""/>
    <b v="0"/>
    <n v="10"/>
    <s v="1063753435156279298"/>
    <s v="TweetDeck"/>
    <b v="0"/>
    <s v="1063753435156279298"/>
    <s v="Tweet"/>
    <n v="0"/>
    <n v="0"/>
    <m/>
    <m/>
    <m/>
    <m/>
    <m/>
    <m/>
    <m/>
    <m/>
    <n v="1"/>
    <s v="4"/>
    <s v="4"/>
    <n v="0"/>
    <n v="0"/>
    <n v="0"/>
    <n v="0"/>
    <n v="0"/>
    <n v="0"/>
    <n v="24"/>
    <n v="100"/>
    <n v="24"/>
  </r>
  <r>
    <s v="simonecoquillet"/>
    <s v="micropolitiques"/>
    <m/>
    <m/>
    <m/>
    <m/>
    <m/>
    <m/>
    <m/>
    <m/>
    <s v="No"/>
    <n v="66"/>
    <m/>
    <m/>
    <x v="0"/>
    <d v="2018-11-17T18:32:20.000"/>
    <s v="RT @Micropolitiques: Le samedi 17 novembre est une date importante dans l'histoire des luttes. Il y a maintenant 6 ans avait lieu la grande…"/>
    <m/>
    <m/>
    <x v="0"/>
    <m/>
    <s v="http://pbs.twimg.com/profile_images/1041026270312710144/f141jSHA_normal.jpg"/>
    <x v="39"/>
    <s v="https://twitter.com/#!/simonecoquillet/status/1063862417690714112"/>
    <m/>
    <m/>
    <s v="1063862417690714112"/>
    <m/>
    <b v="0"/>
    <n v="0"/>
    <s v=""/>
    <b v="0"/>
    <s v="fr"/>
    <m/>
    <s v=""/>
    <b v="0"/>
    <n v="10"/>
    <s v="1063753435156279298"/>
    <s v="Twitter for Android"/>
    <b v="0"/>
    <s v="1063753435156279298"/>
    <s v="Tweet"/>
    <n v="0"/>
    <n v="0"/>
    <m/>
    <m/>
    <m/>
    <m/>
    <m/>
    <m/>
    <m/>
    <m/>
    <n v="1"/>
    <s v="4"/>
    <s v="4"/>
    <n v="0"/>
    <n v="0"/>
    <n v="0"/>
    <n v="0"/>
    <n v="0"/>
    <n v="0"/>
    <n v="24"/>
    <n v="100"/>
    <n v="24"/>
  </r>
  <r>
    <s v="pinar_selek"/>
    <s v="micropolitiques"/>
    <m/>
    <m/>
    <m/>
    <m/>
    <m/>
    <m/>
    <m/>
    <m/>
    <s v="No"/>
    <n v="67"/>
    <m/>
    <m/>
    <x v="0"/>
    <d v="2018-11-17T22:19:41.000"/>
    <s v="RT @Micropolitiques: Le samedi 17 novembre est une date importante dans l'histoire des luttes. Il y a maintenant 6 ans avait lieu la grande…"/>
    <m/>
    <m/>
    <x v="0"/>
    <m/>
    <s v="http://pbs.twimg.com/profile_images/2402525109/aeeikw8vry4fnd38k0kj_normal.jpeg"/>
    <x v="40"/>
    <s v="https://twitter.com/#!/pinar_selek/status/1063919633625952256"/>
    <m/>
    <m/>
    <s v="1063919633625952256"/>
    <m/>
    <b v="0"/>
    <n v="0"/>
    <s v=""/>
    <b v="0"/>
    <s v="fr"/>
    <m/>
    <s v=""/>
    <b v="0"/>
    <n v="10"/>
    <s v="1063753435156279298"/>
    <s v="Twitter for Android"/>
    <b v="0"/>
    <s v="1063753435156279298"/>
    <s v="Tweet"/>
    <n v="0"/>
    <n v="0"/>
    <m/>
    <m/>
    <m/>
    <m/>
    <m/>
    <m/>
    <m/>
    <m/>
    <n v="1"/>
    <s v="4"/>
    <s v="4"/>
    <n v="0"/>
    <n v="0"/>
    <n v="0"/>
    <n v="0"/>
    <n v="0"/>
    <n v="0"/>
    <n v="24"/>
    <n v="100"/>
    <n v="24"/>
  </r>
  <r>
    <s v="sounail"/>
    <s v="micropolitiques"/>
    <m/>
    <m/>
    <m/>
    <m/>
    <m/>
    <m/>
    <m/>
    <m/>
    <s v="No"/>
    <n v="68"/>
    <m/>
    <m/>
    <x v="0"/>
    <d v="2018-11-18T01:09:48.000"/>
    <s v="RT @Micropolitiques: Le samedi 17 novembre est une date importante dans l'histoire des luttes. Il y a maintenant 6 ans avait lieu la grande…"/>
    <m/>
    <m/>
    <x v="0"/>
    <m/>
    <s v="http://pbs.twimg.com/profile_images/826073606392315904/_noPxyve_normal.jpg"/>
    <x v="41"/>
    <s v="https://twitter.com/#!/sounail/status/1063962443758665728"/>
    <m/>
    <m/>
    <s v="1063962443758665728"/>
    <m/>
    <b v="0"/>
    <n v="0"/>
    <s v=""/>
    <b v="0"/>
    <s v="fr"/>
    <m/>
    <s v=""/>
    <b v="0"/>
    <n v="10"/>
    <s v="1063753435156279298"/>
    <s v="Twitter Lite"/>
    <b v="0"/>
    <s v="1063753435156279298"/>
    <s v="Tweet"/>
    <n v="0"/>
    <n v="0"/>
    <m/>
    <m/>
    <m/>
    <m/>
    <m/>
    <m/>
    <m/>
    <m/>
    <n v="1"/>
    <s v="4"/>
    <s v="4"/>
    <n v="0"/>
    <n v="0"/>
    <n v="0"/>
    <n v="0"/>
    <n v="0"/>
    <n v="0"/>
    <n v="24"/>
    <n v="100"/>
    <n v="24"/>
  </r>
  <r>
    <s v="coordjeunesbdx"/>
    <s v="rouendanslarue"/>
    <m/>
    <m/>
    <m/>
    <m/>
    <m/>
    <m/>
    <m/>
    <m/>
    <s v="No"/>
    <n v="69"/>
    <m/>
    <m/>
    <x v="0"/>
    <d v="2018-11-18T10:47:24.000"/>
    <s v="RT @Rouendanslarue: VIDÉO – Expulsion et réoccupation des #GiletsJaunes au rond point des vaches https://t.co/ZVf0FHZ71V https://t.co/1ef2Z…"/>
    <s v="https://www.youtube.com/watch?v=_YAQMx3aylI&amp;feature=youtu.be"/>
    <s v="youtube.com"/>
    <x v="5"/>
    <m/>
    <s v="http://pbs.twimg.com/profile_images/767321623766630400/K1k83P2o_normal.jpg"/>
    <x v="42"/>
    <s v="https://twitter.com/#!/coordjeunesbdx/status/1064107801524477952"/>
    <m/>
    <m/>
    <s v="1064107801524477952"/>
    <m/>
    <b v="0"/>
    <n v="0"/>
    <s v=""/>
    <b v="0"/>
    <s v="fr"/>
    <m/>
    <s v=""/>
    <b v="0"/>
    <n v="6"/>
    <s v="1064107662353281031"/>
    <s v="Twitter for Android"/>
    <b v="0"/>
    <s v="1064107662353281031"/>
    <s v="Tweet"/>
    <n v="0"/>
    <n v="0"/>
    <m/>
    <m/>
    <m/>
    <m/>
    <m/>
    <m/>
    <m/>
    <m/>
    <n v="1"/>
    <s v="4"/>
    <s v="4"/>
    <n v="0"/>
    <n v="0"/>
    <n v="0"/>
    <n v="0"/>
    <n v="0"/>
    <n v="0"/>
    <n v="13"/>
    <n v="100"/>
    <n v="13"/>
  </r>
  <r>
    <s v="tugduald56"/>
    <s v="rouendanslarue"/>
    <m/>
    <m/>
    <m/>
    <m/>
    <m/>
    <m/>
    <m/>
    <m/>
    <s v="No"/>
    <n v="70"/>
    <m/>
    <m/>
    <x v="0"/>
    <d v="2018-11-18T10:48:12.000"/>
    <s v="RT @Rouendanslarue: VIDÉO – Expulsion et réoccupation des #GiletsJaunes au rond point des vaches https://t.co/ZVf0FHZ71V https://t.co/1ef2Z…"/>
    <s v="https://www.youtube.com/watch?v=_YAQMx3aylI&amp;feature=youtu.be"/>
    <s v="youtube.com"/>
    <x v="5"/>
    <m/>
    <s v="http://pbs.twimg.com/profile_images/863053348974600192/5Pn0wrAw_normal.jpg"/>
    <x v="43"/>
    <s v="https://twitter.com/#!/tugduald56/status/1064108001878032384"/>
    <m/>
    <m/>
    <s v="1064108001878032384"/>
    <m/>
    <b v="0"/>
    <n v="0"/>
    <s v=""/>
    <b v="0"/>
    <s v="fr"/>
    <m/>
    <s v=""/>
    <b v="0"/>
    <n v="6"/>
    <s v="1064107662353281031"/>
    <s v="Twitter Web Client"/>
    <b v="0"/>
    <s v="1064107662353281031"/>
    <s v="Tweet"/>
    <n v="0"/>
    <n v="0"/>
    <m/>
    <m/>
    <m/>
    <m/>
    <m/>
    <m/>
    <m/>
    <m/>
    <n v="1"/>
    <s v="4"/>
    <s v="4"/>
    <n v="0"/>
    <n v="0"/>
    <n v="0"/>
    <n v="0"/>
    <n v="0"/>
    <n v="0"/>
    <n v="13"/>
    <n v="100"/>
    <n v="13"/>
  </r>
  <r>
    <s v="mg_saga"/>
    <s v="drmartyufml"/>
    <m/>
    <m/>
    <m/>
    <m/>
    <m/>
    <m/>
    <m/>
    <m/>
    <s v="No"/>
    <n v="71"/>
    <m/>
    <m/>
    <x v="2"/>
    <d v="2018-11-18T11:05:39.000"/>
    <s v="@Drmartyufml Il est tres proche au contraire, j ai eu droit: &quot;on va vous rappeler sur votre astreinte de nuit pour repreparer au plus vite la chambres afin de maximiser l a reoccupation de la chambres par le suivant&quot; #comptabilite"/>
    <m/>
    <m/>
    <x v="6"/>
    <m/>
    <s v="http://pbs.twimg.com/profile_images/897779974375055360/HGakOxnL_normal.jpg"/>
    <x v="44"/>
    <s v="https://twitter.com/#!/mg_saga/status/1064112394098503680"/>
    <m/>
    <m/>
    <s v="1064112394098503680"/>
    <s v="1064079732277415937"/>
    <b v="0"/>
    <n v="0"/>
    <s v="552494536"/>
    <b v="0"/>
    <s v="fr"/>
    <m/>
    <s v=""/>
    <b v="0"/>
    <n v="0"/>
    <s v=""/>
    <s v="Twitter for Android"/>
    <b v="0"/>
    <s v="1064079732277415937"/>
    <s v="Tweet"/>
    <n v="0"/>
    <n v="0"/>
    <m/>
    <m/>
    <m/>
    <m/>
    <m/>
    <m/>
    <m/>
    <m/>
    <n v="1"/>
    <s v="52"/>
    <s v="52"/>
    <n v="0"/>
    <n v="0"/>
    <n v="0"/>
    <n v="0"/>
    <n v="0"/>
    <n v="0"/>
    <n v="40"/>
    <n v="100"/>
    <n v="40"/>
  </r>
  <r>
    <s v="milkamins"/>
    <s v="rouendanslarue"/>
    <m/>
    <m/>
    <m/>
    <m/>
    <m/>
    <m/>
    <m/>
    <m/>
    <s v="No"/>
    <n v="72"/>
    <m/>
    <m/>
    <x v="0"/>
    <d v="2018-11-18T11:12:23.000"/>
    <s v="RT @Rouendanslarue: VIDÉO – Expulsion et réoccupation des #GiletsJaunes au rond point des vaches https://t.co/ZVf0FHZ71V https://t.co/1ef2Z…"/>
    <s v="https://www.youtube.com/watch?v=_YAQMx3aylI&amp;feature=youtu.be"/>
    <s v="youtube.com"/>
    <x v="5"/>
    <m/>
    <s v="http://pbs.twimg.com/profile_images/926453239515631616/lYvqWNg9_normal.jpg"/>
    <x v="45"/>
    <s v="https://twitter.com/#!/milkamins/status/1064114089339904000"/>
    <m/>
    <m/>
    <s v="1064114089339904000"/>
    <m/>
    <b v="0"/>
    <n v="0"/>
    <s v=""/>
    <b v="0"/>
    <s v="fr"/>
    <m/>
    <s v=""/>
    <b v="0"/>
    <n v="6"/>
    <s v="1064107662353281031"/>
    <s v="Twitter for Android"/>
    <b v="0"/>
    <s v="1064107662353281031"/>
    <s v="Tweet"/>
    <n v="0"/>
    <n v="0"/>
    <m/>
    <m/>
    <m/>
    <m/>
    <m/>
    <m/>
    <m/>
    <m/>
    <n v="1"/>
    <s v="4"/>
    <s v="4"/>
    <n v="0"/>
    <n v="0"/>
    <n v="0"/>
    <n v="0"/>
    <n v="0"/>
    <n v="0"/>
    <n v="13"/>
    <n v="100"/>
    <n v="13"/>
  </r>
  <r>
    <s v="pbadaboum"/>
    <s v="rouendanslarue"/>
    <m/>
    <m/>
    <m/>
    <m/>
    <m/>
    <m/>
    <m/>
    <m/>
    <s v="No"/>
    <n v="73"/>
    <m/>
    <m/>
    <x v="0"/>
    <d v="2018-11-18T11:59:20.000"/>
    <s v="RT @Rouendanslarue: VIDÉO – Expulsion et réoccupation des #GiletsJaunes au rond point des vaches https://t.co/ZVf0FHZ71V https://t.co/1ef2Z…"/>
    <s v="https://www.youtube.com/watch?v=_YAQMx3aylI&amp;feature=youtu.be"/>
    <s v="youtube.com"/>
    <x v="5"/>
    <m/>
    <s v="http://pbs.twimg.com/profile_images/1051188466816622592/aKKjJquY_normal.jpg"/>
    <x v="46"/>
    <s v="https://twitter.com/#!/pbadaboum/status/1064125903779889152"/>
    <m/>
    <m/>
    <s v="1064125903779889152"/>
    <m/>
    <b v="0"/>
    <n v="0"/>
    <s v=""/>
    <b v="0"/>
    <s v="fr"/>
    <m/>
    <s v=""/>
    <b v="0"/>
    <n v="6"/>
    <s v="1064107662353281031"/>
    <s v="Twitter for Android"/>
    <b v="0"/>
    <s v="1064107662353281031"/>
    <s v="Tweet"/>
    <n v="0"/>
    <n v="0"/>
    <m/>
    <m/>
    <m/>
    <m/>
    <m/>
    <m/>
    <m/>
    <m/>
    <n v="1"/>
    <s v="4"/>
    <s v="4"/>
    <n v="0"/>
    <n v="0"/>
    <n v="0"/>
    <n v="0"/>
    <n v="0"/>
    <n v="0"/>
    <n v="13"/>
    <n v="100"/>
    <n v="13"/>
  </r>
  <r>
    <s v="grosdino76"/>
    <s v="rouendanslarue"/>
    <m/>
    <m/>
    <m/>
    <m/>
    <m/>
    <m/>
    <m/>
    <m/>
    <s v="No"/>
    <n v="74"/>
    <m/>
    <m/>
    <x v="0"/>
    <d v="2018-11-18T12:43:06.000"/>
    <s v="RT @Rouendanslarue: VIDÉO – Expulsion et réoccupation des #GiletsJaunes au rond point des vaches https://t.co/ZVf0FHZ71V https://t.co/1ef2Z…"/>
    <s v="https://www.youtube.com/watch?v=_YAQMx3aylI&amp;feature=youtu.be"/>
    <s v="youtube.com"/>
    <x v="5"/>
    <m/>
    <s v="http://pbs.twimg.com/profile_images/1064439374241284096/LV7antAv_normal.jpg"/>
    <x v="47"/>
    <s v="https://twitter.com/#!/grosdino76/status/1064136918231932931"/>
    <m/>
    <m/>
    <s v="1064136918231932931"/>
    <m/>
    <b v="0"/>
    <n v="0"/>
    <s v=""/>
    <b v="0"/>
    <s v="fr"/>
    <m/>
    <s v=""/>
    <b v="0"/>
    <n v="6"/>
    <s v="1064107662353281031"/>
    <s v="Twitter for iPhone"/>
    <b v="0"/>
    <s v="1064107662353281031"/>
    <s v="Tweet"/>
    <n v="0"/>
    <n v="0"/>
    <m/>
    <m/>
    <m/>
    <m/>
    <m/>
    <m/>
    <m/>
    <m/>
    <n v="1"/>
    <s v="4"/>
    <s v="4"/>
    <n v="0"/>
    <n v="0"/>
    <n v="0"/>
    <n v="0"/>
    <n v="0"/>
    <n v="0"/>
    <n v="13"/>
    <n v="100"/>
    <n v="13"/>
  </r>
  <r>
    <s v="jeandodroyer"/>
    <s v="rouendanslarue"/>
    <m/>
    <m/>
    <m/>
    <m/>
    <m/>
    <m/>
    <m/>
    <m/>
    <s v="No"/>
    <n v="75"/>
    <m/>
    <m/>
    <x v="0"/>
    <d v="2018-11-18T14:01:22.000"/>
    <s v="RT @Rouendanslarue: VIDÉO - Expulsion et réoccupation des #GiletsJaunes au rond point des vaches à #Rouen._x000a_https://t.co/W0AwtT7jvV"/>
    <s v="https://www.youtube.com/watch?v=_YAQMx3aylI&amp;feature=youtu.be"/>
    <s v="youtube.com"/>
    <x v="7"/>
    <m/>
    <s v="http://pbs.twimg.com/profile_images/984746968160391169/txjNjWep_normal.jpg"/>
    <x v="48"/>
    <s v="https://twitter.com/#!/jeandodroyer/status/1064156616054976513"/>
    <m/>
    <m/>
    <s v="1064156616054976513"/>
    <m/>
    <b v="0"/>
    <n v="0"/>
    <s v=""/>
    <b v="0"/>
    <s v="fr"/>
    <m/>
    <s v=""/>
    <b v="0"/>
    <n v="1"/>
    <s v="1064108003593461761"/>
    <s v="Twitter Web Client"/>
    <b v="0"/>
    <s v="1064108003593461761"/>
    <s v="Tweet"/>
    <n v="0"/>
    <n v="0"/>
    <m/>
    <m/>
    <m/>
    <m/>
    <m/>
    <m/>
    <m/>
    <m/>
    <n v="1"/>
    <s v="4"/>
    <s v="4"/>
    <n v="0"/>
    <n v="0"/>
    <n v="0"/>
    <n v="0"/>
    <n v="0"/>
    <n v="0"/>
    <n v="15"/>
    <n v="100"/>
    <n v="15"/>
  </r>
  <r>
    <s v="beccabluesky"/>
    <s v="bdoketu"/>
    <m/>
    <m/>
    <m/>
    <m/>
    <m/>
    <m/>
    <m/>
    <m/>
    <s v="No"/>
    <n v="76"/>
    <m/>
    <m/>
    <x v="2"/>
    <d v="2018-11-19T06:59:08.000"/>
    <s v="@bdoketu @tulukaruq Dakota Reoccupation of #Dakota homelands by #WaterProtector Geraldine McManus on the #Manitoba-#NorthDakota border, directly on top of Enbridge's Line 3 tarsands pipeline._x000a__x000a_With great support from within the Métis nation and  from within Roseau River Ojibwe First Nation ❤️ https://t.co/B0om75prmn"/>
    <m/>
    <m/>
    <x v="8"/>
    <s v="https://pbs.twimg.com/media/DsWNvenUwAUTeX_.jpg"/>
    <s v="https://pbs.twimg.com/media/DsWNvenUwAUTeX_.jpg"/>
    <x v="49"/>
    <s v="https://twitter.com/#!/beccabluesky/status/1064412744735178752"/>
    <m/>
    <m/>
    <s v="1064412744735178752"/>
    <s v="1064305081221300225"/>
    <b v="0"/>
    <n v="4"/>
    <s v="1873306339"/>
    <b v="0"/>
    <s v="en"/>
    <m/>
    <s v=""/>
    <b v="0"/>
    <n v="0"/>
    <s v=""/>
    <s v="Twitter for Android"/>
    <b v="0"/>
    <s v="1064305081221300225"/>
    <s v="Tweet"/>
    <n v="0"/>
    <n v="0"/>
    <m/>
    <m/>
    <m/>
    <m/>
    <m/>
    <m/>
    <m/>
    <m/>
    <n v="1"/>
    <s v="21"/>
    <s v="21"/>
    <m/>
    <m/>
    <m/>
    <m/>
    <m/>
    <m/>
    <m/>
    <m/>
    <m/>
  </r>
  <r>
    <s v="ultromarin"/>
    <s v="lentaruofficial"/>
    <m/>
    <m/>
    <m/>
    <m/>
    <m/>
    <m/>
    <m/>
    <m/>
    <s v="No"/>
    <n v="78"/>
    <m/>
    <m/>
    <x v="0"/>
    <d v="2018-11-21T16:58:32.000"/>
    <s v="RT @lentaruofficial: Израиль готов к наступлению на сектор Газа. Один министр рассказал, что скоро начнется крупная военная кампания, а лид…"/>
    <m/>
    <m/>
    <x v="0"/>
    <m/>
    <s v="http://pbs.twimg.com/profile_images/1616035514/Games_Warhammer_016339__normal.jpg"/>
    <x v="50"/>
    <s v="https://twitter.com/#!/ultromarin/status/1065288361873682433"/>
    <m/>
    <m/>
    <s v="1065288361873682433"/>
    <m/>
    <b v="0"/>
    <n v="0"/>
    <s v=""/>
    <b v="0"/>
    <s v="ru"/>
    <m/>
    <s v=""/>
    <b v="0"/>
    <n v="5"/>
    <s v="1065288258312118272"/>
    <s v="Twitter Web Client"/>
    <b v="0"/>
    <s v="1065288258312118272"/>
    <s v="Tweet"/>
    <n v="0"/>
    <n v="0"/>
    <m/>
    <m/>
    <m/>
    <m/>
    <m/>
    <m/>
    <m/>
    <m/>
    <n v="1"/>
    <s v="14"/>
    <s v="14"/>
    <n v="0"/>
    <n v="0"/>
    <n v="0"/>
    <n v="0"/>
    <n v="0"/>
    <n v="0"/>
    <n v="20"/>
    <n v="100"/>
    <n v="20"/>
  </r>
  <r>
    <s v="flat_green"/>
    <s v="lentaruofficial"/>
    <m/>
    <m/>
    <m/>
    <m/>
    <m/>
    <m/>
    <m/>
    <m/>
    <s v="No"/>
    <n v="79"/>
    <m/>
    <m/>
    <x v="0"/>
    <d v="2018-11-21T17:00:43.000"/>
    <s v="RT @lentaruofficial: Израиль готов к наступлению на сектор Газа. Один министр рассказал, что скоро начнется крупная военная кампания, а лид…"/>
    <m/>
    <m/>
    <x v="0"/>
    <m/>
    <s v="http://pbs.twimg.com/profile_images/830455672416387073/Fe9_Td72_normal.jpg"/>
    <x v="51"/>
    <s v="https://twitter.com/#!/flat_green/status/1065288913827389441"/>
    <m/>
    <m/>
    <s v="1065288913827389441"/>
    <m/>
    <b v="0"/>
    <n v="0"/>
    <s v=""/>
    <b v="0"/>
    <s v="ru"/>
    <m/>
    <s v=""/>
    <b v="0"/>
    <n v="5"/>
    <s v="1065288258312118272"/>
    <s v="Twitter for Android"/>
    <b v="0"/>
    <s v="1065288258312118272"/>
    <s v="Tweet"/>
    <n v="0"/>
    <n v="0"/>
    <m/>
    <m/>
    <m/>
    <m/>
    <m/>
    <m/>
    <m/>
    <m/>
    <n v="1"/>
    <s v="14"/>
    <s v="14"/>
    <n v="0"/>
    <n v="0"/>
    <n v="0"/>
    <n v="0"/>
    <n v="0"/>
    <n v="0"/>
    <n v="20"/>
    <n v="100"/>
    <n v="20"/>
  </r>
  <r>
    <s v="sangdrag"/>
    <s v="lentaruofficial"/>
    <m/>
    <m/>
    <m/>
    <m/>
    <m/>
    <m/>
    <m/>
    <m/>
    <s v="No"/>
    <n v="80"/>
    <m/>
    <m/>
    <x v="0"/>
    <d v="2018-11-21T18:09:39.000"/>
    <s v="RT @lentaruofficial: Израиль готов к наступлению на сектор Газа. Один министр рассказал, что скоро начнется крупная военная кампания, а лид…"/>
    <m/>
    <m/>
    <x v="0"/>
    <m/>
    <s v="http://pbs.twimg.com/profile_images/3471613885/9b2c205deaa3bc5a2aa7bba2c276d304_normal.jpeg"/>
    <x v="52"/>
    <s v="https://twitter.com/#!/sangdrag/status/1065306260302639106"/>
    <m/>
    <m/>
    <s v="1065306260302639106"/>
    <m/>
    <b v="0"/>
    <n v="0"/>
    <s v=""/>
    <b v="0"/>
    <s v="ru"/>
    <m/>
    <s v=""/>
    <b v="0"/>
    <n v="5"/>
    <s v="1065288258312118272"/>
    <s v="Twitter for Android"/>
    <b v="0"/>
    <s v="1065288258312118272"/>
    <s v="Tweet"/>
    <n v="0"/>
    <n v="0"/>
    <m/>
    <m/>
    <m/>
    <m/>
    <m/>
    <m/>
    <m/>
    <m/>
    <n v="1"/>
    <s v="14"/>
    <s v="14"/>
    <n v="0"/>
    <n v="0"/>
    <n v="0"/>
    <n v="0"/>
    <n v="0"/>
    <n v="0"/>
    <n v="20"/>
    <n v="100"/>
    <n v="20"/>
  </r>
  <r>
    <s v="stratfor"/>
    <s v="timesofisrael"/>
    <m/>
    <m/>
    <m/>
    <m/>
    <m/>
    <m/>
    <m/>
    <m/>
    <s v="No"/>
    <n v="81"/>
    <m/>
    <m/>
    <x v="0"/>
    <d v="2018-11-21T21:23:46.000"/>
    <s v="Some #Israeli Security Cabinet members are discussing the resumption of targeted killings of #Hamas leaders and the reoccupation of #Gaza. @TimesofIsrael https://t.co/6tSeqcNjy5"/>
    <s v="https://worldview.stratfor.com/situation-report/israel-some-ministers-consider-targeted-killings-hamas-leaders-gaza-reoccupation?utm_source=Twitter&amp;utm_medium=social&amp;utm_campaign=article"/>
    <s v="stratfor.com"/>
    <x v="9"/>
    <m/>
    <s v="http://pbs.twimg.com/profile_images/856691407150489600/qR4LbD6F_normal.jpg"/>
    <x v="53"/>
    <s v="https://twitter.com/#!/stratfor/status/1065355111403261958"/>
    <m/>
    <m/>
    <s v="1065355111403261958"/>
    <m/>
    <b v="0"/>
    <n v="1"/>
    <s v=""/>
    <b v="0"/>
    <s v="en"/>
    <m/>
    <s v=""/>
    <b v="0"/>
    <n v="3"/>
    <s v=""/>
    <s v="Hootsuite Inc."/>
    <b v="0"/>
    <s v="1065355111403261958"/>
    <s v="Tweet"/>
    <n v="0"/>
    <n v="0"/>
    <m/>
    <m/>
    <m/>
    <m/>
    <m/>
    <m/>
    <m/>
    <m/>
    <n v="1"/>
    <s v="15"/>
    <s v="15"/>
    <n v="0"/>
    <n v="0"/>
    <n v="0"/>
    <n v="0"/>
    <n v="0"/>
    <n v="0"/>
    <n v="21"/>
    <n v="100"/>
    <n v="21"/>
  </r>
  <r>
    <s v="deven_intel"/>
    <s v="deven_intel"/>
    <m/>
    <m/>
    <m/>
    <m/>
    <m/>
    <m/>
    <m/>
    <m/>
    <s v="No"/>
    <n v="82"/>
    <m/>
    <m/>
    <x v="1"/>
    <d v="2018-11-21T21:26:13.000"/>
    <s v="Hmm this is definitely interesting. Some #Israel Security Cabinet members are discussing the resumption of targeted killings of #Hamas leaders and for the #IDF reoccupation of the #Gaza Strip. https://t.co/lDFC5sVtT1"/>
    <s v="https://twitter.com/Stratfor/status/1065355111403261958"/>
    <s v="twitter.com"/>
    <x v="10"/>
    <m/>
    <s v="http://pbs.twimg.com/profile_images/1010950458620272640/RK7LfT2I_normal.jpg"/>
    <x v="54"/>
    <s v="https://twitter.com/#!/deven_intel/status/1065355727097683968"/>
    <m/>
    <m/>
    <s v="1065355727097683968"/>
    <m/>
    <b v="0"/>
    <n v="1"/>
    <s v=""/>
    <b v="1"/>
    <s v="en"/>
    <m/>
    <s v="1065355111403261958"/>
    <b v="0"/>
    <n v="0"/>
    <s v=""/>
    <s v="Twitter for Android"/>
    <b v="0"/>
    <s v="1065355727097683968"/>
    <s v="Tweet"/>
    <n v="0"/>
    <n v="0"/>
    <m/>
    <m/>
    <m/>
    <m/>
    <m/>
    <m/>
    <m/>
    <m/>
    <n v="1"/>
    <s v="5"/>
    <s v="5"/>
    <n v="1"/>
    <n v="3.4482758620689653"/>
    <n v="0"/>
    <n v="0"/>
    <n v="0"/>
    <n v="0"/>
    <n v="28"/>
    <n v="96.55172413793103"/>
    <n v="29"/>
  </r>
  <r>
    <s v="ndh_j_m_f"/>
    <s v="stratfor"/>
    <m/>
    <m/>
    <m/>
    <m/>
    <m/>
    <m/>
    <m/>
    <m/>
    <s v="No"/>
    <n v="83"/>
    <m/>
    <m/>
    <x v="0"/>
    <d v="2018-11-21T21:28:09.000"/>
    <s v="RT @Stratfor: Some #Israeli Security Cabinet members are discussing the resumption of targeted killings of #Hamas leaders and the reoccupat…"/>
    <m/>
    <m/>
    <x v="11"/>
    <m/>
    <s v="http://pbs.twimg.com/profile_images/876595701618057217/WDTdbfOO_normal.jpg"/>
    <x v="55"/>
    <s v="https://twitter.com/#!/ndh_j_m_f/status/1065356213242798080"/>
    <m/>
    <m/>
    <s v="1065356213242798080"/>
    <m/>
    <b v="0"/>
    <n v="0"/>
    <s v=""/>
    <b v="0"/>
    <s v="en"/>
    <m/>
    <s v=""/>
    <b v="0"/>
    <n v="3"/>
    <s v="1065355111403261958"/>
    <s v="Twitter for iPhone"/>
    <b v="0"/>
    <s v="1065355111403261958"/>
    <s v="Tweet"/>
    <n v="0"/>
    <n v="0"/>
    <m/>
    <m/>
    <m/>
    <m/>
    <m/>
    <m/>
    <m/>
    <m/>
    <n v="1"/>
    <s v="15"/>
    <s v="15"/>
    <n v="0"/>
    <n v="0"/>
    <n v="0"/>
    <n v="0"/>
    <n v="0"/>
    <n v="0"/>
    <n v="20"/>
    <n v="100"/>
    <n v="20"/>
  </r>
  <r>
    <s v="al_haafez"/>
    <s v="stratfor"/>
    <m/>
    <m/>
    <m/>
    <m/>
    <m/>
    <m/>
    <m/>
    <m/>
    <s v="No"/>
    <n v="84"/>
    <m/>
    <m/>
    <x v="0"/>
    <d v="2018-11-21T21:34:14.000"/>
    <s v="RT @Stratfor: Some #Israeli Security Cabinet members are discussing the resumption of targeted killings of #Hamas leaders and the reoccupat…"/>
    <m/>
    <m/>
    <x v="11"/>
    <m/>
    <s v="http://pbs.twimg.com/profile_images/815864550268473344/g0AtCUWM_normal.jpg"/>
    <x v="56"/>
    <s v="https://twitter.com/#!/al_haafez/status/1065357745065508864"/>
    <m/>
    <m/>
    <s v="1065357745065508864"/>
    <m/>
    <b v="0"/>
    <n v="0"/>
    <s v=""/>
    <b v="0"/>
    <s v="en"/>
    <m/>
    <s v=""/>
    <b v="0"/>
    <n v="3"/>
    <s v="1065355111403261958"/>
    <s v="Twitter Web Client"/>
    <b v="0"/>
    <s v="1065355111403261958"/>
    <s v="Tweet"/>
    <n v="0"/>
    <n v="0"/>
    <m/>
    <m/>
    <m/>
    <m/>
    <m/>
    <m/>
    <m/>
    <m/>
    <n v="1"/>
    <s v="15"/>
    <s v="15"/>
    <n v="0"/>
    <n v="0"/>
    <n v="0"/>
    <n v="0"/>
    <n v="0"/>
    <n v="0"/>
    <n v="20"/>
    <n v="100"/>
    <n v="20"/>
  </r>
  <r>
    <s v="darwin1800"/>
    <s v="mcfaul"/>
    <m/>
    <m/>
    <m/>
    <m/>
    <m/>
    <m/>
    <m/>
    <m/>
    <s v="No"/>
    <n v="85"/>
    <m/>
    <m/>
    <x v="0"/>
    <d v="2018-11-21T15:45:15.000"/>
    <s v="@SonjaMcDaniel94 @McFaul Yes, ANY French movement to counter German reoccupation of the Rhineland -and they would have retreated. It didn't happen...."/>
    <m/>
    <m/>
    <x v="0"/>
    <m/>
    <s v="http://pbs.twimg.com/profile_images/748321226746060804/EDGVZUuN_normal.jpg"/>
    <x v="57"/>
    <s v="https://twitter.com/#!/darwin1800/status/1065269919263145985"/>
    <m/>
    <m/>
    <s v="1065269919263145985"/>
    <s v="1065269153194524672"/>
    <b v="0"/>
    <n v="2"/>
    <s v="827987423737044994"/>
    <b v="0"/>
    <s v="en"/>
    <m/>
    <s v=""/>
    <b v="0"/>
    <n v="1"/>
    <s v=""/>
    <s v="Twitter for Android"/>
    <b v="0"/>
    <s v="1065269153194524672"/>
    <s v="Tweet"/>
    <n v="0"/>
    <n v="0"/>
    <m/>
    <m/>
    <m/>
    <m/>
    <m/>
    <m/>
    <m/>
    <m/>
    <n v="1"/>
    <s v="19"/>
    <s v="19"/>
    <m/>
    <m/>
    <m/>
    <m/>
    <m/>
    <m/>
    <m/>
    <m/>
    <m/>
  </r>
  <r>
    <s v="marilyncapps"/>
    <s v="mcfaul"/>
    <m/>
    <m/>
    <m/>
    <m/>
    <m/>
    <m/>
    <m/>
    <m/>
    <s v="No"/>
    <n v="86"/>
    <m/>
    <m/>
    <x v="0"/>
    <d v="2018-11-21T23:29:53.000"/>
    <s v="RT @Darwin1800: @SonjaMcDaniel94 @McFaul Yes, ANY French movement to counter German reoccupation of the Rhineland -and they would have retr…"/>
    <m/>
    <m/>
    <x v="0"/>
    <m/>
    <s v="http://pbs.twimg.com/profile_images/794037708133957632/tV3bAr2U_normal.jpg"/>
    <x v="58"/>
    <s v="https://twitter.com/#!/marilyncapps/status/1065386848149807104"/>
    <m/>
    <m/>
    <s v="1065386848149807104"/>
    <m/>
    <b v="0"/>
    <n v="0"/>
    <s v=""/>
    <b v="0"/>
    <s v="en"/>
    <m/>
    <s v=""/>
    <b v="0"/>
    <n v="1"/>
    <s v="1065269919263145985"/>
    <s v="Twitter for Android"/>
    <b v="0"/>
    <s v="1065269919263145985"/>
    <s v="Tweet"/>
    <n v="0"/>
    <n v="0"/>
    <m/>
    <m/>
    <m/>
    <m/>
    <m/>
    <m/>
    <m/>
    <m/>
    <n v="1"/>
    <s v="19"/>
    <s v="19"/>
    <m/>
    <m/>
    <m/>
    <m/>
    <m/>
    <m/>
    <m/>
    <m/>
    <m/>
  </r>
  <r>
    <s v="kennethlipp"/>
    <s v="stratfor"/>
    <m/>
    <m/>
    <m/>
    <m/>
    <m/>
    <m/>
    <m/>
    <m/>
    <s v="No"/>
    <n v="90"/>
    <m/>
    <m/>
    <x v="0"/>
    <d v="2018-11-22T01:24:58.000"/>
    <s v="RT @Stratfor: Some #Israeli Security Cabinet members are discussing the resumption of targeted killings of #Hamas leaders and the reoccupat…"/>
    <m/>
    <m/>
    <x v="11"/>
    <m/>
    <s v="http://pbs.twimg.com/profile_images/982081234229587971/C45YyCY3_normal.jpg"/>
    <x v="59"/>
    <s v="https://twitter.com/#!/kennethlipp/status/1065415813077721088"/>
    <m/>
    <m/>
    <s v="1065415813077721088"/>
    <m/>
    <b v="0"/>
    <n v="0"/>
    <s v=""/>
    <b v="0"/>
    <s v="en"/>
    <m/>
    <s v=""/>
    <b v="0"/>
    <n v="3"/>
    <s v="1065355111403261958"/>
    <s v="Twitter Web Client"/>
    <b v="0"/>
    <s v="1065355111403261958"/>
    <s v="Tweet"/>
    <n v="0"/>
    <n v="0"/>
    <m/>
    <m/>
    <m/>
    <m/>
    <m/>
    <m/>
    <m/>
    <m/>
    <n v="1"/>
    <s v="15"/>
    <s v="15"/>
    <n v="0"/>
    <n v="0"/>
    <n v="0"/>
    <n v="0"/>
    <n v="0"/>
    <n v="0"/>
    <n v="20"/>
    <n v="100"/>
    <n v="20"/>
  </r>
  <r>
    <s v="lentaruofficial"/>
    <s v="lentaruofficial"/>
    <m/>
    <m/>
    <m/>
    <m/>
    <m/>
    <m/>
    <m/>
    <m/>
    <s v="No"/>
    <n v="91"/>
    <m/>
    <m/>
    <x v="1"/>
    <d v="2018-11-21T16:58:07.000"/>
    <s v="Израиль готов к наступлению на сектор Газа. Один министр рассказал, что скоро начнется крупная военная кампания, а лидер ХАМАСа «не закончит свою жизнь в доме престарелых»_x000a__x000a_https://t.co/66nuQElwl9 https://t.co/hsYBxKM0BY"/>
    <s v="https://lenta.ru/news/2018/11/21/reoccupation/?utm_source=lentatw&amp;utm_medium=social"/>
    <s v="lenta.ru"/>
    <x v="0"/>
    <s v="https://pbs.twimg.com/media/DsiqBj5W0AEWzkF.jpg"/>
    <s v="https://pbs.twimg.com/media/DsiqBj5W0AEWzkF.jpg"/>
    <x v="60"/>
    <s v="https://twitter.com/#!/lentaruofficial/status/1065288258312118272"/>
    <m/>
    <m/>
    <s v="1065288258312118272"/>
    <m/>
    <b v="0"/>
    <n v="6"/>
    <s v=""/>
    <b v="0"/>
    <s v="ru"/>
    <m/>
    <s v=""/>
    <b v="0"/>
    <n v="5"/>
    <s v=""/>
    <s v="Amplifr"/>
    <b v="0"/>
    <s v="1065288258312118272"/>
    <s v="Tweet"/>
    <n v="0"/>
    <n v="0"/>
    <m/>
    <m/>
    <m/>
    <m/>
    <m/>
    <m/>
    <m/>
    <m/>
    <n v="1"/>
    <s v="14"/>
    <s v="14"/>
    <n v="0"/>
    <n v="0"/>
    <n v="0"/>
    <n v="0"/>
    <n v="0"/>
    <n v="0"/>
    <n v="26"/>
    <n v="100"/>
    <n v="26"/>
  </r>
  <r>
    <s v="lookingsomenews"/>
    <s v="lentaruofficial"/>
    <m/>
    <m/>
    <m/>
    <m/>
    <m/>
    <m/>
    <m/>
    <m/>
    <s v="No"/>
    <n v="92"/>
    <m/>
    <m/>
    <x v="0"/>
    <d v="2018-11-22T03:32:08.000"/>
    <s v="RT @lentaruofficial: Израиль готов к наступлению на сектор Газа. Один министр рассказал, что скоро начнется крупная военная кампания, а лид…"/>
    <m/>
    <m/>
    <x v="0"/>
    <m/>
    <s v="http://pbs.twimg.com/profile_images/1059163262745542656/fwN9aLTr_normal.jpg"/>
    <x v="61"/>
    <s v="https://twitter.com/#!/lookingsomenews/status/1065447813910315009"/>
    <m/>
    <m/>
    <s v="1065447813910315009"/>
    <m/>
    <b v="0"/>
    <n v="0"/>
    <s v=""/>
    <b v="0"/>
    <s v="ru"/>
    <m/>
    <s v=""/>
    <b v="0"/>
    <n v="5"/>
    <s v="1065288258312118272"/>
    <s v="Twitter for iPad"/>
    <b v="0"/>
    <s v="1065288258312118272"/>
    <s v="Tweet"/>
    <n v="0"/>
    <n v="0"/>
    <m/>
    <m/>
    <m/>
    <m/>
    <m/>
    <m/>
    <m/>
    <m/>
    <n v="1"/>
    <s v="14"/>
    <s v="14"/>
    <n v="0"/>
    <n v="0"/>
    <n v="0"/>
    <n v="0"/>
    <n v="0"/>
    <n v="0"/>
    <n v="20"/>
    <n v="100"/>
    <n v="20"/>
  </r>
  <r>
    <s v="stuartpb"/>
    <s v="stuartpb"/>
    <m/>
    <m/>
    <m/>
    <m/>
    <m/>
    <m/>
    <m/>
    <m/>
    <s v="No"/>
    <n v="93"/>
    <m/>
    <m/>
    <x v="1"/>
    <d v="2018-11-23T00:03:06.000"/>
    <s v="[Playground Reoccupation], for showing me what it would look like to care."/>
    <m/>
    <m/>
    <x v="0"/>
    <m/>
    <s v="http://pbs.twimg.com/profile_images/554291156687671296/E2HrXyvU_normal.png"/>
    <x v="62"/>
    <s v="https://twitter.com/#!/stuartpb/status/1065757594680094720"/>
    <m/>
    <m/>
    <s v="1065757594680094720"/>
    <s v="1065757116760186880"/>
    <b v="0"/>
    <n v="0"/>
    <s v="14300872"/>
    <b v="0"/>
    <s v="en"/>
    <m/>
    <s v=""/>
    <b v="0"/>
    <n v="0"/>
    <s v=""/>
    <s v="Twitter Web Client"/>
    <b v="0"/>
    <s v="1065757116760186880"/>
    <s v="Tweet"/>
    <n v="0"/>
    <n v="0"/>
    <m/>
    <m/>
    <m/>
    <m/>
    <m/>
    <m/>
    <m/>
    <m/>
    <n v="1"/>
    <s v="5"/>
    <s v="5"/>
    <n v="1"/>
    <n v="8.333333333333334"/>
    <n v="0"/>
    <n v="0"/>
    <n v="0"/>
    <n v="0"/>
    <n v="11"/>
    <n v="91.66666666666667"/>
    <n v="12"/>
  </r>
  <r>
    <s v="seanmaciel"/>
    <s v="d_v_d_xl_y"/>
    <m/>
    <m/>
    <m/>
    <m/>
    <m/>
    <m/>
    <m/>
    <m/>
    <s v="No"/>
    <n v="94"/>
    <m/>
    <m/>
    <x v="2"/>
    <d v="2018-11-23T21:14:21.000"/>
    <s v="@d_v_d_xl_y if you enjoy this project you may enjoy my boyfriend's M. Arch thesis, which is about the reoccupation of ruins in the Azores, and which you can find here _x000a__x000a_https://t.co/y0qI7qdAXr"/>
    <s v="https://libuwspaceprd02.uwaterloo.ca/handle/10012/12878"/>
    <s v="uwaterloo.ca"/>
    <x v="0"/>
    <m/>
    <s v="http://pbs.twimg.com/profile_images/1000749762524528642/8QIzbJKP_normal.jpg"/>
    <x v="63"/>
    <s v="https://twitter.com/#!/seanmaciel/status/1066077515968479232"/>
    <m/>
    <m/>
    <s v="1066077515968479232"/>
    <s v="1066077178599755777"/>
    <b v="0"/>
    <n v="1"/>
    <s v="364947523"/>
    <b v="0"/>
    <s v="en"/>
    <m/>
    <s v=""/>
    <b v="0"/>
    <n v="0"/>
    <s v=""/>
    <s v="Twitter Web Client"/>
    <b v="0"/>
    <s v="1066077178599755777"/>
    <s v="Tweet"/>
    <n v="0"/>
    <n v="0"/>
    <m/>
    <m/>
    <m/>
    <m/>
    <m/>
    <m/>
    <m/>
    <m/>
    <n v="1"/>
    <s v="51"/>
    <s v="51"/>
    <n v="2"/>
    <n v="6.666666666666667"/>
    <n v="1"/>
    <n v="3.3333333333333335"/>
    <n v="0"/>
    <n v="0"/>
    <n v="27"/>
    <n v="90"/>
    <n v="30"/>
  </r>
  <r>
    <s v="howelljohn"/>
    <s v="nickmacpherson2"/>
    <m/>
    <m/>
    <m/>
    <m/>
    <m/>
    <m/>
    <m/>
    <m/>
    <s v="No"/>
    <n v="95"/>
    <m/>
    <m/>
    <x v="2"/>
    <d v="2018-11-24T20:40:59.000"/>
    <s v="@nickmacpherson2 We kept it for a good old while, though, didn't we? Or was it just a temporary reoccupation during the Napoleonic Wars?  Or am I misremembering my Aubrey-Maturin novels &amp;amp; semi-facts &quot;learned&quot; on a distant holiday there?"/>
    <m/>
    <m/>
    <x v="0"/>
    <m/>
    <s v="http://pbs.twimg.com/profile_images/970678269224898562/4Zh5_e-G_normal.jpg"/>
    <x v="64"/>
    <s v="https://twitter.com/#!/howelljohn/status/1066431509878448128"/>
    <m/>
    <m/>
    <s v="1066431509878448128"/>
    <s v="1066429830047125504"/>
    <b v="0"/>
    <n v="1"/>
    <s v="1084160785"/>
    <b v="0"/>
    <s v="en"/>
    <m/>
    <s v=""/>
    <b v="0"/>
    <n v="0"/>
    <s v=""/>
    <s v="Twitter for iPad"/>
    <b v="0"/>
    <s v="1066429830047125504"/>
    <s v="Tweet"/>
    <n v="0"/>
    <n v="0"/>
    <m/>
    <m/>
    <m/>
    <m/>
    <m/>
    <m/>
    <m/>
    <m/>
    <n v="1"/>
    <s v="50"/>
    <s v="50"/>
    <n v="1"/>
    <n v="2.5"/>
    <n v="0"/>
    <n v="0"/>
    <n v="0"/>
    <n v="0"/>
    <n v="39"/>
    <n v="97.5"/>
    <n v="40"/>
  </r>
  <r>
    <s v="elidayid"/>
    <s v="elidayid"/>
    <m/>
    <m/>
    <m/>
    <m/>
    <m/>
    <m/>
    <m/>
    <m/>
    <s v="No"/>
    <n v="96"/>
    <m/>
    <m/>
    <x v="1"/>
    <d v="2018-11-25T11:44:02.000"/>
    <s v="I would suggest the reoccupation of Port Stanley tonight with 1 and 2 Para plus the Irish Guards. https://t.co/ib1KBwTG3B"/>
    <s v="https://twitter.com/FlashForFreedom/status/1066614187235950592"/>
    <s v="twitter.com"/>
    <x v="0"/>
    <m/>
    <s v="http://pbs.twimg.com/profile_images/971773492046811136/o_jHk-tW_normal.jpg"/>
    <x v="65"/>
    <s v="https://twitter.com/#!/elidayid/status/1066658769529176067"/>
    <m/>
    <m/>
    <s v="1066658769529176067"/>
    <m/>
    <b v="0"/>
    <n v="1"/>
    <s v=""/>
    <b v="1"/>
    <s v="en"/>
    <m/>
    <s v="1066614187235950592"/>
    <b v="0"/>
    <n v="0"/>
    <s v=""/>
    <s v="Twitter Lite"/>
    <b v="0"/>
    <s v="1066658769529176067"/>
    <s v="Tweet"/>
    <n v="0"/>
    <n v="0"/>
    <m/>
    <m/>
    <m/>
    <m/>
    <m/>
    <m/>
    <m/>
    <m/>
    <n v="1"/>
    <s v="5"/>
    <s v="5"/>
    <n v="0"/>
    <n v="0"/>
    <n v="0"/>
    <n v="0"/>
    <n v="0"/>
    <n v="0"/>
    <n v="18"/>
    <n v="100"/>
    <n v="18"/>
  </r>
  <r>
    <s v="waleadeboy"/>
    <s v="janetadama"/>
    <m/>
    <m/>
    <m/>
    <m/>
    <m/>
    <m/>
    <m/>
    <m/>
    <s v="No"/>
    <n v="97"/>
    <m/>
    <m/>
    <x v="0"/>
    <d v="2018-11-29T03:00:42.000"/>
    <s v="RT @JanetAdama: Women in Bulablin Garnam, Maiduguri, Borno state discuss their fears around the possible reoccupation of Boko Haram in thei…"/>
    <m/>
    <m/>
    <x v="0"/>
    <m/>
    <s v="http://pbs.twimg.com/profile_images/1000211598189973504/LGIBOD7J_normal.jpg"/>
    <x v="66"/>
    <s v="https://twitter.com/#!/waleadeboy/status/1067976616964435968"/>
    <m/>
    <m/>
    <s v="1067976616964435968"/>
    <m/>
    <b v="0"/>
    <n v="0"/>
    <s v=""/>
    <b v="0"/>
    <s v="en"/>
    <m/>
    <s v=""/>
    <b v="0"/>
    <n v="9"/>
    <s v="1054835641622712320"/>
    <s v="Twitter for Android"/>
    <b v="0"/>
    <s v="1054835641622712320"/>
    <s v="Tweet"/>
    <n v="0"/>
    <n v="0"/>
    <m/>
    <m/>
    <m/>
    <m/>
    <m/>
    <m/>
    <m/>
    <m/>
    <n v="1"/>
    <s v="29"/>
    <s v="29"/>
    <n v="0"/>
    <n v="0"/>
    <n v="1"/>
    <n v="4.761904761904762"/>
    <n v="0"/>
    <n v="0"/>
    <n v="20"/>
    <n v="95.23809523809524"/>
    <n v="21"/>
  </r>
  <r>
    <s v="wilkesliberty45"/>
    <s v="russiainsider"/>
    <m/>
    <m/>
    <m/>
    <m/>
    <m/>
    <m/>
    <m/>
    <m/>
    <s v="No"/>
    <n v="98"/>
    <m/>
    <m/>
    <x v="2"/>
    <d v="2018-11-29T09:15:10.000"/>
    <s v="@RussiaInsider And after that comes Russian reoccupation and.... https://t.co/gfhFb1e4Wq"/>
    <m/>
    <m/>
    <x v="0"/>
    <s v="https://pbs.twimg.com/media/DtKMxO1X4AAZXOl.jpg"/>
    <s v="https://pbs.twimg.com/media/DtKMxO1X4AAZXOl.jpg"/>
    <x v="67"/>
    <s v="https://twitter.com/#!/wilkesliberty45/status/1068070857673764864"/>
    <m/>
    <m/>
    <s v="1068070857673764864"/>
    <s v="1068070446485004288"/>
    <b v="0"/>
    <n v="0"/>
    <s v="2739596257"/>
    <b v="0"/>
    <s v="en"/>
    <m/>
    <s v=""/>
    <b v="0"/>
    <n v="0"/>
    <s v=""/>
    <s v="Twitter Web Client"/>
    <b v="0"/>
    <s v="1068070446485004288"/>
    <s v="Tweet"/>
    <n v="0"/>
    <n v="0"/>
    <m/>
    <m/>
    <m/>
    <m/>
    <m/>
    <m/>
    <m/>
    <m/>
    <n v="1"/>
    <s v="49"/>
    <s v="49"/>
    <n v="0"/>
    <n v="0"/>
    <n v="0"/>
    <n v="0"/>
    <n v="0"/>
    <n v="0"/>
    <n v="8"/>
    <n v="100"/>
    <n v="8"/>
  </r>
  <r>
    <s v="jakekoren"/>
    <s v="marclamonthill"/>
    <m/>
    <m/>
    <m/>
    <m/>
    <m/>
    <m/>
    <m/>
    <m/>
    <s v="No"/>
    <n v="99"/>
    <m/>
    <m/>
    <x v="2"/>
    <d v="2018-11-30T02:45:51.000"/>
    <s v="@marclamonthill Yes, agreed (NEO-Palestinianism) as I said early this morning. But its connotation is anti-indigenous peoples, meaning genocide of the indigenous Jews and the politically foreign reoccupation by the Colonizer European-, Arabian-, Turkish-, Egyptian-Muslims."/>
    <m/>
    <m/>
    <x v="0"/>
    <m/>
    <s v="http://pbs.twimg.com/profile_images/1600472103/Israel_passport_photo_cropped_normal.jpg"/>
    <x v="68"/>
    <s v="https://twitter.com/#!/jakekoren/status/1068335269496020993"/>
    <m/>
    <m/>
    <s v="1068335269496020993"/>
    <s v="1068174975977308160"/>
    <b v="0"/>
    <n v="0"/>
    <s v="20068679"/>
    <b v="0"/>
    <s v="en"/>
    <m/>
    <s v=""/>
    <b v="0"/>
    <n v="0"/>
    <s v=""/>
    <s v="Twitter Web Client"/>
    <b v="0"/>
    <s v="1068174975977308160"/>
    <s v="Tweet"/>
    <n v="0"/>
    <n v="0"/>
    <m/>
    <m/>
    <m/>
    <m/>
    <m/>
    <m/>
    <m/>
    <m/>
    <n v="1"/>
    <s v="48"/>
    <s v="48"/>
    <n v="0"/>
    <n v="0"/>
    <n v="1"/>
    <n v="2.7027027027027026"/>
    <n v="0"/>
    <n v="0"/>
    <n v="36"/>
    <n v="97.29729729729729"/>
    <n v="37"/>
  </r>
  <r>
    <s v="m_gael"/>
    <s v="rouendanslarue"/>
    <m/>
    <m/>
    <m/>
    <m/>
    <m/>
    <m/>
    <m/>
    <m/>
    <s v="No"/>
    <n v="100"/>
    <m/>
    <m/>
    <x v="0"/>
    <d v="2018-11-30T12:14:32.000"/>
    <s v="RT @Rouendanslarue: VIDÉO COMPLÈTE - Expulsion et réoccupation du rond-point des vaches à #Rouen occupé par les #GiletsJaunes depuis 15 jou…"/>
    <m/>
    <m/>
    <x v="12"/>
    <m/>
    <s v="http://pbs.twimg.com/profile_images/1076182547267284992/tYXFC5Sg_normal.jpg"/>
    <x v="69"/>
    <s v="https://twitter.com/#!/m_gael/status/1068478381484851200"/>
    <m/>
    <m/>
    <s v="1068478381484851200"/>
    <m/>
    <b v="0"/>
    <n v="0"/>
    <s v=""/>
    <b v="0"/>
    <s v="fr"/>
    <m/>
    <s v=""/>
    <b v="0"/>
    <n v="6"/>
    <s v="1068474742095708160"/>
    <s v="Twitter for Android"/>
    <b v="0"/>
    <s v="1068474742095708160"/>
    <s v="Tweet"/>
    <n v="0"/>
    <n v="0"/>
    <m/>
    <m/>
    <m/>
    <m/>
    <m/>
    <m/>
    <m/>
    <m/>
    <n v="1"/>
    <s v="4"/>
    <s v="4"/>
    <n v="0"/>
    <n v="0"/>
    <n v="0"/>
    <n v="0"/>
    <n v="0"/>
    <n v="0"/>
    <n v="21"/>
    <n v="100"/>
    <n v="21"/>
  </r>
  <r>
    <s v="micropolitiques"/>
    <s v="micropolitiques"/>
    <m/>
    <m/>
    <m/>
    <m/>
    <m/>
    <m/>
    <m/>
    <m/>
    <s v="No"/>
    <n v="101"/>
    <m/>
    <m/>
    <x v="1"/>
    <d v="2018-11-17T11:19:17.000"/>
    <s v="Le samedi 17 novembre est une date importante dans l'histoire des luttes. Il y a maintenant 6 ans avait lieu la grande manifestation de réoccupation de la ZAD de NDDL. 40 000 personnes contre un aéroport qui a depuis été défait ont reconstruit, ce jour là, un presidio sur la ZAD https://t.co/BAAP4Sp2Ph"/>
    <m/>
    <m/>
    <x v="0"/>
    <s v="https://pbs.twimg.com/media/DsM18CoWoAAXtD7.jpg"/>
    <s v="https://pbs.twimg.com/media/DsM18CoWoAAXtD7.jpg"/>
    <x v="70"/>
    <s v="https://twitter.com/#!/micropolitiques/status/1063753435156279298"/>
    <m/>
    <m/>
    <s v="1063753435156279298"/>
    <m/>
    <b v="0"/>
    <n v="19"/>
    <s v=""/>
    <b v="0"/>
    <s v="fr"/>
    <m/>
    <s v=""/>
    <b v="0"/>
    <n v="10"/>
    <s v=""/>
    <s v="TweetDeck"/>
    <b v="0"/>
    <s v="1063753435156279298"/>
    <s v="Tweet"/>
    <n v="0"/>
    <n v="0"/>
    <m/>
    <m/>
    <m/>
    <m/>
    <m/>
    <m/>
    <m/>
    <m/>
    <n v="1"/>
    <s v="4"/>
    <s v="4"/>
    <n v="0"/>
    <n v="0"/>
    <n v="0"/>
    <n v="0"/>
    <n v="0"/>
    <n v="0"/>
    <n v="51"/>
    <n v="100"/>
    <n v="51"/>
  </r>
  <r>
    <s v="_riffraff_"/>
    <s v="micropolitiques"/>
    <m/>
    <m/>
    <m/>
    <m/>
    <m/>
    <m/>
    <m/>
    <m/>
    <s v="No"/>
    <n v="102"/>
    <m/>
    <m/>
    <x v="0"/>
    <d v="2018-11-17T17:50:49.000"/>
    <s v="RT @Micropolitiques: Le samedi 17 novembre est une date importante dans l'histoire des luttes. Il y a maintenant 6 ans avait lieu la grande…"/>
    <m/>
    <m/>
    <x v="0"/>
    <m/>
    <s v="http://pbs.twimg.com/profile_images/986962588712996865/L_eRiG3C_normal.jpg"/>
    <x v="71"/>
    <s v="https://twitter.com/#!/_riffraff_/status/1063851970602110976"/>
    <m/>
    <m/>
    <s v="1063851970602110976"/>
    <m/>
    <b v="0"/>
    <n v="0"/>
    <s v=""/>
    <b v="0"/>
    <s v="fr"/>
    <m/>
    <s v=""/>
    <b v="0"/>
    <n v="10"/>
    <s v="1063753435156279298"/>
    <s v="TweetDeck"/>
    <b v="0"/>
    <s v="1063753435156279298"/>
    <s v="Tweet"/>
    <n v="0"/>
    <n v="0"/>
    <m/>
    <m/>
    <m/>
    <m/>
    <m/>
    <m/>
    <m/>
    <m/>
    <n v="1"/>
    <s v="4"/>
    <s v="4"/>
    <n v="0"/>
    <n v="0"/>
    <n v="0"/>
    <n v="0"/>
    <n v="0"/>
    <n v="0"/>
    <n v="24"/>
    <n v="100"/>
    <n v="24"/>
  </r>
  <r>
    <s v="_riffraff_"/>
    <s v="rouendanslarue"/>
    <m/>
    <m/>
    <m/>
    <m/>
    <m/>
    <m/>
    <m/>
    <m/>
    <s v="No"/>
    <n v="103"/>
    <m/>
    <m/>
    <x v="0"/>
    <d v="2018-11-30T14:02:05.000"/>
    <s v="RT @Rouendanslarue: VIDÉO COMPLÈTE - Expulsion et réoccupation du rond-point des vaches à #Rouen occupé par les #GiletsJaunes depuis 15 jou…"/>
    <m/>
    <m/>
    <x v="12"/>
    <m/>
    <s v="http://pbs.twimg.com/profile_images/986962588712996865/L_eRiG3C_normal.jpg"/>
    <x v="72"/>
    <s v="https://twitter.com/#!/_riffraff_/status/1068505448507195392"/>
    <m/>
    <m/>
    <s v="1068505448507195392"/>
    <m/>
    <b v="0"/>
    <n v="0"/>
    <s v=""/>
    <b v="0"/>
    <s v="fr"/>
    <m/>
    <s v=""/>
    <b v="0"/>
    <n v="6"/>
    <s v="1068474742095708160"/>
    <s v="TweetDeck"/>
    <b v="0"/>
    <s v="1068474742095708160"/>
    <s v="Tweet"/>
    <n v="0"/>
    <n v="0"/>
    <m/>
    <m/>
    <m/>
    <m/>
    <m/>
    <m/>
    <m/>
    <m/>
    <n v="1"/>
    <s v="4"/>
    <s v="4"/>
    <n v="0"/>
    <n v="0"/>
    <n v="0"/>
    <n v="0"/>
    <n v="0"/>
    <n v="0"/>
    <n v="21"/>
    <n v="100"/>
    <n v="21"/>
  </r>
  <r>
    <s v="changdesbois"/>
    <s v="rouendanslarue"/>
    <m/>
    <m/>
    <m/>
    <m/>
    <m/>
    <m/>
    <m/>
    <m/>
    <s v="No"/>
    <n v="104"/>
    <m/>
    <m/>
    <x v="0"/>
    <d v="2018-11-30T14:54:02.000"/>
    <s v="RT @Rouendanslarue: VIDÉO COMPLÈTE - Expulsion et réoccupation du rond-point des vaches à #Rouen occupé par les #GiletsJaunes depuis 15 jou…"/>
    <m/>
    <m/>
    <x v="12"/>
    <m/>
    <s v="http://pbs.twimg.com/profile_images/1598203794/224763_143926435676292_100001768086550_268864_2901229_a_normal.jpg"/>
    <x v="73"/>
    <s v="https://twitter.com/#!/changdesbois/status/1068518521552793602"/>
    <m/>
    <m/>
    <s v="1068518521552793602"/>
    <m/>
    <b v="0"/>
    <n v="0"/>
    <s v=""/>
    <b v="0"/>
    <s v="fr"/>
    <m/>
    <s v=""/>
    <b v="0"/>
    <n v="6"/>
    <s v="1068474742095708160"/>
    <s v="Twitter Web Client"/>
    <b v="0"/>
    <s v="1068474742095708160"/>
    <s v="Tweet"/>
    <n v="0"/>
    <n v="0"/>
    <m/>
    <m/>
    <m/>
    <m/>
    <m/>
    <m/>
    <m/>
    <m/>
    <n v="1"/>
    <s v="4"/>
    <s v="4"/>
    <n v="0"/>
    <n v="0"/>
    <n v="0"/>
    <n v="0"/>
    <n v="0"/>
    <n v="0"/>
    <n v="21"/>
    <n v="100"/>
    <n v="21"/>
  </r>
  <r>
    <s v="melbapeach_"/>
    <s v="rouendanslarue"/>
    <m/>
    <m/>
    <m/>
    <m/>
    <m/>
    <m/>
    <m/>
    <m/>
    <s v="No"/>
    <n v="105"/>
    <m/>
    <m/>
    <x v="0"/>
    <d v="2018-11-30T21:23:58.000"/>
    <s v="RT @Rouendanslarue: VIDÉO COMPLÈTE - Expulsion et réoccupation du rond-point des vaches à #Rouen occupé par les #GiletsJaunes depuis 15 jou…"/>
    <m/>
    <m/>
    <x v="12"/>
    <m/>
    <s v="http://pbs.twimg.com/profile_images/1074033263189127173/eOKo_9yt_normal.jpg"/>
    <x v="74"/>
    <s v="https://twitter.com/#!/melbapeach_/status/1068616652059750400"/>
    <m/>
    <m/>
    <s v="1068616652059750400"/>
    <m/>
    <b v="0"/>
    <n v="0"/>
    <s v=""/>
    <b v="0"/>
    <s v="fr"/>
    <m/>
    <s v=""/>
    <b v="0"/>
    <n v="6"/>
    <s v="1068474742095708160"/>
    <s v="Twitter Web Client"/>
    <b v="0"/>
    <s v="1068474742095708160"/>
    <s v="Tweet"/>
    <n v="0"/>
    <n v="0"/>
    <m/>
    <m/>
    <m/>
    <m/>
    <m/>
    <m/>
    <m/>
    <m/>
    <n v="1"/>
    <s v="4"/>
    <s v="4"/>
    <n v="0"/>
    <n v="0"/>
    <n v="0"/>
    <n v="0"/>
    <n v="0"/>
    <n v="0"/>
    <n v="21"/>
    <n v="100"/>
    <n v="21"/>
  </r>
  <r>
    <s v="civis_ryais"/>
    <s v="civis_ryais"/>
    <m/>
    <m/>
    <m/>
    <m/>
    <m/>
    <m/>
    <m/>
    <m/>
    <s v="No"/>
    <n v="106"/>
    <m/>
    <m/>
    <x v="1"/>
    <d v="2018-12-01T02:38:48.000"/>
    <s v="VIDÉO – Expulsion et réoccupation du rond-point des Vaches – Round 2  https://t.co/N66r6ZxzEz"/>
    <s v="https://rouendanslarue.net/video-expulsion-et-reoccupation-du-rond-point-des-vaches-round-2/"/>
    <s v="rouendanslarue.net"/>
    <x v="0"/>
    <m/>
    <s v="http://pbs.twimg.com/profile_images/1085307975529582592/4kK6CTsa_normal.jpg"/>
    <x v="75"/>
    <s v="https://twitter.com/#!/civis_ryais/status/1068695882151985152"/>
    <m/>
    <m/>
    <s v="1068695882151985152"/>
    <m/>
    <b v="0"/>
    <n v="1"/>
    <s v=""/>
    <b v="0"/>
    <s v="fr"/>
    <m/>
    <s v=""/>
    <b v="0"/>
    <n v="1"/>
    <s v=""/>
    <s v="Twitter Web Client"/>
    <b v="0"/>
    <s v="1068695882151985152"/>
    <s v="Tweet"/>
    <n v="0"/>
    <n v="0"/>
    <m/>
    <m/>
    <m/>
    <m/>
    <m/>
    <m/>
    <m/>
    <m/>
    <n v="1"/>
    <s v="4"/>
    <s v="4"/>
    <n v="0"/>
    <n v="0"/>
    <n v="0"/>
    <n v="0"/>
    <n v="0"/>
    <n v="0"/>
    <n v="11"/>
    <n v="100"/>
    <n v="11"/>
  </r>
  <r>
    <s v="civis_ryais"/>
    <s v="rouendanslarue"/>
    <m/>
    <m/>
    <m/>
    <m/>
    <m/>
    <m/>
    <m/>
    <m/>
    <s v="No"/>
    <n v="107"/>
    <m/>
    <m/>
    <x v="0"/>
    <d v="2018-12-01T02:39:11.000"/>
    <s v="RT @Rouendanslarue: VIDÉO COMPLÈTE - Expulsion et réoccupation du rond-point des vaches à #Rouen occupé par les #GiletsJaunes depuis 15 jou…"/>
    <m/>
    <m/>
    <x v="12"/>
    <m/>
    <s v="http://pbs.twimg.com/profile_images/1085307975529582592/4kK6CTsa_normal.jpg"/>
    <x v="76"/>
    <s v="https://twitter.com/#!/civis_ryais/status/1068695978855804928"/>
    <m/>
    <m/>
    <s v="1068695978855804928"/>
    <m/>
    <b v="0"/>
    <n v="0"/>
    <s v=""/>
    <b v="0"/>
    <s v="fr"/>
    <m/>
    <s v=""/>
    <b v="0"/>
    <n v="6"/>
    <s v="1068474742095708160"/>
    <s v="Twitter Web Client"/>
    <b v="0"/>
    <s v="1068474742095708160"/>
    <s v="Tweet"/>
    <n v="0"/>
    <n v="0"/>
    <m/>
    <m/>
    <m/>
    <m/>
    <m/>
    <m/>
    <m/>
    <m/>
    <n v="1"/>
    <s v="4"/>
    <s v="4"/>
    <n v="0"/>
    <n v="0"/>
    <n v="0"/>
    <n v="0"/>
    <n v="0"/>
    <n v="0"/>
    <n v="21"/>
    <n v="100"/>
    <n v="21"/>
  </r>
  <r>
    <s v="asprudhomme"/>
    <s v="civis_ryais"/>
    <m/>
    <m/>
    <m/>
    <m/>
    <m/>
    <m/>
    <m/>
    <m/>
    <s v="No"/>
    <n v="108"/>
    <m/>
    <m/>
    <x v="0"/>
    <d v="2018-12-01T02:44:22.000"/>
    <s v="RT @Civis_Ryais: VIDÉO – Expulsion et réoccupation du rond-point des Vaches – Round 2  https://t.co/N66r6ZxzEz"/>
    <s v="https://rouendanslarue.net/video-expulsion-et-reoccupation-du-rond-point-des-vaches-round-2/"/>
    <s v="rouendanslarue.net"/>
    <x v="0"/>
    <m/>
    <s v="http://pbs.twimg.com/profile_images/536139205072928768/QmBFB9GI_normal.jpeg"/>
    <x v="77"/>
    <s v="https://twitter.com/#!/asprudhomme/status/1068697285448609792"/>
    <m/>
    <m/>
    <s v="1068697285448609792"/>
    <m/>
    <b v="0"/>
    <n v="0"/>
    <s v=""/>
    <b v="0"/>
    <s v="fr"/>
    <m/>
    <s v=""/>
    <b v="0"/>
    <n v="1"/>
    <s v="1068695882151985152"/>
    <s v="Twitter for iPad"/>
    <b v="0"/>
    <s v="1068695882151985152"/>
    <s v="Tweet"/>
    <n v="0"/>
    <n v="0"/>
    <m/>
    <m/>
    <m/>
    <m/>
    <m/>
    <m/>
    <m/>
    <m/>
    <n v="1"/>
    <s v="4"/>
    <s v="4"/>
    <n v="0"/>
    <n v="0"/>
    <n v="0"/>
    <n v="0"/>
    <n v="0"/>
    <n v="0"/>
    <n v="13"/>
    <n v="100"/>
    <n v="13"/>
  </r>
  <r>
    <s v="asprudhomme"/>
    <s v="rouendanslarue"/>
    <m/>
    <m/>
    <m/>
    <m/>
    <m/>
    <m/>
    <m/>
    <m/>
    <s v="No"/>
    <n v="109"/>
    <m/>
    <m/>
    <x v="0"/>
    <d v="2018-12-01T02:44:50.000"/>
    <s v="RT @Rouendanslarue: VIDÉO COMPLÈTE - Expulsion et réoccupation du rond-point des vaches à #Rouen occupé par les #GiletsJaunes depuis 15 jou…"/>
    <m/>
    <m/>
    <x v="12"/>
    <m/>
    <s v="http://pbs.twimg.com/profile_images/536139205072928768/QmBFB9GI_normal.jpeg"/>
    <x v="78"/>
    <s v="https://twitter.com/#!/asprudhomme/status/1068697401391759360"/>
    <m/>
    <m/>
    <s v="1068697401391759360"/>
    <m/>
    <b v="0"/>
    <n v="0"/>
    <s v=""/>
    <b v="0"/>
    <s v="fr"/>
    <m/>
    <s v=""/>
    <b v="0"/>
    <n v="6"/>
    <s v="1068474742095708160"/>
    <s v="Twitter for iPad"/>
    <b v="0"/>
    <s v="1068474742095708160"/>
    <s v="Tweet"/>
    <n v="0"/>
    <n v="0"/>
    <m/>
    <m/>
    <m/>
    <m/>
    <m/>
    <m/>
    <m/>
    <m/>
    <n v="1"/>
    <s v="4"/>
    <s v="4"/>
    <n v="0"/>
    <n v="0"/>
    <n v="0"/>
    <n v="0"/>
    <n v="0"/>
    <n v="0"/>
    <n v="21"/>
    <n v="100"/>
    <n v="21"/>
  </r>
  <r>
    <s v="rouendanslarue"/>
    <s v="rouendanslarue"/>
    <m/>
    <m/>
    <m/>
    <m/>
    <m/>
    <m/>
    <m/>
    <m/>
    <s v="No"/>
    <n v="110"/>
    <m/>
    <m/>
    <x v="1"/>
    <d v="2018-11-18T10:46:51.000"/>
    <s v="VIDÉO – Expulsion et réoccupation des #GiletsJaunes au rond point des vaches https://t.co/ZVf0FHZ71V https://t.co/1ef2Zoo0g1"/>
    <s v="https://www.youtube.com/watch?v=_YAQMx3aylI&amp;feature=youtu.be https://rouendanslarue.net/video-expulsion-et-reoccupation-des-giletsjaunes-au-rond-point-des-vaches/"/>
    <s v="youtube.com rouendanslarue.net"/>
    <x v="5"/>
    <m/>
    <s v="http://pbs.twimg.com/profile_images/942864379934138368/k95q3BBW_normal.jpg"/>
    <x v="79"/>
    <s v="https://twitter.com/#!/rouendanslarue/status/1064107662353281031"/>
    <m/>
    <m/>
    <s v="1064107662353281031"/>
    <m/>
    <b v="0"/>
    <n v="5"/>
    <s v=""/>
    <b v="0"/>
    <s v="fr"/>
    <m/>
    <s v=""/>
    <b v="0"/>
    <n v="6"/>
    <s v=""/>
    <s v="WordPress.com"/>
    <b v="0"/>
    <s v="1064107662353281031"/>
    <s v="Tweet"/>
    <n v="0"/>
    <n v="0"/>
    <m/>
    <m/>
    <m/>
    <m/>
    <m/>
    <m/>
    <m/>
    <m/>
    <n v="3"/>
    <s v="4"/>
    <s v="4"/>
    <n v="0"/>
    <n v="0"/>
    <n v="0"/>
    <n v="0"/>
    <n v="0"/>
    <n v="0"/>
    <n v="11"/>
    <n v="100"/>
    <n v="11"/>
  </r>
  <r>
    <s v="rouendanslarue"/>
    <s v="rouendanslarue"/>
    <m/>
    <m/>
    <m/>
    <m/>
    <m/>
    <m/>
    <m/>
    <m/>
    <s v="No"/>
    <n v="111"/>
    <m/>
    <m/>
    <x v="1"/>
    <d v="2018-11-18T10:48:12.000"/>
    <s v="VIDÉO - Expulsion et réoccupation des #GiletsJaunes au rond point des vaches à #Rouen._x000a_https://t.co/W0AwtT7jvV"/>
    <s v="https://www.youtube.com/watch?v=_YAQMx3aylI&amp;feature=youtu.be"/>
    <s v="youtube.com"/>
    <x v="7"/>
    <m/>
    <s v="http://pbs.twimg.com/profile_images/942864379934138368/k95q3BBW_normal.jpg"/>
    <x v="43"/>
    <s v="https://twitter.com/#!/rouendanslarue/status/1064108003593461761"/>
    <m/>
    <m/>
    <s v="1064108003593461761"/>
    <m/>
    <b v="0"/>
    <n v="2"/>
    <s v=""/>
    <b v="0"/>
    <s v="fr"/>
    <m/>
    <s v=""/>
    <b v="0"/>
    <n v="1"/>
    <s v=""/>
    <s v="Twitter Web Client"/>
    <b v="0"/>
    <s v="1064108003593461761"/>
    <s v="Tweet"/>
    <n v="0"/>
    <n v="0"/>
    <m/>
    <m/>
    <m/>
    <m/>
    <m/>
    <m/>
    <m/>
    <m/>
    <n v="3"/>
    <s v="4"/>
    <s v="4"/>
    <n v="0"/>
    <n v="0"/>
    <n v="0"/>
    <n v="0"/>
    <n v="0"/>
    <n v="0"/>
    <n v="13"/>
    <n v="100"/>
    <n v="13"/>
  </r>
  <r>
    <s v="rouendanslarue"/>
    <s v="rouendanslarue"/>
    <m/>
    <m/>
    <m/>
    <m/>
    <m/>
    <m/>
    <m/>
    <m/>
    <s v="No"/>
    <n v="112"/>
    <m/>
    <m/>
    <x v="1"/>
    <d v="2018-11-30T12:00:04.000"/>
    <s v="VIDÉO COMPLÈTE - Expulsion et réoccupation du rond-point des vaches à #Rouen occupé par les #GiletsJaunes depuis 15 jours_x000a_https://t.co/lgn5ZfoDW7"/>
    <s v="https://www.youtube.com/watch?v=BwaEcWjD-lQ&amp;feature=youtu.be"/>
    <s v="youtube.com"/>
    <x v="12"/>
    <m/>
    <s v="http://pbs.twimg.com/profile_images/942864379934138368/k95q3BBW_normal.jpg"/>
    <x v="80"/>
    <s v="https://twitter.com/#!/rouendanslarue/status/1068474742095708160"/>
    <m/>
    <m/>
    <s v="1068474742095708160"/>
    <m/>
    <b v="0"/>
    <n v="7"/>
    <s v=""/>
    <b v="0"/>
    <s v="fr"/>
    <m/>
    <s v=""/>
    <b v="0"/>
    <n v="6"/>
    <s v=""/>
    <s v="Twitter Web Client"/>
    <b v="0"/>
    <s v="1068474742095708160"/>
    <s v="Tweet"/>
    <n v="0"/>
    <n v="0"/>
    <m/>
    <m/>
    <m/>
    <m/>
    <m/>
    <m/>
    <m/>
    <m/>
    <n v="3"/>
    <s v="4"/>
    <s v="4"/>
    <n v="0"/>
    <n v="0"/>
    <n v="0"/>
    <n v="0"/>
    <n v="0"/>
    <n v="0"/>
    <n v="19"/>
    <n v="100"/>
    <n v="19"/>
  </r>
  <r>
    <s v="marieprs3"/>
    <s v="rouendanslarue"/>
    <m/>
    <m/>
    <m/>
    <m/>
    <m/>
    <m/>
    <m/>
    <m/>
    <s v="No"/>
    <n v="113"/>
    <m/>
    <m/>
    <x v="0"/>
    <d v="2018-12-01T11:54:59.000"/>
    <s v="RT @Rouendanslarue: VIDÉO COMPLÈTE - Expulsion et réoccupation du rond-point des vaches à #Rouen occupé par les #GiletsJaunes depuis 15 jou…"/>
    <m/>
    <m/>
    <x v="12"/>
    <m/>
    <s v="http://pbs.twimg.com/profile_images/1072778308474101760/KSDoXPzV_normal.jpg"/>
    <x v="81"/>
    <s v="https://twitter.com/#!/marieprs3/status/1068835852850216960"/>
    <m/>
    <m/>
    <s v="1068835852850216960"/>
    <m/>
    <b v="0"/>
    <n v="0"/>
    <s v=""/>
    <b v="0"/>
    <s v="fr"/>
    <m/>
    <s v=""/>
    <b v="0"/>
    <n v="7"/>
    <s v="1068474742095708160"/>
    <s v="Twitter for Android"/>
    <b v="0"/>
    <s v="1068474742095708160"/>
    <s v="Tweet"/>
    <n v="0"/>
    <n v="0"/>
    <m/>
    <m/>
    <m/>
    <m/>
    <m/>
    <m/>
    <m/>
    <m/>
    <n v="1"/>
    <s v="4"/>
    <s v="4"/>
    <n v="0"/>
    <n v="0"/>
    <n v="0"/>
    <n v="0"/>
    <n v="0"/>
    <n v="0"/>
    <n v="21"/>
    <n v="100"/>
    <n v="21"/>
  </r>
  <r>
    <s v="rankovickrnic"/>
    <s v="mfakosovo"/>
    <m/>
    <m/>
    <m/>
    <m/>
    <m/>
    <m/>
    <m/>
    <m/>
    <s v="No"/>
    <n v="114"/>
    <m/>
    <m/>
    <x v="2"/>
    <d v="2018-12-01T22:13:14.000"/>
    <s v="@MFAKOSOVO Reoccupation? Kosovo was part of Serbia back then, you must know that. You are trying to rewrite the history. Lame."/>
    <m/>
    <m/>
    <x v="0"/>
    <m/>
    <s v="http://pbs.twimg.com/profile_images/1070769648424108032/luf3W4Pc_normal.jpg"/>
    <x v="82"/>
    <s v="https://twitter.com/#!/rankovickrnic/status/1068991437096841223"/>
    <m/>
    <m/>
    <s v="1068991437096841223"/>
    <s v="1068894511487700992"/>
    <b v="0"/>
    <n v="0"/>
    <s v="295642096"/>
    <b v="0"/>
    <s v="en"/>
    <m/>
    <s v=""/>
    <b v="0"/>
    <n v="0"/>
    <s v=""/>
    <s v="Twitter for Android"/>
    <b v="0"/>
    <s v="1068894511487700992"/>
    <s v="Tweet"/>
    <n v="0"/>
    <n v="0"/>
    <m/>
    <m/>
    <m/>
    <m/>
    <m/>
    <m/>
    <m/>
    <m/>
    <n v="1"/>
    <s v="47"/>
    <s v="47"/>
    <n v="0"/>
    <n v="0"/>
    <n v="1"/>
    <n v="4.761904761904762"/>
    <n v="0"/>
    <n v="0"/>
    <n v="20"/>
    <n v="95.23809523809524"/>
    <n v="21"/>
  </r>
  <r>
    <s v="lapin47"/>
    <s v="lapin47"/>
    <m/>
    <m/>
    <m/>
    <m/>
    <m/>
    <m/>
    <m/>
    <m/>
    <s v="No"/>
    <n v="115"/>
    <m/>
    <m/>
    <x v="1"/>
    <d v="2016-07-07T12:22:01.000"/>
    <s v="#BURE #ZAD #Mandres réoccupation dès demain ! https://t.co/VUfbyMXW3l"/>
    <m/>
    <m/>
    <x v="13"/>
    <s v="https://pbs.twimg.com/media/CmwwbOxW8AEe6uB.jpg"/>
    <s v="https://pbs.twimg.com/media/CmwwbOxW8AEe6uB.jpg"/>
    <x v="83"/>
    <s v="https://twitter.com/#!/lapin47/status/751028497355837442"/>
    <m/>
    <m/>
    <s v="751028497355837442"/>
    <m/>
    <b v="0"/>
    <n v="4"/>
    <s v=""/>
    <b v="0"/>
    <s v="fr"/>
    <m/>
    <s v=""/>
    <b v="0"/>
    <n v="13"/>
    <s v=""/>
    <s v="Twitter Web Client"/>
    <b v="0"/>
    <s v="751028497355837442"/>
    <s v="Retweet"/>
    <n v="0"/>
    <n v="0"/>
    <m/>
    <m/>
    <m/>
    <m/>
    <m/>
    <m/>
    <m/>
    <m/>
    <n v="1"/>
    <s v="46"/>
    <s v="46"/>
    <n v="0"/>
    <n v="0"/>
    <n v="0"/>
    <n v="0"/>
    <n v="0"/>
    <n v="0"/>
    <n v="6"/>
    <n v="100"/>
    <n v="6"/>
  </r>
  <r>
    <s v="lylybriscoe"/>
    <s v="lapin47"/>
    <m/>
    <m/>
    <m/>
    <m/>
    <m/>
    <m/>
    <m/>
    <m/>
    <s v="No"/>
    <n v="116"/>
    <m/>
    <m/>
    <x v="0"/>
    <d v="2018-12-03T09:45:13.000"/>
    <s v="RT @lapin47: #BURE #ZAD #Mandres réoccupation dès demain ! https://t.co/VUfbyMXW3l"/>
    <m/>
    <m/>
    <x v="13"/>
    <s v="https://pbs.twimg.com/media/CmwwbOxW8AEe6uB.jpg"/>
    <s v="https://pbs.twimg.com/media/CmwwbOxW8AEe6uB.jpg"/>
    <x v="84"/>
    <s v="https://twitter.com/#!/lylybriscoe/status/1069527969033580545"/>
    <m/>
    <m/>
    <s v="1069527969033580545"/>
    <m/>
    <b v="0"/>
    <n v="0"/>
    <s v=""/>
    <b v="0"/>
    <s v="fr"/>
    <m/>
    <s v=""/>
    <b v="0"/>
    <n v="13"/>
    <s v="751028497355837442"/>
    <s v="Twitter Web Client"/>
    <b v="0"/>
    <s v="751028497355837442"/>
    <s v="Tweet"/>
    <n v="0"/>
    <n v="0"/>
    <m/>
    <m/>
    <m/>
    <m/>
    <m/>
    <m/>
    <m/>
    <m/>
    <n v="1"/>
    <s v="46"/>
    <s v="46"/>
    <n v="0"/>
    <n v="0"/>
    <n v="0"/>
    <n v="0"/>
    <n v="0"/>
    <n v="0"/>
    <n v="8"/>
    <n v="100"/>
    <n v="8"/>
  </r>
  <r>
    <s v="duanebratt"/>
    <s v="duanebratt"/>
    <m/>
    <m/>
    <m/>
    <m/>
    <m/>
    <m/>
    <m/>
    <m/>
    <s v="No"/>
    <n v="117"/>
    <m/>
    <m/>
    <x v="1"/>
    <d v="2018-12-05T14:34:32.000"/>
    <s v="First panel of last day. “Considering Risk in Radiological Evacuation and Reoccupation Decision Making.” #sra2018"/>
    <m/>
    <m/>
    <x v="14"/>
    <m/>
    <s v="http://pbs.twimg.com/profile_images/655930543045873664/NB6Sn9W3_normal.jpg"/>
    <x v="85"/>
    <s v="https://twitter.com/#!/duanebratt/status/1070325553629224967"/>
    <m/>
    <m/>
    <s v="1070325553629224967"/>
    <m/>
    <b v="0"/>
    <n v="0"/>
    <s v=""/>
    <b v="0"/>
    <s v="en"/>
    <m/>
    <s v=""/>
    <b v="0"/>
    <n v="0"/>
    <s v=""/>
    <s v="Twitter for iPad"/>
    <b v="0"/>
    <s v="1070325553629224967"/>
    <s v="Tweet"/>
    <n v="0"/>
    <n v="0"/>
    <m/>
    <m/>
    <m/>
    <m/>
    <m/>
    <m/>
    <m/>
    <m/>
    <n v="1"/>
    <s v="5"/>
    <s v="5"/>
    <n v="0"/>
    <n v="0"/>
    <n v="1"/>
    <n v="6.666666666666667"/>
    <n v="0"/>
    <n v="0"/>
    <n v="14"/>
    <n v="93.33333333333333"/>
    <n v="15"/>
  </r>
  <r>
    <s v="raspishake"/>
    <s v="raspishake"/>
    <m/>
    <m/>
    <m/>
    <m/>
    <m/>
    <m/>
    <m/>
    <m/>
    <s v="No"/>
    <n v="118"/>
    <m/>
    <m/>
    <x v="1"/>
    <d v="2018-12-06T14:23:01.000"/>
    <s v="Each year southern #California has about 10,000 #earthquakes. Most small &amp;amp; not felt but #quake preparedness is important. 181 Fremont in #SanFrancisco is changing the game for #earthquake #design allowing immediate reoccupation after #seismic events: https://t.co/dk0wXFaKms #RT https://t.co/yHWFTaq37p"/>
    <s v="https://www.metropolismag.com/architecture/181-fremont-seismic-structure-arup/pic/44491/"/>
    <s v="metropolismag.com"/>
    <x v="15"/>
    <s v="https://pbs.twimg.com/media/DtvWX4uX4AEfDq_.jpg"/>
    <s v="https://pbs.twimg.com/media/DtvWX4uX4AEfDq_.jpg"/>
    <x v="86"/>
    <s v="https://twitter.com/#!/raspishake/status/1070685044170256385"/>
    <m/>
    <m/>
    <s v="1070685044170256385"/>
    <m/>
    <b v="0"/>
    <n v="1"/>
    <s v=""/>
    <b v="0"/>
    <s v="en"/>
    <m/>
    <s v=""/>
    <b v="0"/>
    <n v="1"/>
    <s v=""/>
    <s v="Buffer"/>
    <b v="0"/>
    <s v="1070685044170256385"/>
    <s v="Tweet"/>
    <n v="0"/>
    <n v="0"/>
    <m/>
    <m/>
    <m/>
    <m/>
    <m/>
    <m/>
    <m/>
    <m/>
    <n v="1"/>
    <s v="45"/>
    <s v="45"/>
    <n v="1"/>
    <n v="2.7027027027027026"/>
    <n v="0"/>
    <n v="0"/>
    <n v="0"/>
    <n v="0"/>
    <n v="36"/>
    <n v="97.29729729729729"/>
    <n v="37"/>
  </r>
  <r>
    <s v="bt_hampton"/>
    <s v="raspishake"/>
    <m/>
    <m/>
    <m/>
    <m/>
    <m/>
    <m/>
    <m/>
    <m/>
    <s v="No"/>
    <n v="119"/>
    <m/>
    <m/>
    <x v="0"/>
    <d v="2018-12-06T14:24:26.000"/>
    <s v="RT @raspishake: Each year southern #California has about 10,000 #earthquakes. Most small &amp;amp; not felt but #quake preparedness is important. 1…"/>
    <m/>
    <m/>
    <x v="16"/>
    <m/>
    <s v="http://pbs.twimg.com/profile_images/1044325282256015362/q6ROBCUA_normal.jpg"/>
    <x v="87"/>
    <s v="https://twitter.com/#!/bt_hampton/status/1070685400836976647"/>
    <m/>
    <m/>
    <s v="1070685400836976647"/>
    <m/>
    <b v="0"/>
    <n v="0"/>
    <s v=""/>
    <b v="0"/>
    <s v="en"/>
    <m/>
    <s v=""/>
    <b v="0"/>
    <n v="1"/>
    <s v="1070685044170256385"/>
    <s v="Twitter Web Client"/>
    <b v="0"/>
    <s v="1070685044170256385"/>
    <s v="Tweet"/>
    <n v="0"/>
    <n v="0"/>
    <m/>
    <m/>
    <m/>
    <m/>
    <m/>
    <m/>
    <m/>
    <m/>
    <n v="1"/>
    <s v="45"/>
    <s v="45"/>
    <n v="1"/>
    <n v="4.545454545454546"/>
    <n v="0"/>
    <n v="0"/>
    <n v="0"/>
    <n v="0"/>
    <n v="21"/>
    <n v="95.45454545454545"/>
    <n v="22"/>
  </r>
  <r>
    <s v="jeanpie85985247"/>
    <s v="geotecniaonline"/>
    <m/>
    <m/>
    <m/>
    <m/>
    <m/>
    <m/>
    <m/>
    <m/>
    <s v="No"/>
    <n v="120"/>
    <m/>
    <m/>
    <x v="0"/>
    <d v="2018-12-06T15:29:27.000"/>
    <s v="RT @geotecniaonline: raspishake: Each year southern #California has about 10,000 #earthquakes. Most small &amp;amp; not felt but #quake preparednes…"/>
    <m/>
    <m/>
    <x v="16"/>
    <m/>
    <s v="http://pbs.twimg.com/profile_images/1051935611932876800/0OPrOfwD_normal.jpg"/>
    <x v="88"/>
    <s v="https://twitter.com/#!/jeanpie85985247/status/1070701762280079360"/>
    <m/>
    <m/>
    <s v="1070701762280079360"/>
    <m/>
    <b v="0"/>
    <n v="0"/>
    <s v=""/>
    <b v="0"/>
    <s v="en"/>
    <m/>
    <s v=""/>
    <b v="0"/>
    <n v="2"/>
    <s v="1070685321589866496"/>
    <s v="Twitter Web Client"/>
    <b v="0"/>
    <s v="1070685321589866496"/>
    <s v="Tweet"/>
    <n v="0"/>
    <n v="0"/>
    <m/>
    <m/>
    <m/>
    <m/>
    <m/>
    <m/>
    <m/>
    <m/>
    <n v="1"/>
    <s v="28"/>
    <s v="28"/>
    <n v="0"/>
    <n v="0"/>
    <n v="0"/>
    <n v="0"/>
    <n v="0"/>
    <n v="0"/>
    <n v="20"/>
    <n v="100"/>
    <n v="20"/>
  </r>
  <r>
    <s v="geotecniaonline"/>
    <s v="geotecniaonline"/>
    <m/>
    <m/>
    <m/>
    <m/>
    <m/>
    <m/>
    <m/>
    <m/>
    <s v="No"/>
    <n v="121"/>
    <m/>
    <m/>
    <x v="1"/>
    <d v="2018-12-06T14:24:07.000"/>
    <s v="raspishake: Each year southern #California has about 10,000 #earthquakes. Most small &amp;amp; not felt but #quake preparedness is important. 181 Fremont in #SanFrancisco is changing the game for #earthquake #design allowing immediate reoccupation after #seismic… https://t.co/n3plGPZDgb"/>
    <m/>
    <m/>
    <x v="17"/>
    <s v="https://pbs.twimg.com/media/DtvWX4uX4AEfDq_.jpg"/>
    <s v="https://pbs.twimg.com/media/DtvWX4uX4AEfDq_.jpg"/>
    <x v="89"/>
    <s v="https://twitter.com/#!/geotecniaonline/status/1070685321589866496"/>
    <m/>
    <m/>
    <s v="1070685321589866496"/>
    <m/>
    <b v="0"/>
    <n v="1"/>
    <s v=""/>
    <b v="0"/>
    <s v="en"/>
    <m/>
    <s v=""/>
    <b v="0"/>
    <n v="2"/>
    <s v=""/>
    <s v="IFTTT"/>
    <b v="0"/>
    <s v="1070685321589866496"/>
    <s v="Tweet"/>
    <n v="0"/>
    <n v="0"/>
    <m/>
    <m/>
    <m/>
    <m/>
    <m/>
    <m/>
    <m/>
    <m/>
    <n v="1"/>
    <s v="28"/>
    <s v="28"/>
    <n v="1"/>
    <n v="2.7777777777777777"/>
    <n v="0"/>
    <n v="0"/>
    <n v="0"/>
    <n v="0"/>
    <n v="35"/>
    <n v="97.22222222222223"/>
    <n v="36"/>
  </r>
  <r>
    <s v="mrgdeviaje"/>
    <s v="geotecniaonline"/>
    <m/>
    <m/>
    <m/>
    <m/>
    <m/>
    <m/>
    <m/>
    <m/>
    <s v="No"/>
    <n v="122"/>
    <m/>
    <m/>
    <x v="0"/>
    <d v="2018-12-06T19:43:31.000"/>
    <s v="RT @geotecniaonline: raspishake: Each year southern #California has about 10,000 #earthquakes. Most small &amp;amp; not felt but #quake preparednes…"/>
    <m/>
    <m/>
    <x v="16"/>
    <m/>
    <s v="http://pbs.twimg.com/profile_images/765972708874039296/Eun-M0OD_normal.jpg"/>
    <x v="90"/>
    <s v="https://twitter.com/#!/mrgdeviaje/status/1070765700044767233"/>
    <m/>
    <m/>
    <s v="1070765700044767233"/>
    <m/>
    <b v="0"/>
    <n v="0"/>
    <s v=""/>
    <b v="0"/>
    <s v="en"/>
    <m/>
    <s v=""/>
    <b v="0"/>
    <n v="2"/>
    <s v="1070685321589866496"/>
    <s v="Twitter for iPhone"/>
    <b v="0"/>
    <s v="1070685321589866496"/>
    <s v="Tweet"/>
    <n v="0"/>
    <n v="0"/>
    <m/>
    <m/>
    <m/>
    <m/>
    <m/>
    <m/>
    <m/>
    <m/>
    <n v="1"/>
    <s v="28"/>
    <s v="28"/>
    <n v="0"/>
    <n v="0"/>
    <n v="0"/>
    <n v="0"/>
    <n v="0"/>
    <n v="0"/>
    <n v="20"/>
    <n v="100"/>
    <n v="20"/>
  </r>
  <r>
    <s v="jackieo1066"/>
    <s v="newschambers"/>
    <m/>
    <m/>
    <m/>
    <m/>
    <m/>
    <m/>
    <m/>
    <m/>
    <s v="No"/>
    <n v="123"/>
    <m/>
    <m/>
    <x v="2"/>
    <d v="2018-12-07T10:21:55.000"/>
    <s v="@newschambers Patel has the same evil mentality as her Israeli Mentors,so I'm surprised she is not advising 'Reoccupation of Ireland!'"/>
    <m/>
    <m/>
    <x v="0"/>
    <m/>
    <s v="http://abs.twimg.com/sticky/default_profile_images/default_profile_normal.png"/>
    <x v="91"/>
    <s v="https://twitter.com/#!/jackieo1066/status/1070986758827978752"/>
    <m/>
    <m/>
    <s v="1070986758827978752"/>
    <s v="1070953937350598656"/>
    <b v="0"/>
    <n v="7"/>
    <s v="28076811"/>
    <b v="0"/>
    <s v="en"/>
    <m/>
    <s v=""/>
    <b v="0"/>
    <n v="1"/>
    <s v=""/>
    <s v="Twitter for Android"/>
    <b v="0"/>
    <s v="1070953937350598656"/>
    <s v="Tweet"/>
    <n v="0"/>
    <n v="0"/>
    <m/>
    <m/>
    <m/>
    <m/>
    <m/>
    <m/>
    <m/>
    <m/>
    <n v="1"/>
    <s v="27"/>
    <s v="27"/>
    <n v="0"/>
    <n v="0"/>
    <n v="1"/>
    <n v="4.545454545454546"/>
    <n v="0"/>
    <n v="0"/>
    <n v="21"/>
    <n v="95.45454545454545"/>
    <n v="22"/>
  </r>
  <r>
    <s v="vantomas2"/>
    <s v="newschambers"/>
    <m/>
    <m/>
    <m/>
    <m/>
    <m/>
    <m/>
    <m/>
    <m/>
    <s v="No"/>
    <n v="124"/>
    <m/>
    <m/>
    <x v="0"/>
    <d v="2018-12-07T10:49:35.000"/>
    <s v="RT @JackieO1066: @newschambers Patel has the same evil mentality as her Israeli Mentors,so I'm surprised she is not advising 'Reoccupation…"/>
    <m/>
    <m/>
    <x v="0"/>
    <m/>
    <s v="http://pbs.twimg.com/profile_images/1030962751387168768/jt_dQVHn_normal.jpg"/>
    <x v="92"/>
    <s v="https://twitter.com/#!/vantomas2/status/1070993719653007360"/>
    <m/>
    <m/>
    <s v="1070993719653007360"/>
    <m/>
    <b v="0"/>
    <n v="0"/>
    <s v=""/>
    <b v="0"/>
    <s v="en"/>
    <m/>
    <s v=""/>
    <b v="0"/>
    <n v="1"/>
    <s v="1070986758827978752"/>
    <s v="Twitter Lite"/>
    <b v="0"/>
    <s v="1070986758827978752"/>
    <s v="Tweet"/>
    <n v="0"/>
    <n v="0"/>
    <m/>
    <m/>
    <m/>
    <m/>
    <m/>
    <m/>
    <m/>
    <m/>
    <n v="1"/>
    <s v="27"/>
    <s v="27"/>
    <m/>
    <m/>
    <m/>
    <m/>
    <m/>
    <m/>
    <m/>
    <m/>
    <m/>
  </r>
  <r>
    <s v="hansell_dave"/>
    <s v="hansell_dave"/>
    <m/>
    <m/>
    <m/>
    <m/>
    <m/>
    <m/>
    <m/>
    <m/>
    <s v="No"/>
    <n v="126"/>
    <m/>
    <m/>
    <x v="1"/>
    <d v="2018-12-07T16:41:15.000"/>
    <s v="https://t.co/cldanxfcCq_x000a_&quot;A former British cabinet minister &amp;amp; leading Breixteer has appeared 2 suggest the country should use the threat of food shortages in Ireland against the EU 2 persuade it 2 drop the backstop proposal.&quot;_x000a_Stage 2 is presumably the English reoccupation of Eire."/>
    <s v="https://www.thenational.ae/world/europe/britain-should-use-threat-of-food-shortages-against-ireland-says-leading-brexiteer-1.800238"/>
    <s v="thenational.ae"/>
    <x v="0"/>
    <m/>
    <s v="http://abs.twimg.com/sticky/default_profile_images/default_profile_normal.png"/>
    <x v="93"/>
    <s v="https://twitter.com/#!/hansell_dave/status/1071082219454824450"/>
    <m/>
    <m/>
    <s v="1071082219454824450"/>
    <m/>
    <b v="0"/>
    <n v="0"/>
    <s v=""/>
    <b v="0"/>
    <s v="en"/>
    <m/>
    <s v=""/>
    <b v="0"/>
    <n v="1"/>
    <s v=""/>
    <s v="Twitter for Android"/>
    <b v="0"/>
    <s v="1071082219454824450"/>
    <s v="Tweet"/>
    <n v="0"/>
    <n v="0"/>
    <m/>
    <m/>
    <m/>
    <m/>
    <m/>
    <m/>
    <m/>
    <m/>
    <n v="1"/>
    <s v="44"/>
    <s v="44"/>
    <n v="1"/>
    <n v="2.3255813953488373"/>
    <n v="1"/>
    <n v="2.3255813953488373"/>
    <n v="0"/>
    <n v="0"/>
    <n v="41"/>
    <n v="95.34883720930233"/>
    <n v="43"/>
  </r>
  <r>
    <s v="lewisno1fan"/>
    <s v="hansell_dave"/>
    <m/>
    <m/>
    <m/>
    <m/>
    <m/>
    <m/>
    <m/>
    <m/>
    <s v="No"/>
    <n v="127"/>
    <m/>
    <m/>
    <x v="0"/>
    <d v="2018-12-07T16:50:05.000"/>
    <s v="RT @hansell_dave: https://t.co/cldanxfcCq_x000a_&quot;A former British cabinet minister &amp;amp; leading Breixteer has appeared 2 suggest the country should…"/>
    <s v="https://www.thenational.ae/world/europe/britain-should-use-threat-of-food-shortages-against-ireland-says-leading-brexiteer-1.800238"/>
    <s v="thenational.ae"/>
    <x v="0"/>
    <m/>
    <s v="http://pbs.twimg.com/profile_images/864951168992247808/aqaBxFeE_normal.jpg"/>
    <x v="94"/>
    <s v="https://twitter.com/#!/lewisno1fan/status/1071084441815138312"/>
    <m/>
    <m/>
    <s v="1071084441815138312"/>
    <m/>
    <b v="0"/>
    <n v="0"/>
    <s v=""/>
    <b v="0"/>
    <s v="en"/>
    <m/>
    <s v=""/>
    <b v="0"/>
    <n v="1"/>
    <s v="1071082219454824450"/>
    <s v="Twitter Web Client"/>
    <b v="0"/>
    <s v="1071082219454824450"/>
    <s v="Tweet"/>
    <n v="0"/>
    <n v="0"/>
    <m/>
    <m/>
    <m/>
    <m/>
    <m/>
    <m/>
    <m/>
    <m/>
    <n v="1"/>
    <s v="44"/>
    <s v="44"/>
    <n v="1"/>
    <n v="5.882352941176471"/>
    <n v="0"/>
    <n v="0"/>
    <n v="0"/>
    <n v="0"/>
    <n v="16"/>
    <n v="94.11764705882354"/>
    <n v="17"/>
  </r>
  <r>
    <s v="charseitz"/>
    <s v="charseitz"/>
    <m/>
    <m/>
    <m/>
    <m/>
    <m/>
    <m/>
    <m/>
    <m/>
    <s v="No"/>
    <n v="128"/>
    <m/>
    <m/>
    <x v="1"/>
    <d v="2018-12-07T16:57:39.000"/>
    <s v="US law is jeopardizing Israel's most significant Oslo achievement - ongoing security coordination with Israel funded by US. The PA has threatened often to end the unpopular program, which would certainly lead to israel's eventual reoccupation of WB cities https://t.co/5vDclhfYoo"/>
    <s v="https://www.jpost.com/Israel-News/Israeli-PA-security-coordination-is-at-risk-unless-US-law-is-changed-573760"/>
    <s v="jpost.com"/>
    <x v="0"/>
    <m/>
    <s v="http://pbs.twimg.com/profile_images/1249159414/CharmaineSMALL_normal.jpg"/>
    <x v="95"/>
    <s v="https://twitter.com/#!/charseitz/status/1071086345467113472"/>
    <m/>
    <m/>
    <s v="1071086345467113472"/>
    <m/>
    <b v="0"/>
    <n v="0"/>
    <s v=""/>
    <b v="0"/>
    <s v="en"/>
    <m/>
    <s v=""/>
    <b v="0"/>
    <n v="0"/>
    <s v=""/>
    <s v="Twitter Web Client"/>
    <b v="0"/>
    <s v="1071086345467113472"/>
    <s v="Tweet"/>
    <n v="0"/>
    <n v="0"/>
    <m/>
    <m/>
    <m/>
    <m/>
    <m/>
    <m/>
    <m/>
    <m/>
    <n v="1"/>
    <s v="5"/>
    <s v="5"/>
    <n v="3"/>
    <n v="7.894736842105263"/>
    <n v="1"/>
    <n v="2.6315789473684212"/>
    <n v="0"/>
    <n v="0"/>
    <n v="34"/>
    <n v="89.47368421052632"/>
    <n v="38"/>
  </r>
  <r>
    <s v="rolandabiar"/>
    <s v="rolandabiar"/>
    <m/>
    <m/>
    <m/>
    <m/>
    <m/>
    <m/>
    <m/>
    <m/>
    <s v="No"/>
    <n v="129"/>
    <m/>
    <m/>
    <x v="1"/>
    <d v="2018-12-08T21:11:13.000"/>
    <s v="Il y a un siècle fut proclamé la première République Démocratique d’Azerbaïdjan. La délégation azérie venue pour la Conférence de Paix de Paris, n'a pu retourner au pays à cause de la réoccupation par la Russie devenu Bolchevique. Histoire à découvrir https://t.co/lEYwKM818k"/>
    <s v="https://twitter.com/AzAmbassadeFr/status/1071310294247456768"/>
    <s v="twitter.com"/>
    <x v="0"/>
    <m/>
    <s v="http://pbs.twimg.com/profile_images/1032239636800782338/NUEfku3f_normal.jpg"/>
    <x v="96"/>
    <s v="https://twitter.com/#!/rolandabiar/status/1071512546333601792"/>
    <m/>
    <m/>
    <s v="1071512546333601792"/>
    <m/>
    <b v="0"/>
    <n v="0"/>
    <s v=""/>
    <b v="1"/>
    <s v="fr"/>
    <m/>
    <s v="1071310294247456768"/>
    <b v="0"/>
    <n v="0"/>
    <s v=""/>
    <s v="Twitter Web Client"/>
    <b v="0"/>
    <s v="1071512546333601792"/>
    <s v="Tweet"/>
    <n v="0"/>
    <n v="0"/>
    <m/>
    <m/>
    <m/>
    <m/>
    <m/>
    <m/>
    <m/>
    <m/>
    <n v="1"/>
    <s v="5"/>
    <s v="5"/>
    <n v="0"/>
    <n v="0"/>
    <n v="0"/>
    <n v="0"/>
    <n v="0"/>
    <n v="0"/>
    <n v="42"/>
    <n v="100"/>
    <n v="42"/>
  </r>
  <r>
    <s v="cmgrenoble"/>
    <s v="j_soldeville"/>
    <m/>
    <m/>
    <m/>
    <m/>
    <m/>
    <m/>
    <m/>
    <m/>
    <s v="No"/>
    <n v="130"/>
    <m/>
    <m/>
    <x v="0"/>
    <d v="2018-12-09T22:01:53.000"/>
    <s v="RT @j_soldeville: Les résultats de la fouille place Grenette en allant vite 😅: 👉secteur domestique habité au Haut-Empire (et fin de la Répu…"/>
    <m/>
    <m/>
    <x v="0"/>
    <m/>
    <s v="http://pbs.twimg.com/profile_images/807253062993715201/K5cHOJFR_normal.jpg"/>
    <x v="97"/>
    <s v="https://twitter.com/#!/cmgrenoble/status/1071887687156666369"/>
    <m/>
    <m/>
    <s v="1071887687156666369"/>
    <m/>
    <b v="0"/>
    <n v="0"/>
    <s v=""/>
    <b v="0"/>
    <s v="fr"/>
    <m/>
    <s v=""/>
    <b v="0"/>
    <n v="1"/>
    <s v="1071850031991414785"/>
    <s v="Twitter Web Client"/>
    <b v="0"/>
    <s v="1071850031991414785"/>
    <s v="Tweet"/>
    <n v="0"/>
    <n v="0"/>
    <m/>
    <m/>
    <m/>
    <m/>
    <m/>
    <m/>
    <m/>
    <m/>
    <n v="1"/>
    <s v="24"/>
    <s v="24"/>
    <n v="0"/>
    <n v="0"/>
    <n v="0"/>
    <n v="0"/>
    <n v="0"/>
    <n v="0"/>
    <n v="23"/>
    <n v="100"/>
    <n v="23"/>
  </r>
  <r>
    <s v="presscoreca"/>
    <s v="presscoreca"/>
    <m/>
    <m/>
    <m/>
    <m/>
    <m/>
    <m/>
    <m/>
    <m/>
    <s v="No"/>
    <n v="131"/>
    <m/>
    <m/>
    <x v="1"/>
    <d v="2018-02-02T22:39:30.000"/>
    <s v="#US, #Canada &amp;amp; #UK gov dishonor all those who fought &amp;amp; died liberating #Europe in WWI &amp;amp; WWII by serving as soldiers in the new Nazi Waffen SS army in support of the Vatican #Germany Fourth Reich reoccupation of Europe called the #EU. https://t.co/wmh4iWk7rK #news #cdnpoli #USpoli https://t.co/4uvpDUPXMs"/>
    <s v="http://presscore.ca/nato-was-created-by-nazi-war-criminals-to-establish-the-fourth-reich"/>
    <s v="presscore.ca"/>
    <x v="18"/>
    <s v="https://pbs.twimg.com/media/DVEHoI_W0AAPn4y.jpg"/>
    <s v="https://pbs.twimg.com/media/DVEHoI_W0AAPn4y.jpg"/>
    <x v="98"/>
    <s v="https://twitter.com/#!/presscoreca/status/959556912437018624"/>
    <m/>
    <m/>
    <s v="959556912437018624"/>
    <m/>
    <b v="0"/>
    <n v="0"/>
    <s v=""/>
    <b v="0"/>
    <s v="en"/>
    <m/>
    <s v=""/>
    <b v="0"/>
    <n v="1"/>
    <s v=""/>
    <s v="Twitter Web Client"/>
    <b v="0"/>
    <s v="959556912437018624"/>
    <s v="Retweet"/>
    <n v="0"/>
    <n v="0"/>
    <m/>
    <m/>
    <m/>
    <m/>
    <m/>
    <m/>
    <m/>
    <m/>
    <n v="3"/>
    <s v="43"/>
    <s v="43"/>
    <n v="1"/>
    <n v="2.1739130434782608"/>
    <n v="2"/>
    <n v="4.3478260869565215"/>
    <n v="0"/>
    <n v="0"/>
    <n v="43"/>
    <n v="93.47826086956522"/>
    <n v="46"/>
  </r>
  <r>
    <s v="presscoreca"/>
    <s v="presscoreca"/>
    <m/>
    <m/>
    <m/>
    <m/>
    <m/>
    <m/>
    <m/>
    <m/>
    <s v="No"/>
    <n v="132"/>
    <m/>
    <m/>
    <x v="1"/>
    <d v="2018-09-03T12:38:34.000"/>
    <s v="Where did the Vatican &amp;amp; Germany get the money to bankroll the reoccupation of Europe under the guise of the #EU? 2011 Congressional audit of the Federal Reserve told you how the Fed &amp;amp; Bank of Canada #MoneyLaundering US $trillions bankrolled the Vatican EU. https://t.co/h9EjkbCgjc"/>
    <s v="http://presscore.ca/2011-congressional-audit-forfeited-federal-reserve-franchise-for-violation-of-law"/>
    <s v="presscore.ca"/>
    <x v="19"/>
    <m/>
    <s v="http://pbs.twimg.com/profile_images/792969151564410880/XcNUtX1L_normal.jpg"/>
    <x v="99"/>
    <s v="https://twitter.com/#!/presscoreca/status/1036594298970488833"/>
    <m/>
    <m/>
    <s v="1036594298970488833"/>
    <m/>
    <b v="0"/>
    <n v="3"/>
    <s v=""/>
    <b v="0"/>
    <s v="en"/>
    <m/>
    <s v=""/>
    <b v="0"/>
    <n v="4"/>
    <s v=""/>
    <s v="Twitter Web Client"/>
    <b v="0"/>
    <s v="1036594298970488833"/>
    <s v="Retweet"/>
    <n v="0"/>
    <n v="0"/>
    <m/>
    <m/>
    <m/>
    <m/>
    <m/>
    <m/>
    <m/>
    <m/>
    <n v="3"/>
    <s v="43"/>
    <s v="43"/>
    <n v="0"/>
    <n v="0"/>
    <n v="0"/>
    <n v="0"/>
    <n v="0"/>
    <n v="0"/>
    <n v="44"/>
    <n v="100"/>
    <n v="44"/>
  </r>
  <r>
    <s v="presscoreca"/>
    <s v="presscoreca"/>
    <m/>
    <m/>
    <m/>
    <m/>
    <m/>
    <m/>
    <m/>
    <m/>
    <s v="No"/>
    <n v="133"/>
    <m/>
    <m/>
    <x v="1"/>
    <d v="2018-11-12T12:23:13.000"/>
    <s v="RT @presscoreca: #US, #Canada &amp;amp; #UK gov dishonor all those who fought &amp;amp; died liberating #Europe in WWI &amp;amp; WWII by serving as soldiers in the…"/>
    <m/>
    <m/>
    <x v="20"/>
    <m/>
    <s v="http://pbs.twimg.com/profile_images/792969151564410880/XcNUtX1L_normal.jpg"/>
    <x v="100"/>
    <s v="https://twitter.com/#!/presscoreca/status/1061957588558872576"/>
    <m/>
    <m/>
    <s v="1061957588558872576"/>
    <m/>
    <b v="0"/>
    <n v="0"/>
    <s v=""/>
    <b v="0"/>
    <s v="en"/>
    <m/>
    <s v=""/>
    <b v="0"/>
    <n v="1"/>
    <s v="959556912437018624"/>
    <s v="Twitter Web Client"/>
    <b v="0"/>
    <s v="959556912437018624"/>
    <s v="Tweet"/>
    <n v="0"/>
    <n v="0"/>
    <m/>
    <m/>
    <m/>
    <m/>
    <m/>
    <m/>
    <m/>
    <m/>
    <n v="3"/>
    <s v="43"/>
    <s v="43"/>
    <n v="0"/>
    <n v="0"/>
    <n v="2"/>
    <n v="7.6923076923076925"/>
    <n v="0"/>
    <n v="0"/>
    <n v="24"/>
    <n v="92.3076923076923"/>
    <n v="26"/>
  </r>
  <r>
    <s v="eyegloarts"/>
    <s v="presscoreca"/>
    <m/>
    <m/>
    <m/>
    <m/>
    <m/>
    <m/>
    <m/>
    <m/>
    <s v="No"/>
    <n v="134"/>
    <m/>
    <m/>
    <x v="0"/>
    <d v="2018-12-11T16:17:40.000"/>
    <s v="RT @presscoreca: Where did the Vatican &amp;amp; Germany get the money to bankroll the reoccupation of Europe under the guise of the #EU? 2011 Cong…"/>
    <m/>
    <m/>
    <x v="21"/>
    <m/>
    <s v="http://pbs.twimg.com/profile_images/795727951094513664/M6nb-HjR_normal.jpg"/>
    <x v="101"/>
    <s v="https://twitter.com/#!/eyegloarts/status/1072525835423371268"/>
    <m/>
    <m/>
    <s v="1072525835423371268"/>
    <m/>
    <b v="0"/>
    <n v="0"/>
    <s v=""/>
    <b v="0"/>
    <s v="en"/>
    <m/>
    <s v=""/>
    <b v="0"/>
    <n v="4"/>
    <s v="1036594298970488833"/>
    <s v="Twitter Web Client"/>
    <b v="0"/>
    <s v="1036594298970488833"/>
    <s v="Tweet"/>
    <n v="0"/>
    <n v="0"/>
    <m/>
    <m/>
    <m/>
    <m/>
    <m/>
    <m/>
    <m/>
    <m/>
    <n v="1"/>
    <s v="43"/>
    <s v="43"/>
    <n v="0"/>
    <n v="0"/>
    <n v="0"/>
    <n v="0"/>
    <n v="0"/>
    <n v="0"/>
    <n v="25"/>
    <n v="100"/>
    <n v="25"/>
  </r>
  <r>
    <s v="jasonmcloughli3"/>
    <s v="nicholaswatt"/>
    <m/>
    <m/>
    <m/>
    <m/>
    <m/>
    <m/>
    <m/>
    <m/>
    <s v="No"/>
    <n v="135"/>
    <m/>
    <m/>
    <x v="0"/>
    <d v="2018-12-11T20:21:33.000"/>
    <s v="@BBCNewsnight @nicholaswatt Could someone credible like Jacob Rees Mogg be considering a reoccupation of the Emerald Isle; put the peasants back in their place?. If Boris Johnson gets to build that bridge, it’s definitely doable🤔"/>
    <m/>
    <m/>
    <x v="0"/>
    <m/>
    <s v="http://pbs.twimg.com/profile_images/594926442238050305/O4FmEfOL_normal.jpg"/>
    <x v="102"/>
    <s v="https://twitter.com/#!/jasonmcloughli3/status/1072587209902043136"/>
    <m/>
    <m/>
    <s v="1072587209902043136"/>
    <s v="1072520557403537408"/>
    <b v="0"/>
    <n v="0"/>
    <s v="20543416"/>
    <b v="0"/>
    <s v="en"/>
    <m/>
    <s v=""/>
    <b v="0"/>
    <n v="0"/>
    <s v=""/>
    <s v="Twitter for iPad"/>
    <b v="0"/>
    <s v="1072520557403537408"/>
    <s v="Tweet"/>
    <n v="0"/>
    <n v="0"/>
    <m/>
    <m/>
    <m/>
    <m/>
    <m/>
    <m/>
    <m/>
    <m/>
    <n v="1"/>
    <s v="26"/>
    <s v="26"/>
    <m/>
    <m/>
    <m/>
    <m/>
    <m/>
    <m/>
    <m/>
    <m/>
    <m/>
  </r>
  <r>
    <s v="agentndn"/>
    <s v="janephilpott"/>
    <m/>
    <m/>
    <m/>
    <m/>
    <m/>
    <m/>
    <m/>
    <m/>
    <s v="No"/>
    <n v="137"/>
    <m/>
    <m/>
    <x v="0"/>
    <d v="2018-12-12T22:31:57.000"/>
    <s v="@CanaLib4 @MercedesCassid3 @nighttweeter1 @angrypirate42 @VeldonCoburn @NoLore @janephilpott Well you keep saying its your land and you apparentlt have no problem with Canada's continuous reoccupation of our land by force, so I have to assume you either don't know what you're talking about or you're too ignorant to recognize your own hypocrisy."/>
    <m/>
    <m/>
    <x v="0"/>
    <m/>
    <s v="http://pbs.twimg.com/profile_images/1047899775490777088/QiUnITiG_normal.jpg"/>
    <x v="103"/>
    <s v="https://twitter.com/#!/agentndn/status/1072982414211891200"/>
    <m/>
    <m/>
    <s v="1072982414211891200"/>
    <s v="1072980906665828352"/>
    <b v="0"/>
    <n v="0"/>
    <s v="263987783"/>
    <b v="0"/>
    <s v="en"/>
    <m/>
    <s v=""/>
    <b v="0"/>
    <n v="0"/>
    <s v=""/>
    <s v="Twitter for Android"/>
    <b v="0"/>
    <s v="1072980906665828352"/>
    <s v="Tweet"/>
    <n v="0"/>
    <n v="0"/>
    <m/>
    <m/>
    <m/>
    <m/>
    <m/>
    <m/>
    <m/>
    <m/>
    <n v="1"/>
    <s v="10"/>
    <s v="10"/>
    <m/>
    <m/>
    <m/>
    <m/>
    <m/>
    <m/>
    <m/>
    <m/>
    <m/>
  </r>
  <r>
    <s v="lawson_sv"/>
    <s v="sigvateide"/>
    <m/>
    <m/>
    <m/>
    <m/>
    <m/>
    <m/>
    <m/>
    <m/>
    <s v="No"/>
    <n v="144"/>
    <m/>
    <m/>
    <x v="2"/>
    <d v="2018-12-13T23:49:41.000"/>
    <s v="@SigvatEide Google seems to have a reoccupation with fornication _x000a_https://t.co/suzSz22bBa"/>
    <s v="https://twitter.com/lawson_sv/status/715265549945610240"/>
    <s v="twitter.com"/>
    <x v="0"/>
    <m/>
    <s v="http://pbs.twimg.com/profile_images/1083921152924364800/pZq2HTcI_normal.jpg"/>
    <x v="104"/>
    <s v="https://twitter.com/#!/lawson_sv/status/1073364364382650369"/>
    <m/>
    <m/>
    <s v="1073364364382650369"/>
    <s v="1073363996412121089"/>
    <b v="0"/>
    <n v="0"/>
    <s v="3075681947"/>
    <b v="1"/>
    <s v="en"/>
    <m/>
    <s v="715265549945610240"/>
    <b v="0"/>
    <n v="0"/>
    <s v=""/>
    <s v="Twitter Web Client"/>
    <b v="0"/>
    <s v="1073363996412121089"/>
    <s v="Tweet"/>
    <n v="0"/>
    <n v="0"/>
    <m/>
    <m/>
    <m/>
    <m/>
    <m/>
    <m/>
    <m/>
    <m/>
    <n v="1"/>
    <s v="42"/>
    <s v="42"/>
    <n v="0"/>
    <n v="0"/>
    <n v="0"/>
    <n v="0"/>
    <n v="0"/>
    <n v="0"/>
    <n v="9"/>
    <n v="100"/>
    <n v="9"/>
  </r>
  <r>
    <s v="skuits"/>
    <s v="skuits"/>
    <m/>
    <m/>
    <m/>
    <m/>
    <m/>
    <m/>
    <m/>
    <m/>
    <s v="No"/>
    <n v="145"/>
    <m/>
    <m/>
    <x v="1"/>
    <d v="2018-12-14T14:49:20.000"/>
    <s v="Liked on YouTube: La réoccupation militaire de l'Afrique https://t.co/zKg8tdyLie"/>
    <s v="https://www.youtube.com/watch?v=NJ9NDctoK0E&amp;feature=youtu.be"/>
    <s v="youtube.com"/>
    <x v="0"/>
    <m/>
    <s v="http://pbs.twimg.com/profile_images/974597618465693696/dWP0CSvZ_normal.jpg"/>
    <x v="105"/>
    <s v="https://twitter.com/#!/skuits/status/1073590768227573763"/>
    <m/>
    <m/>
    <s v="1073590768227573763"/>
    <m/>
    <b v="0"/>
    <n v="0"/>
    <s v=""/>
    <b v="0"/>
    <s v="fr"/>
    <m/>
    <s v=""/>
    <b v="0"/>
    <n v="0"/>
    <s v=""/>
    <s v="IFTTT"/>
    <b v="0"/>
    <s v="1073590768227573763"/>
    <s v="Tweet"/>
    <n v="0"/>
    <n v="0"/>
    <m/>
    <m/>
    <m/>
    <m/>
    <m/>
    <m/>
    <m/>
    <m/>
    <n v="1"/>
    <s v="5"/>
    <s v="5"/>
    <n v="1"/>
    <n v="12.5"/>
    <n v="0"/>
    <n v="0"/>
    <n v="0"/>
    <n v="0"/>
    <n v="7"/>
    <n v="87.5"/>
    <n v="8"/>
  </r>
  <r>
    <s v="yaxl_to"/>
    <s v="yaxl_to"/>
    <m/>
    <m/>
    <m/>
    <m/>
    <m/>
    <m/>
    <m/>
    <m/>
    <s v="No"/>
    <n v="146"/>
    <m/>
    <m/>
    <x v="1"/>
    <d v="2018-12-17T22:22:34.000"/>
    <s v="A Piece on education funding in Ontario, and  the &quot;deficit&quot;. Need is for the public tot ake back power over schools, esp. by means of  reoccupation.   https://t.co/66w3dzbYsq"/>
    <s v="https://educationactiontoronto.com/articles/education-funding-guide-a-first-step-towards-privatization/"/>
    <s v="educationactiontoronto.com"/>
    <x v="0"/>
    <m/>
    <s v="http://pbs.twimg.com/profile_images/526180356072816641/g4nZ_1bI_normal.png"/>
    <x v="106"/>
    <s v="https://twitter.com/#!/yaxl_to/status/1074791992545034242"/>
    <m/>
    <m/>
    <s v="1074791992545034242"/>
    <m/>
    <b v="0"/>
    <n v="0"/>
    <s v=""/>
    <b v="0"/>
    <s v="en"/>
    <m/>
    <s v=""/>
    <b v="0"/>
    <n v="0"/>
    <s v=""/>
    <s v="Twitter Web Client"/>
    <b v="0"/>
    <s v="1074791992545034242"/>
    <s v="Tweet"/>
    <n v="0"/>
    <n v="0"/>
    <m/>
    <m/>
    <m/>
    <m/>
    <m/>
    <m/>
    <m/>
    <m/>
    <n v="1"/>
    <s v="5"/>
    <s v="5"/>
    <n v="0"/>
    <n v="0"/>
    <n v="0"/>
    <n v="0"/>
    <n v="0"/>
    <n v="0"/>
    <n v="26"/>
    <n v="100"/>
    <n v="26"/>
  </r>
  <r>
    <s v="michel04091956"/>
    <s v="youtube"/>
    <m/>
    <m/>
    <m/>
    <m/>
    <m/>
    <m/>
    <m/>
    <m/>
    <s v="No"/>
    <n v="147"/>
    <m/>
    <m/>
    <x v="0"/>
    <d v="2018-12-18T16:17:53.000"/>
    <s v="EXPULSION RÉOCCUPATION du rond point des vaches - ROUND 2 - Jeudi 30 nov... https://t.co/It2GIMwocr via @YouTube"/>
    <s v="https://www.youtube.com/watch?v=BwaEcWjD-lQ&amp;feature=youtu.be"/>
    <s v="youtube.com"/>
    <x v="0"/>
    <m/>
    <s v="http://pbs.twimg.com/profile_images/1064466165559373826/uwd5d87F_normal.jpg"/>
    <x v="107"/>
    <s v="https://twitter.com/#!/michel04091956/status/1075062604148690944"/>
    <m/>
    <m/>
    <s v="1075062604148690944"/>
    <m/>
    <b v="0"/>
    <n v="0"/>
    <s v=""/>
    <b v="0"/>
    <s v="fr"/>
    <m/>
    <s v=""/>
    <b v="0"/>
    <n v="0"/>
    <s v=""/>
    <s v="Twitter Web Client"/>
    <b v="0"/>
    <s v="1075062604148690944"/>
    <s v="Tweet"/>
    <n v="0"/>
    <n v="0"/>
    <m/>
    <m/>
    <m/>
    <m/>
    <m/>
    <m/>
    <m/>
    <m/>
    <n v="1"/>
    <s v="41"/>
    <s v="41"/>
    <n v="0"/>
    <n v="0"/>
    <n v="0"/>
    <n v="0"/>
    <n v="0"/>
    <n v="0"/>
    <n v="14"/>
    <n v="100"/>
    <n v="14"/>
  </r>
  <r>
    <s v="thankeveryword"/>
    <s v="thankeveryword"/>
    <m/>
    <m/>
    <m/>
    <m/>
    <m/>
    <m/>
    <m/>
    <m/>
    <s v="No"/>
    <n v="148"/>
    <m/>
    <m/>
    <x v="1"/>
    <d v="2018-12-19T14:01:03.000"/>
    <s v="Thank you, reoccupation!"/>
    <m/>
    <m/>
    <x v="0"/>
    <m/>
    <s v="http://pbs.twimg.com/profile_images/524756586758021120/Vzu5W7fd_normal.jpeg"/>
    <x v="108"/>
    <s v="https://twitter.com/#!/thankeveryword/status/1075390557910818822"/>
    <m/>
    <m/>
    <s v="1075390557910818822"/>
    <m/>
    <b v="0"/>
    <n v="0"/>
    <s v=""/>
    <b v="0"/>
    <s v="en"/>
    <m/>
    <s v=""/>
    <b v="0"/>
    <n v="0"/>
    <s v=""/>
    <s v="TEWbot"/>
    <b v="0"/>
    <s v="1075390557910818822"/>
    <s v="Tweet"/>
    <n v="0"/>
    <n v="0"/>
    <m/>
    <m/>
    <m/>
    <m/>
    <m/>
    <m/>
    <m/>
    <m/>
    <n v="1"/>
    <s v="5"/>
    <s v="5"/>
    <n v="1"/>
    <n v="33.333333333333336"/>
    <n v="0"/>
    <n v="0"/>
    <n v="0"/>
    <n v="0"/>
    <n v="2"/>
    <n v="66.66666666666667"/>
    <n v="3"/>
  </r>
  <r>
    <s v="willgalladryn"/>
    <s v="fckeveryword"/>
    <m/>
    <m/>
    <m/>
    <m/>
    <m/>
    <m/>
    <m/>
    <m/>
    <s v="No"/>
    <n v="149"/>
    <m/>
    <m/>
    <x v="0"/>
    <d v="2018-12-19T14:46:06.000"/>
    <s v="RT @fckeveryword: fuck reoccupation"/>
    <m/>
    <m/>
    <x v="0"/>
    <m/>
    <s v="http://pbs.twimg.com/profile_images/994584632409624576/2u5lce4N_normal.jpg"/>
    <x v="109"/>
    <s v="https://twitter.com/#!/willgalladryn/status/1075401896284905472"/>
    <m/>
    <m/>
    <s v="1075401896284905472"/>
    <m/>
    <b v="0"/>
    <n v="0"/>
    <s v=""/>
    <b v="0"/>
    <s v="en"/>
    <m/>
    <s v=""/>
    <b v="0"/>
    <n v="2"/>
    <s v="1075390297675317248"/>
    <s v="Twitter for iPhone"/>
    <b v="0"/>
    <s v="1075390297675317248"/>
    <s v="Tweet"/>
    <n v="0"/>
    <n v="0"/>
    <m/>
    <m/>
    <m/>
    <m/>
    <m/>
    <m/>
    <m/>
    <m/>
    <n v="1"/>
    <s v="25"/>
    <s v="25"/>
    <n v="0"/>
    <n v="0"/>
    <n v="1"/>
    <n v="25"/>
    <n v="0"/>
    <n v="0"/>
    <n v="3"/>
    <n v="75"/>
    <n v="4"/>
  </r>
  <r>
    <s v="fckeveryword"/>
    <s v="fckeveryword"/>
    <m/>
    <m/>
    <m/>
    <m/>
    <m/>
    <m/>
    <m/>
    <m/>
    <s v="No"/>
    <n v="150"/>
    <m/>
    <m/>
    <x v="1"/>
    <d v="2018-12-19T14:00:01.000"/>
    <s v="fuck reoccupation"/>
    <m/>
    <m/>
    <x v="0"/>
    <m/>
    <s v="http://pbs.twimg.com/profile_images/944874497710219264/X0_QAoxM_normal.jpg"/>
    <x v="110"/>
    <s v="https://twitter.com/#!/fckeveryword/status/1075390297675317248"/>
    <m/>
    <m/>
    <s v="1075390297675317248"/>
    <m/>
    <b v="0"/>
    <n v="9"/>
    <s v=""/>
    <b v="0"/>
    <s v="en"/>
    <m/>
    <s v=""/>
    <b v="0"/>
    <n v="2"/>
    <s v=""/>
    <s v="Fuck Every Word bot"/>
    <b v="0"/>
    <s v="1075390297675317248"/>
    <s v="Tweet"/>
    <n v="0"/>
    <n v="0"/>
    <m/>
    <m/>
    <m/>
    <m/>
    <m/>
    <m/>
    <m/>
    <m/>
    <n v="1"/>
    <s v="25"/>
    <s v="25"/>
    <n v="0"/>
    <n v="0"/>
    <n v="1"/>
    <n v="50"/>
    <n v="0"/>
    <n v="0"/>
    <n v="1"/>
    <n v="50"/>
    <n v="2"/>
  </r>
  <r>
    <s v="mektronik"/>
    <s v="fckeveryword"/>
    <m/>
    <m/>
    <m/>
    <m/>
    <m/>
    <m/>
    <m/>
    <m/>
    <s v="No"/>
    <n v="151"/>
    <m/>
    <m/>
    <x v="0"/>
    <d v="2018-12-19T15:20:40.000"/>
    <s v="RT @fckeveryword: fuck reoccupation"/>
    <m/>
    <m/>
    <x v="0"/>
    <m/>
    <s v="http://pbs.twimg.com/profile_images/63230216/asg_photo_resize_normal.jpg"/>
    <x v="111"/>
    <s v="https://twitter.com/#!/mektronik/status/1075410594038071296"/>
    <m/>
    <m/>
    <s v="1075410594038071296"/>
    <m/>
    <b v="0"/>
    <n v="0"/>
    <s v=""/>
    <b v="0"/>
    <s v="en"/>
    <m/>
    <s v=""/>
    <b v="0"/>
    <n v="2"/>
    <s v="1075390297675317248"/>
    <s v="Twitter for Android"/>
    <b v="0"/>
    <s v="1075390297675317248"/>
    <s v="Tweet"/>
    <n v="0"/>
    <n v="0"/>
    <m/>
    <m/>
    <m/>
    <m/>
    <m/>
    <m/>
    <m/>
    <m/>
    <n v="1"/>
    <s v="25"/>
    <s v="25"/>
    <n v="0"/>
    <n v="0"/>
    <n v="1"/>
    <n v="25"/>
    <n v="0"/>
    <n v="0"/>
    <n v="3"/>
    <n v="75"/>
    <n v="4"/>
  </r>
  <r>
    <s v="deepgreenresist"/>
    <s v="stopfossfuels"/>
    <m/>
    <m/>
    <m/>
    <m/>
    <m/>
    <m/>
    <m/>
    <m/>
    <s v="No"/>
    <n v="152"/>
    <m/>
    <m/>
    <x v="0"/>
    <d v="2018-12-24T01:13:47.000"/>
    <s v="RT @StopFossFuels: Unist'ot'en Camp is an indigenous reoccupation of unceded territory in BC. They blocked pipelines for seven years, but T…"/>
    <m/>
    <m/>
    <x v="0"/>
    <m/>
    <s v="http://pbs.twimg.com/profile_images/2899488140/caf909feabbd7593c4a4fd407bfb584d_normal.png"/>
    <x v="112"/>
    <s v="https://twitter.com/#!/deepgreenresist/status/1077009408138170368"/>
    <m/>
    <m/>
    <s v="1077009408138170368"/>
    <m/>
    <b v="0"/>
    <n v="0"/>
    <s v=""/>
    <b v="0"/>
    <s v="en"/>
    <m/>
    <s v=""/>
    <b v="0"/>
    <n v="7"/>
    <s v="1076535367183011841"/>
    <s v="Twitter for iPhone"/>
    <b v="0"/>
    <s v="1076535367183011841"/>
    <s v="Tweet"/>
    <n v="0"/>
    <n v="0"/>
    <m/>
    <m/>
    <m/>
    <m/>
    <m/>
    <m/>
    <m/>
    <m/>
    <n v="1"/>
    <s v="8"/>
    <s v="8"/>
    <n v="0"/>
    <n v="0"/>
    <n v="0"/>
    <n v="0"/>
    <n v="0"/>
    <n v="0"/>
    <n v="21"/>
    <n v="100"/>
    <n v="21"/>
  </r>
  <r>
    <s v="kathanger"/>
    <s v="stopfossfuels"/>
    <m/>
    <m/>
    <m/>
    <m/>
    <m/>
    <m/>
    <m/>
    <m/>
    <s v="No"/>
    <n v="153"/>
    <m/>
    <m/>
    <x v="0"/>
    <d v="2018-12-24T01:14:21.000"/>
    <s v="RT @StopFossFuels: Unist'ot'en Camp is an indigenous reoccupation of unceded territory in BC. They blocked pipelines for seven years, but T…"/>
    <m/>
    <m/>
    <x v="0"/>
    <m/>
    <s v="http://pbs.twimg.com/profile_images/702934917382959104/6BHrxx2r_normal.jpg"/>
    <x v="113"/>
    <s v="https://twitter.com/#!/kathanger/status/1077009549763067904"/>
    <m/>
    <m/>
    <s v="1077009549763067904"/>
    <m/>
    <b v="0"/>
    <n v="0"/>
    <s v=""/>
    <b v="0"/>
    <s v="en"/>
    <m/>
    <s v=""/>
    <b v="0"/>
    <n v="7"/>
    <s v="1076535367183011841"/>
    <s v="Twitter Web Client"/>
    <b v="0"/>
    <s v="1076535367183011841"/>
    <s v="Tweet"/>
    <n v="0"/>
    <n v="0"/>
    <m/>
    <m/>
    <m/>
    <m/>
    <m/>
    <m/>
    <m/>
    <m/>
    <n v="1"/>
    <s v="8"/>
    <s v="8"/>
    <n v="0"/>
    <n v="0"/>
    <n v="0"/>
    <n v="0"/>
    <n v="0"/>
    <n v="0"/>
    <n v="21"/>
    <n v="100"/>
    <n v="21"/>
  </r>
  <r>
    <s v="mountairmedia"/>
    <s v="stopfossfuels"/>
    <m/>
    <m/>
    <m/>
    <m/>
    <m/>
    <m/>
    <m/>
    <m/>
    <s v="No"/>
    <n v="154"/>
    <m/>
    <m/>
    <x v="0"/>
    <d v="2018-12-24T01:16:04.000"/>
    <s v="RT @StopFossFuels: Unist'ot'en Camp is an indigenous reoccupation of unceded territory in BC. They blocked pipelines for seven years, but T…"/>
    <m/>
    <m/>
    <x v="0"/>
    <m/>
    <s v="http://pbs.twimg.com/profile_images/1006104551676575744/HSx9hkoT_normal.jpg"/>
    <x v="114"/>
    <s v="https://twitter.com/#!/mountairmedia/status/1077009983886295042"/>
    <m/>
    <m/>
    <s v="1077009983886295042"/>
    <m/>
    <b v="0"/>
    <n v="0"/>
    <s v=""/>
    <b v="0"/>
    <s v="en"/>
    <m/>
    <s v=""/>
    <b v="0"/>
    <n v="7"/>
    <s v="1076535367183011841"/>
    <s v="Twitter for iPad"/>
    <b v="0"/>
    <s v="1076535367183011841"/>
    <s v="Tweet"/>
    <n v="0"/>
    <n v="0"/>
    <m/>
    <m/>
    <m/>
    <m/>
    <m/>
    <m/>
    <m/>
    <m/>
    <n v="1"/>
    <s v="8"/>
    <s v="8"/>
    <n v="0"/>
    <n v="0"/>
    <n v="0"/>
    <n v="0"/>
    <n v="0"/>
    <n v="0"/>
    <n v="21"/>
    <n v="100"/>
    <n v="21"/>
  </r>
  <r>
    <s v="juzwik"/>
    <s v="stopfossfuels"/>
    <m/>
    <m/>
    <m/>
    <m/>
    <m/>
    <m/>
    <m/>
    <m/>
    <s v="No"/>
    <n v="155"/>
    <m/>
    <m/>
    <x v="0"/>
    <d v="2018-12-24T02:46:11.000"/>
    <s v="RT @StopFossFuels: Unist'ot'en Camp is an indigenous reoccupation of unceded territory in BC. They blocked pipelines for seven years, but T…"/>
    <m/>
    <m/>
    <x v="0"/>
    <m/>
    <s v="http://pbs.twimg.com/profile_images/533104573552943104/LSadDoRU_normal.png"/>
    <x v="115"/>
    <s v="https://twitter.com/#!/juzwik/status/1077032660701200384"/>
    <m/>
    <m/>
    <s v="1077032660701200384"/>
    <m/>
    <b v="0"/>
    <n v="0"/>
    <s v=""/>
    <b v="0"/>
    <s v="en"/>
    <m/>
    <s v=""/>
    <b v="0"/>
    <n v="7"/>
    <s v="1076535367183011841"/>
    <s v="Twitter Lite"/>
    <b v="0"/>
    <s v="1076535367183011841"/>
    <s v="Tweet"/>
    <n v="0"/>
    <n v="0"/>
    <m/>
    <m/>
    <m/>
    <m/>
    <m/>
    <m/>
    <m/>
    <m/>
    <n v="1"/>
    <s v="8"/>
    <s v="8"/>
    <n v="0"/>
    <n v="0"/>
    <n v="0"/>
    <n v="0"/>
    <n v="0"/>
    <n v="0"/>
    <n v="21"/>
    <n v="100"/>
    <n v="21"/>
  </r>
  <r>
    <s v="compostosaurus"/>
    <s v="stopfossfuels"/>
    <m/>
    <m/>
    <m/>
    <m/>
    <m/>
    <m/>
    <m/>
    <m/>
    <s v="No"/>
    <n v="156"/>
    <m/>
    <m/>
    <x v="0"/>
    <d v="2018-12-24T02:56:06.000"/>
    <s v="RT @StopFossFuels: Unist'ot'en Camp is an indigenous reoccupation of unceded territory in BC. They blocked pipelines for seven years, but T…"/>
    <m/>
    <m/>
    <x v="0"/>
    <m/>
    <s v="http://pbs.twimg.com/profile_images/910146842276630528/xAq1G8DU_normal.jpg"/>
    <x v="116"/>
    <s v="https://twitter.com/#!/compostosaurus/status/1077035157851435008"/>
    <m/>
    <m/>
    <s v="1077035157851435008"/>
    <m/>
    <b v="0"/>
    <n v="0"/>
    <s v=""/>
    <b v="0"/>
    <s v="en"/>
    <m/>
    <s v=""/>
    <b v="0"/>
    <n v="7"/>
    <s v="1076535367183011841"/>
    <s v="Twitter for iPhone"/>
    <b v="0"/>
    <s v="1076535367183011841"/>
    <s v="Tweet"/>
    <n v="0"/>
    <n v="0"/>
    <m/>
    <m/>
    <m/>
    <m/>
    <m/>
    <m/>
    <m/>
    <m/>
    <n v="1"/>
    <s v="8"/>
    <s v="8"/>
    <n v="0"/>
    <n v="0"/>
    <n v="0"/>
    <n v="0"/>
    <n v="0"/>
    <n v="0"/>
    <n v="21"/>
    <n v="100"/>
    <n v="21"/>
  </r>
  <r>
    <s v="kbmasis"/>
    <s v="stopfossfuels"/>
    <m/>
    <m/>
    <m/>
    <m/>
    <m/>
    <m/>
    <m/>
    <m/>
    <s v="No"/>
    <n v="157"/>
    <m/>
    <m/>
    <x v="0"/>
    <d v="2018-12-24T03:40:52.000"/>
    <s v="RT @StopFossFuels: Unist'ot'en Camp is an indigenous reoccupation of unceded territory in BC. They blocked pipelines for seven years, but T…"/>
    <m/>
    <m/>
    <x v="0"/>
    <m/>
    <s v="http://pbs.twimg.com/profile_images/944360166882910208/XCm-bMno_normal.jpg"/>
    <x v="117"/>
    <s v="https://twitter.com/#!/kbmasis/status/1077046422199914496"/>
    <m/>
    <m/>
    <s v="1077046422199914496"/>
    <m/>
    <b v="0"/>
    <n v="0"/>
    <s v=""/>
    <b v="0"/>
    <s v="en"/>
    <m/>
    <s v=""/>
    <b v="0"/>
    <n v="7"/>
    <s v="1076535367183011841"/>
    <s v="Twitter Web Client"/>
    <b v="0"/>
    <s v="1076535367183011841"/>
    <s v="Tweet"/>
    <n v="0"/>
    <n v="0"/>
    <m/>
    <m/>
    <m/>
    <m/>
    <m/>
    <m/>
    <m/>
    <m/>
    <n v="1"/>
    <s v="8"/>
    <s v="8"/>
    <n v="0"/>
    <n v="0"/>
    <n v="0"/>
    <n v="0"/>
    <n v="0"/>
    <n v="0"/>
    <n v="21"/>
    <n v="100"/>
    <n v="21"/>
  </r>
  <r>
    <s v="tacituspublius"/>
    <s v="suhaib_zafar"/>
    <m/>
    <m/>
    <m/>
    <m/>
    <m/>
    <m/>
    <m/>
    <m/>
    <s v="No"/>
    <n v="158"/>
    <m/>
    <m/>
    <x v="2"/>
    <d v="2018-12-24T06:40:12.000"/>
    <s v="@suhaib_zafar How is it a disaster? 4 Americans have died fighting ISIL in Syria. The US-led coalition has nearly defeated ISIL completely, &amp;amp; liberated vast areas of Syria from both ISIL &amp;amp; from reoccupation by Assad. It’s been a near total success."/>
    <m/>
    <m/>
    <x v="0"/>
    <m/>
    <s v="http://pbs.twimg.com/profile_images/1056548495665127426/oN1tr7zJ_normal.jpg"/>
    <x v="118"/>
    <s v="https://twitter.com/#!/tacituspublius/status/1077091554723024896"/>
    <m/>
    <m/>
    <s v="1077091554723024896"/>
    <s v="1077090585184477184"/>
    <b v="0"/>
    <n v="0"/>
    <s v="1086145081"/>
    <b v="0"/>
    <s v="en"/>
    <m/>
    <s v=""/>
    <b v="0"/>
    <n v="0"/>
    <s v=""/>
    <s v="Twitter Lite"/>
    <b v="0"/>
    <s v="1077090585184477184"/>
    <s v="Tweet"/>
    <n v="0"/>
    <n v="0"/>
    <m/>
    <m/>
    <m/>
    <m/>
    <m/>
    <m/>
    <m/>
    <m/>
    <n v="1"/>
    <s v="40"/>
    <s v="40"/>
    <n v="3"/>
    <n v="6.818181818181818"/>
    <n v="2"/>
    <n v="4.545454545454546"/>
    <n v="0"/>
    <n v="0"/>
    <n v="39"/>
    <n v="88.63636363636364"/>
    <n v="44"/>
  </r>
  <r>
    <s v="guidauria"/>
    <s v="stopfossfuels"/>
    <m/>
    <m/>
    <m/>
    <m/>
    <m/>
    <m/>
    <m/>
    <m/>
    <s v="No"/>
    <n v="159"/>
    <m/>
    <m/>
    <x v="0"/>
    <d v="2018-12-24T07:54:40.000"/>
    <s v="RT @StopFossFuels: Unist'ot'en Camp is an indigenous reoccupation of unceded territory in BC. They blocked pipelines for seven years, but T…"/>
    <m/>
    <m/>
    <x v="0"/>
    <m/>
    <s v="http://pbs.twimg.com/profile_images/1017301708945403904/TRwVp-eI_normal.jpg"/>
    <x v="119"/>
    <s v="https://twitter.com/#!/guidauria/status/1077110293560508416"/>
    <m/>
    <m/>
    <s v="1077110293560508416"/>
    <m/>
    <b v="0"/>
    <n v="0"/>
    <s v=""/>
    <b v="0"/>
    <s v="en"/>
    <m/>
    <s v=""/>
    <b v="0"/>
    <n v="7"/>
    <s v="1076535367183011841"/>
    <s v="Twitter for Android"/>
    <b v="0"/>
    <s v="1076535367183011841"/>
    <s v="Tweet"/>
    <n v="0"/>
    <n v="0"/>
    <m/>
    <m/>
    <m/>
    <m/>
    <m/>
    <m/>
    <m/>
    <m/>
    <n v="1"/>
    <s v="8"/>
    <s v="8"/>
    <n v="0"/>
    <n v="0"/>
    <n v="0"/>
    <n v="0"/>
    <n v="0"/>
    <n v="0"/>
    <n v="21"/>
    <n v="100"/>
    <n v="21"/>
  </r>
  <r>
    <s v="exclaimsalot"/>
    <s v="exclaimsalot"/>
    <m/>
    <m/>
    <m/>
    <m/>
    <m/>
    <m/>
    <m/>
    <m/>
    <s v="No"/>
    <n v="160"/>
    <m/>
    <m/>
    <x v="1"/>
    <d v="2018-12-24T15:15:09.000"/>
    <s v="By the reoccupation of Aphrodite!"/>
    <m/>
    <m/>
    <x v="0"/>
    <m/>
    <s v="http://pbs.twimg.com/profile_images/548654455978090496/RYEUBEz-_normal.jpeg"/>
    <x v="120"/>
    <s v="https://twitter.com/#!/exclaimsalot/status/1077221146221834242"/>
    <m/>
    <m/>
    <s v="1077221146221834242"/>
    <m/>
    <b v="0"/>
    <n v="0"/>
    <s v=""/>
    <b v="0"/>
    <s v="en"/>
    <m/>
    <s v=""/>
    <b v="0"/>
    <n v="0"/>
    <s v=""/>
    <s v="Overwrought"/>
    <b v="0"/>
    <s v="1077221146221834242"/>
    <s v="Tweet"/>
    <n v="0"/>
    <n v="0"/>
    <m/>
    <m/>
    <m/>
    <m/>
    <m/>
    <m/>
    <m/>
    <m/>
    <n v="1"/>
    <s v="5"/>
    <s v="5"/>
    <n v="0"/>
    <n v="0"/>
    <n v="0"/>
    <n v="0"/>
    <n v="0"/>
    <n v="0"/>
    <n v="5"/>
    <n v="100"/>
    <n v="5"/>
  </r>
  <r>
    <s v="sonorandreamer"/>
    <s v="stopfossfuels"/>
    <m/>
    <m/>
    <m/>
    <m/>
    <m/>
    <m/>
    <m/>
    <m/>
    <s v="No"/>
    <n v="161"/>
    <m/>
    <m/>
    <x v="0"/>
    <d v="2018-12-25T01:19:27.000"/>
    <s v="RT @StopFossFuels: Unist'ot'en Camp is an indigenous reoccupation of unceded territory in BC. They blocked pipelines for seven years, but T…"/>
    <m/>
    <m/>
    <x v="0"/>
    <m/>
    <s v="http://pbs.twimg.com/profile_images/1135398148/070818_034_normal.jpg"/>
    <x v="121"/>
    <s v="https://twitter.com/#!/sonorandreamer/status/1077373223149363200"/>
    <m/>
    <m/>
    <s v="1077373223149363200"/>
    <m/>
    <b v="0"/>
    <n v="0"/>
    <s v=""/>
    <b v="0"/>
    <s v="en"/>
    <m/>
    <s v=""/>
    <b v="0"/>
    <n v="9"/>
    <s v="1076535367183011841"/>
    <s v="Twitter for iPhone"/>
    <b v="0"/>
    <s v="1076535367183011841"/>
    <s v="Tweet"/>
    <n v="0"/>
    <n v="0"/>
    <m/>
    <m/>
    <m/>
    <m/>
    <m/>
    <m/>
    <m/>
    <m/>
    <n v="1"/>
    <s v="8"/>
    <s v="8"/>
    <n v="0"/>
    <n v="0"/>
    <n v="0"/>
    <n v="0"/>
    <n v="0"/>
    <n v="0"/>
    <n v="21"/>
    <n v="100"/>
    <n v="21"/>
  </r>
  <r>
    <s v="stopfossfuels"/>
    <s v="stopfossfuels"/>
    <m/>
    <m/>
    <m/>
    <m/>
    <m/>
    <m/>
    <m/>
    <m/>
    <s v="No"/>
    <n v="162"/>
    <m/>
    <m/>
    <x v="1"/>
    <d v="2018-12-22T17:50:07.000"/>
    <s v="Unist'ot'en Camp is an indigenous reoccupation of unceded territory in BC. They blocked pipelines for seven years, but TransCanada just got an injunction._x000a__x000a_The Camp needs your help now. This is a strategic fight worth supporting._x000a__x000a_https://t.co/VfLIm82PVQ_x000a__x000a_https://t.co/QKmwQYlvTI"/>
    <s v="https://stopfossilfuels.org/civil-disobedience/unistoten-camp/ http://unistoten.camp/3435-2/"/>
    <s v="stopfossilfuels.org unistoten.camp"/>
    <x v="0"/>
    <m/>
    <s v="http://abs.twimg.com/sticky/default_profile_images/default_profile_normal.png"/>
    <x v="122"/>
    <s v="https://twitter.com/#!/stopfossfuels/status/1076535367183011841"/>
    <m/>
    <m/>
    <s v="1076535367183011841"/>
    <m/>
    <b v="0"/>
    <n v="0"/>
    <s v=""/>
    <b v="0"/>
    <s v="en"/>
    <m/>
    <s v=""/>
    <b v="0"/>
    <n v="0"/>
    <s v=""/>
    <s v="Hootsuite Inc."/>
    <b v="0"/>
    <s v="1076535367183011841"/>
    <s v="Tweet"/>
    <n v="0"/>
    <n v="0"/>
    <m/>
    <m/>
    <m/>
    <m/>
    <m/>
    <m/>
    <m/>
    <m/>
    <n v="1"/>
    <s v="8"/>
    <s v="8"/>
    <n v="2"/>
    <n v="5.555555555555555"/>
    <n v="0"/>
    <n v="0"/>
    <n v="0"/>
    <n v="0"/>
    <n v="34"/>
    <n v="94.44444444444444"/>
    <n v="36"/>
  </r>
  <r>
    <s v="degrees105"/>
    <s v="stopfossfuels"/>
    <m/>
    <m/>
    <m/>
    <m/>
    <m/>
    <m/>
    <m/>
    <m/>
    <s v="No"/>
    <n v="163"/>
    <m/>
    <m/>
    <x v="0"/>
    <d v="2018-12-25T01:55:15.000"/>
    <s v="RT @StopFossFuels: Unist'ot'en Camp is an indigenous reoccupation of unceded territory in BC. They blocked pipelines for seven years, but T…"/>
    <m/>
    <m/>
    <x v="0"/>
    <m/>
    <s v="http://pbs.twimg.com/profile_images/757054387030077440/hfg-Y_Lv_normal.jpg"/>
    <x v="123"/>
    <s v="https://twitter.com/#!/degrees105/status/1077382232678023168"/>
    <m/>
    <m/>
    <s v="1077382232678023168"/>
    <m/>
    <b v="0"/>
    <n v="0"/>
    <s v=""/>
    <b v="0"/>
    <s v="en"/>
    <m/>
    <s v=""/>
    <b v="0"/>
    <n v="9"/>
    <s v="1076535367183011841"/>
    <s v="Twitter for Android"/>
    <b v="0"/>
    <s v="1076535367183011841"/>
    <s v="Tweet"/>
    <n v="0"/>
    <n v="0"/>
    <m/>
    <m/>
    <m/>
    <m/>
    <m/>
    <m/>
    <m/>
    <m/>
    <n v="1"/>
    <s v="8"/>
    <s v="8"/>
    <n v="0"/>
    <n v="0"/>
    <n v="0"/>
    <n v="0"/>
    <n v="0"/>
    <n v="0"/>
    <n v="21"/>
    <n v="100"/>
    <n v="21"/>
  </r>
  <r>
    <s v="wmyb_007"/>
    <s v="wmyb_007"/>
    <m/>
    <m/>
    <m/>
    <m/>
    <m/>
    <m/>
    <m/>
    <m/>
    <s v="No"/>
    <n v="164"/>
    <m/>
    <m/>
    <x v="1"/>
    <d v="2018-12-25T16:47:21.000"/>
    <s v="pt_x000a_reoccupation ftd _x000a_busty ameur teen _x000a_great sex tes _x000a_hydraulic sex machines _x000a_anime dickgirls comics _x000a_teen blonde porn _x000a_ffm gang bang _x000a_hardcore fucking _x000a_real xxx young virgin _x000a_sex pro vids _x000a_tennis sex videosaaMy Pussy Flowing _x000a_sex p"/>
    <m/>
    <m/>
    <x v="0"/>
    <m/>
    <s v="http://pbs.twimg.com/profile_images/1076205688005820417/ajhaGRbS_normal.jpg"/>
    <x v="124"/>
    <s v="https://twitter.com/#!/wmyb_007/status/1077606737522380801"/>
    <m/>
    <m/>
    <s v="1077606737522380801"/>
    <m/>
    <b v="0"/>
    <n v="0"/>
    <s v=""/>
    <b v="0"/>
    <s v="en"/>
    <m/>
    <s v=""/>
    <b v="0"/>
    <n v="0"/>
    <s v=""/>
    <s v="Twitter Web Client"/>
    <b v="0"/>
    <s v="1077606737522380801"/>
    <s v="Tweet"/>
    <n v="0"/>
    <n v="0"/>
    <m/>
    <m/>
    <m/>
    <m/>
    <m/>
    <m/>
    <m/>
    <m/>
    <n v="1"/>
    <s v="5"/>
    <s v="5"/>
    <n v="1"/>
    <n v="2.7027027027027026"/>
    <n v="1"/>
    <n v="2.7027027027027026"/>
    <n v="0"/>
    <n v="0"/>
    <n v="35"/>
    <n v="94.5945945945946"/>
    <n v="37"/>
  </r>
  <r>
    <s v="engelstad_b"/>
    <s v="historylvrsclub"/>
    <m/>
    <m/>
    <m/>
    <m/>
    <m/>
    <m/>
    <m/>
    <m/>
    <s v="No"/>
    <n v="165"/>
    <m/>
    <m/>
    <x v="0"/>
    <d v="2018-12-25T18:43:45.000"/>
    <s v="RT @historylvrsclub: Reoccupation of Penang Allied Forces liberated Penang at the end of August. Jap surrender party signed off the war abo…"/>
    <m/>
    <m/>
    <x v="0"/>
    <m/>
    <s v="http://pbs.twimg.com/profile_images/970301172497223680/WCIXBS_c_normal.jpg"/>
    <x v="125"/>
    <s v="https://twitter.com/#!/engelstad_b/status/1077636027186139136"/>
    <m/>
    <m/>
    <s v="1077636027186139136"/>
    <m/>
    <b v="0"/>
    <n v="0"/>
    <s v=""/>
    <b v="0"/>
    <s v="en"/>
    <m/>
    <s v=""/>
    <b v="0"/>
    <n v="4"/>
    <s v="1077635829168816134"/>
    <s v="Twitter for Android"/>
    <b v="0"/>
    <s v="1077635829168816134"/>
    <s v="Tweet"/>
    <n v="0"/>
    <n v="0"/>
    <m/>
    <m/>
    <m/>
    <m/>
    <m/>
    <m/>
    <m/>
    <m/>
    <n v="1"/>
    <s v="18"/>
    <s v="18"/>
    <n v="0"/>
    <n v="0"/>
    <n v="1"/>
    <n v="4.545454545454546"/>
    <n v="0"/>
    <n v="0"/>
    <n v="21"/>
    <n v="95.45454545454545"/>
    <n v="22"/>
  </r>
  <r>
    <s v="siscakid"/>
    <s v="historylvrsclub"/>
    <m/>
    <m/>
    <m/>
    <m/>
    <m/>
    <m/>
    <m/>
    <m/>
    <s v="No"/>
    <n v="166"/>
    <m/>
    <m/>
    <x v="0"/>
    <d v="2018-12-25T18:44:31.000"/>
    <s v="RT @historylvrsclub: Reoccupation of Penang Allied Forces liberated Penang at the end of August. Jap surrender party signed off the war abo…"/>
    <m/>
    <m/>
    <x v="0"/>
    <m/>
    <s v="http://pbs.twimg.com/profile_images/59218305/IMG_0084_normal.JPG"/>
    <x v="126"/>
    <s v="https://twitter.com/#!/siscakid/status/1077636223890587650"/>
    <m/>
    <m/>
    <s v="1077636223890587650"/>
    <m/>
    <b v="0"/>
    <n v="0"/>
    <s v=""/>
    <b v="0"/>
    <s v="en"/>
    <m/>
    <s v=""/>
    <b v="0"/>
    <n v="4"/>
    <s v="1077635829168816134"/>
    <s v="Twitter for iPad"/>
    <b v="0"/>
    <s v="1077635829168816134"/>
    <s v="Tweet"/>
    <n v="0"/>
    <n v="0"/>
    <m/>
    <m/>
    <m/>
    <m/>
    <m/>
    <m/>
    <m/>
    <m/>
    <n v="1"/>
    <s v="18"/>
    <s v="18"/>
    <n v="0"/>
    <n v="0"/>
    <n v="1"/>
    <n v="4.545454545454546"/>
    <n v="0"/>
    <n v="0"/>
    <n v="21"/>
    <n v="95.45454545454545"/>
    <n v="22"/>
  </r>
  <r>
    <s v="historylvrsclub"/>
    <s v="historylvrsclub"/>
    <m/>
    <m/>
    <m/>
    <m/>
    <m/>
    <m/>
    <m/>
    <m/>
    <s v="No"/>
    <n v="167"/>
    <m/>
    <m/>
    <x v="1"/>
    <d v="2018-12-25T18:42:57.000"/>
    <s v="Reoccupation of Penang Allied Forces liberated Penang at the end of August. Jap surrender party signed off the war aboard HMS Nelson lying off Georgetown. Dejected group of Jap civil and military officers watch Royal Marines take over t.. More pics: https://t.co/bn5azMAp04 https://t.co/UnEojqCGHF"/>
    <s v="http://historyloversclub.com/historical-photos-of-allied-forces/11/"/>
    <s v="historyloversclub.com"/>
    <x v="0"/>
    <s v="https://pbs.twimg.com/media/DvSIA9MXcAEc4Bp.jpg"/>
    <s v="https://pbs.twimg.com/media/DvSIA9MXcAEc4Bp.jpg"/>
    <x v="127"/>
    <s v="https://twitter.com/#!/historylvrsclub/status/1077635829168816134"/>
    <m/>
    <m/>
    <s v="1077635829168816134"/>
    <m/>
    <b v="0"/>
    <n v="30"/>
    <s v=""/>
    <b v="0"/>
    <s v="en"/>
    <m/>
    <s v=""/>
    <b v="0"/>
    <n v="4"/>
    <s v=""/>
    <s v="Twitter Web Client"/>
    <b v="0"/>
    <s v="1077635829168816134"/>
    <s v="Tweet"/>
    <n v="0"/>
    <n v="0"/>
    <m/>
    <m/>
    <m/>
    <m/>
    <m/>
    <m/>
    <m/>
    <m/>
    <n v="1"/>
    <s v="18"/>
    <s v="18"/>
    <n v="0"/>
    <n v="0"/>
    <n v="3"/>
    <n v="7.317073170731708"/>
    <n v="0"/>
    <n v="0"/>
    <n v="38"/>
    <n v="92.6829268292683"/>
    <n v="41"/>
  </r>
  <r>
    <s v="johnastewart7"/>
    <s v="historylvrsclub"/>
    <m/>
    <m/>
    <m/>
    <m/>
    <m/>
    <m/>
    <m/>
    <m/>
    <s v="No"/>
    <n v="168"/>
    <m/>
    <m/>
    <x v="0"/>
    <d v="2018-12-25T18:57:40.000"/>
    <s v="RT @historylvrsclub: Reoccupation of Penang Allied Forces liberated Penang at the end of August. Jap surrender party signed off the war abo…"/>
    <m/>
    <m/>
    <x v="0"/>
    <m/>
    <s v="http://pbs.twimg.com/profile_images/825801053337694212/ko167b8G_normal.jpg"/>
    <x v="128"/>
    <s v="https://twitter.com/#!/johnastewart7/status/1077639531158011904"/>
    <m/>
    <m/>
    <s v="1077639531158011904"/>
    <m/>
    <b v="0"/>
    <n v="0"/>
    <s v=""/>
    <b v="0"/>
    <s v="en"/>
    <m/>
    <s v=""/>
    <b v="0"/>
    <n v="4"/>
    <s v="1077635829168816134"/>
    <s v="Twitter for iPhone"/>
    <b v="0"/>
    <s v="1077635829168816134"/>
    <s v="Tweet"/>
    <n v="0"/>
    <n v="0"/>
    <m/>
    <m/>
    <m/>
    <m/>
    <m/>
    <m/>
    <m/>
    <m/>
    <n v="1"/>
    <s v="18"/>
    <s v="18"/>
    <n v="0"/>
    <n v="0"/>
    <n v="1"/>
    <n v="4.545454545454546"/>
    <n v="0"/>
    <n v="0"/>
    <n v="21"/>
    <n v="95.45454545454545"/>
    <n v="22"/>
  </r>
  <r>
    <s v="labourstartcanf"/>
    <s v="labourstartcanf"/>
    <m/>
    <m/>
    <m/>
    <m/>
    <m/>
    <m/>
    <m/>
    <m/>
    <s v="No"/>
    <n v="169"/>
    <m/>
    <m/>
    <x v="1"/>
    <d v="2018-12-26T21:00:29.000"/>
    <s v="C-B:  Déclaration de solidarité du STTP avec le camp des Unist’ot’en et la réoccupation du territoire Wet’suwet’en-STTP https://t.co/avrkhMvYrY"/>
    <s v="https://www.cupw.ca/fr/campaign/resources/d%C3%A9claration-de-solidarit%C3%A9-du-sttp-avec-le-camp-des-unist%E2%80%99ot%E2%80%99en-et-la-r%C3%A9occupation"/>
    <s v="cupw.ca"/>
    <x v="0"/>
    <m/>
    <s v="http://pbs.twimg.com/profile_images/1826958386/safe_image.php_normal.jpg"/>
    <x v="129"/>
    <s v="https://twitter.com/#!/labourstartcanf/status/1078032826228985856"/>
    <m/>
    <m/>
    <s v="1078032826228985856"/>
    <m/>
    <b v="0"/>
    <n v="2"/>
    <s v=""/>
    <b v="0"/>
    <s v="fr"/>
    <m/>
    <s v=""/>
    <b v="0"/>
    <n v="1"/>
    <s v=""/>
    <s v="Hootsuite Inc."/>
    <b v="0"/>
    <s v="1078032826228985856"/>
    <s v="Tweet"/>
    <n v="0"/>
    <n v="0"/>
    <m/>
    <m/>
    <m/>
    <m/>
    <m/>
    <m/>
    <m/>
    <m/>
    <n v="1"/>
    <s v="39"/>
    <s v="39"/>
    <n v="0"/>
    <n v="0"/>
    <n v="0"/>
    <n v="0"/>
    <n v="0"/>
    <n v="0"/>
    <n v="23"/>
    <n v="100"/>
    <n v="23"/>
  </r>
  <r>
    <s v="dblackadder"/>
    <s v="labourstartcanf"/>
    <m/>
    <m/>
    <m/>
    <m/>
    <m/>
    <m/>
    <m/>
    <m/>
    <s v="No"/>
    <n v="170"/>
    <m/>
    <m/>
    <x v="0"/>
    <d v="2018-12-26T22:08:03.000"/>
    <s v="RT @LabourStartCanF: C-B:  Déclaration de solidarité du STTP avec le camp des Unist’ot’en et la réoccupation du territoire Wet’suwet’en-STT…"/>
    <m/>
    <m/>
    <x v="0"/>
    <m/>
    <s v="http://pbs.twimg.com/profile_images/1458354099/tw_10750931_1311518159_normal.jpg"/>
    <x v="130"/>
    <s v="https://twitter.com/#!/dblackadder/status/1078049832105922560"/>
    <m/>
    <m/>
    <s v="1078049832105922560"/>
    <m/>
    <b v="0"/>
    <n v="0"/>
    <s v=""/>
    <b v="0"/>
    <s v="fr"/>
    <m/>
    <s v=""/>
    <b v="0"/>
    <n v="1"/>
    <s v="1078032826228985856"/>
    <s v="Twitter for Android"/>
    <b v="0"/>
    <s v="1078032826228985856"/>
    <s v="Tweet"/>
    <n v="0"/>
    <n v="0"/>
    <m/>
    <m/>
    <m/>
    <m/>
    <m/>
    <m/>
    <m/>
    <m/>
    <n v="1"/>
    <s v="39"/>
    <s v="39"/>
    <n v="0"/>
    <n v="0"/>
    <n v="0"/>
    <n v="0"/>
    <n v="0"/>
    <n v="0"/>
    <n v="25"/>
    <n v="100"/>
    <n v="25"/>
  </r>
  <r>
    <s v="ignatiusweeks"/>
    <s v="ignatiusweeks"/>
    <m/>
    <m/>
    <m/>
    <m/>
    <m/>
    <m/>
    <m/>
    <m/>
    <s v="No"/>
    <n v="171"/>
    <m/>
    <m/>
    <x v="1"/>
    <d v="2018-12-29T09:24:14.000"/>
    <s v="anyone else notice that &quot;rival imperialism&quot; is some bullshit that pro-pipeline types make up to justify pointing guns at indigenous folks at Unist'ot'en, Oka, the Reoccupation and the like https://t.co/x5dXwGUqsK"/>
    <s v="https://twitter.com/mrvalentynne/status/1078811084214149120"/>
    <s v="twitter.com"/>
    <x v="0"/>
    <m/>
    <s v="http://pbs.twimg.com/profile_images/1034348024397410305/4rL4Z_6k_normal.jpg"/>
    <x v="131"/>
    <s v="https://twitter.com/#!/ignatiusweeks/status/1078944773115916289"/>
    <m/>
    <m/>
    <s v="1078944773115916289"/>
    <m/>
    <b v="0"/>
    <n v="0"/>
    <s v=""/>
    <b v="1"/>
    <s v="en"/>
    <m/>
    <s v="1078811084214149120"/>
    <b v="0"/>
    <n v="0"/>
    <s v=""/>
    <s v="Twitter for iPhone"/>
    <b v="0"/>
    <s v="1078944773115916289"/>
    <s v="Tweet"/>
    <n v="0"/>
    <n v="0"/>
    <m/>
    <m/>
    <m/>
    <m/>
    <m/>
    <m/>
    <m/>
    <m/>
    <n v="1"/>
    <s v="5"/>
    <s v="5"/>
    <n v="1"/>
    <n v="3.3333333333333335"/>
    <n v="2"/>
    <n v="6.666666666666667"/>
    <n v="0"/>
    <n v="0"/>
    <n v="27"/>
    <n v="90"/>
    <n v="30"/>
  </r>
  <r>
    <s v="j_soldeville"/>
    <s v="j_soldeville"/>
    <m/>
    <m/>
    <m/>
    <m/>
    <m/>
    <m/>
    <m/>
    <m/>
    <s v="No"/>
    <n v="172"/>
    <m/>
    <m/>
    <x v="1"/>
    <d v="2018-12-09T19:32:16.000"/>
    <s v="Les résultats de la fouille place Grenette en allant vite 😅: 👉secteur domestique habité au Haut-Empire (et fin de la République) 👉mais destruction du secteur et abandon des structures environ 2nde moitié du 3ème s. 👉et aucune réoccupation ultérieure. D'où faibles niveaux.🤔 https://t.co/eVH1KABpNg"/>
    <m/>
    <m/>
    <x v="0"/>
    <s v="https://pbs.twimg.com/media/Dt_56nRXgAIbG23.jpg"/>
    <s v="https://pbs.twimg.com/media/Dt_56nRXgAIbG23.jpg"/>
    <x v="132"/>
    <s v="https://twitter.com/#!/j_soldeville/status/1071850031991414785"/>
    <m/>
    <m/>
    <s v="1071850031991414785"/>
    <s v="1071843560910139392"/>
    <b v="0"/>
    <n v="1"/>
    <s v="184069308"/>
    <b v="0"/>
    <s v="fr"/>
    <m/>
    <s v=""/>
    <b v="0"/>
    <n v="1"/>
    <s v=""/>
    <s v="Twitter for iPhone"/>
    <b v="0"/>
    <s v="1071843560910139392"/>
    <s v="Tweet"/>
    <n v="0"/>
    <n v="0"/>
    <m/>
    <m/>
    <m/>
    <m/>
    <m/>
    <m/>
    <m/>
    <m/>
    <n v="1"/>
    <s v="24"/>
    <s v="24"/>
    <n v="0"/>
    <n v="0"/>
    <n v="1"/>
    <n v="2.380952380952381"/>
    <n v="0"/>
    <n v="0"/>
    <n v="41"/>
    <n v="97.61904761904762"/>
    <n v="42"/>
  </r>
  <r>
    <s v="3world_wide"/>
    <s v="j_soldeville"/>
    <m/>
    <m/>
    <m/>
    <m/>
    <m/>
    <m/>
    <m/>
    <m/>
    <s v="No"/>
    <n v="173"/>
    <m/>
    <m/>
    <x v="0"/>
    <d v="2018-12-29T13:36:54.000"/>
    <s v="RT @j_soldeville: Les résultats de la fouille place Grenette en allant vite 😅: 👉secteur domestique habité au Haut-Empire (et fin de la Répu…"/>
    <m/>
    <m/>
    <x v="0"/>
    <m/>
    <s v="http://pbs.twimg.com/profile_images/1080483839976374272/KiDhPpAe_normal.jpg"/>
    <x v="133"/>
    <s v="https://twitter.com/#!/3world_wide/status/1079008358538059777"/>
    <m/>
    <m/>
    <s v="1079008358538059777"/>
    <m/>
    <b v="0"/>
    <n v="0"/>
    <s v=""/>
    <b v="0"/>
    <s v="fr"/>
    <m/>
    <s v=""/>
    <b v="0"/>
    <n v="2"/>
    <s v="1071850031991414785"/>
    <s v="Twitter for Android"/>
    <b v="0"/>
    <s v="1071850031991414785"/>
    <s v="Tweet"/>
    <n v="0"/>
    <n v="0"/>
    <m/>
    <m/>
    <m/>
    <m/>
    <m/>
    <m/>
    <m/>
    <m/>
    <n v="1"/>
    <s v="24"/>
    <s v="24"/>
    <n v="0"/>
    <n v="0"/>
    <n v="0"/>
    <n v="0"/>
    <n v="0"/>
    <n v="0"/>
    <n v="23"/>
    <n v="100"/>
    <n v="23"/>
  </r>
  <r>
    <s v="giheme"/>
    <s v="ari_cgqdi"/>
    <m/>
    <m/>
    <m/>
    <m/>
    <m/>
    <m/>
    <m/>
    <m/>
    <s v="No"/>
    <n v="174"/>
    <m/>
    <m/>
    <x v="0"/>
    <d v="2018-12-29T14:31:57.000"/>
    <s v="@AsrafNath @raniallk @thierry_1409 @BougazziS @JeanBap53945404 @CGloupier @PlaneteCherie @RigoloSalaf @TiaRaspa @tinord59 @dalton_alain @barneyst1ns0n @chaouki52021804 @OrfSee @dd_djamila @coeurdecharbon @django357 @Rafarasha1 @Galland73217169 @empereursalvini @Ex_Catho @Loureed881 @BeccaElkaim @Redouane_Eagle @michelisrael23 @mariusfenden @RacistsI @LaneBatey2 @Geek_Palestine @emktintin @TanteMaguy @selcuk000001 @bechalah1 @MisterNostro @Prettybboy68 @ManzSsa @Femme_Insolente @Jwahran @ForeverPeace12 @MEP777Paradiso @ned82100 @DiogenedArc @EidFabien @Zoomsakill95 @ArdesFr @Ari_CGQDI La violence palestinienne est légitime :_x000a_Résolution 1402 (30 mars 2002). Après la réoccupation totale de la Cisjordanie, le Conseil de sécurité demande un cessez-le-feu immédiat et le « retrait des troupes israéliennes des villes palestiniennes »."/>
    <m/>
    <m/>
    <x v="0"/>
    <m/>
    <s v="http://pbs.twimg.com/profile_images/825634595529965568/I2x6S3CU_normal.jpg"/>
    <x v="134"/>
    <s v="https://twitter.com/#!/giheme/status/1079022210940104709"/>
    <m/>
    <m/>
    <s v="1079022210940104709"/>
    <s v="1079022012343832576"/>
    <b v="0"/>
    <n v="0"/>
    <s v="616735838"/>
    <b v="0"/>
    <s v="fr"/>
    <m/>
    <s v=""/>
    <b v="0"/>
    <n v="0"/>
    <s v=""/>
    <s v="Twitter for iPhone"/>
    <b v="0"/>
    <s v="1079022012343832576"/>
    <s v="Tweet"/>
    <n v="0"/>
    <n v="0"/>
    <m/>
    <m/>
    <m/>
    <m/>
    <m/>
    <m/>
    <m/>
    <m/>
    <n v="1"/>
    <s v="3"/>
    <s v="3"/>
    <m/>
    <m/>
    <m/>
    <m/>
    <m/>
    <m/>
    <m/>
    <m/>
    <m/>
  </r>
  <r>
    <s v="jrtwatter"/>
    <s v="aoc"/>
    <m/>
    <m/>
    <m/>
    <m/>
    <m/>
    <m/>
    <m/>
    <m/>
    <s v="No"/>
    <n v="220"/>
    <m/>
    <m/>
    <x v="2"/>
    <d v="2018-12-30T01:36:20.000"/>
    <s v="@AOC You are equally as think skinned and pedantic as Trump. With childish reoccupation like this, you will never accomplish much."/>
    <m/>
    <m/>
    <x v="0"/>
    <m/>
    <s v="http://abs.twimg.com/sticky/default_profile_images/default_profile_normal.png"/>
    <x v="135"/>
    <s v="https://twitter.com/#!/jrtwatter/status/1079189410707587073"/>
    <m/>
    <m/>
    <s v="1079189410707587073"/>
    <s v="1079083478510116869"/>
    <b v="0"/>
    <n v="0"/>
    <s v="138203134"/>
    <b v="0"/>
    <s v="en"/>
    <m/>
    <s v=""/>
    <b v="0"/>
    <n v="0"/>
    <s v=""/>
    <s v="Twitter Web Client"/>
    <b v="0"/>
    <s v="1079083478510116869"/>
    <s v="Tweet"/>
    <n v="0"/>
    <n v="0"/>
    <m/>
    <m/>
    <m/>
    <m/>
    <m/>
    <m/>
    <m/>
    <m/>
    <n v="1"/>
    <s v="38"/>
    <s v="38"/>
    <n v="3"/>
    <n v="14.285714285714286"/>
    <n v="2"/>
    <n v="9.523809523809524"/>
    <n v="0"/>
    <n v="0"/>
    <n v="16"/>
    <n v="76.19047619047619"/>
    <n v="21"/>
  </r>
  <r>
    <s v="excell5"/>
    <s v="gavinwilliamson"/>
    <m/>
    <m/>
    <m/>
    <m/>
    <m/>
    <m/>
    <m/>
    <m/>
    <s v="No"/>
    <n v="221"/>
    <m/>
    <m/>
    <x v="0"/>
    <d v="2018-12-31T09:11:33.000"/>
    <s v="nor a moral panic - shameless propaganda and rabble rousing more like. Just like @GavinWilliamson with his reoccupation of the far east and Carribbean. Just soundbites and votedredging https://t.co/ZjDURHU0g7"/>
    <s v="https://twitter.com/CpbLexit/status/1079490437805756417"/>
    <s v="twitter.com"/>
    <x v="0"/>
    <m/>
    <s v="http://pbs.twimg.com/profile_images/801567097088331787/cIWjmrqW_normal.jpg"/>
    <x v="136"/>
    <s v="https://twitter.com/#!/excell5/status/1079666358273691653"/>
    <m/>
    <m/>
    <s v="1079666358273691653"/>
    <m/>
    <b v="0"/>
    <n v="0"/>
    <s v=""/>
    <b v="1"/>
    <s v="en"/>
    <m/>
    <s v="1079490437805756417"/>
    <b v="0"/>
    <n v="0"/>
    <s v=""/>
    <s v="Twitter for Android"/>
    <b v="0"/>
    <s v="1079666358273691653"/>
    <s v="Tweet"/>
    <n v="0"/>
    <n v="0"/>
    <m/>
    <m/>
    <m/>
    <m/>
    <m/>
    <m/>
    <m/>
    <m/>
    <n v="1"/>
    <s v="37"/>
    <s v="37"/>
    <n v="2"/>
    <n v="7.407407407407407"/>
    <n v="3"/>
    <n v="11.11111111111111"/>
    <n v="0"/>
    <n v="0"/>
    <n v="22"/>
    <n v="81.48148148148148"/>
    <n v="27"/>
  </r>
  <r>
    <s v="politicsbloke"/>
    <s v="azuretone"/>
    <m/>
    <m/>
    <m/>
    <m/>
    <m/>
    <m/>
    <m/>
    <m/>
    <s v="No"/>
    <n v="222"/>
    <m/>
    <m/>
    <x v="2"/>
    <d v="2018-12-31T16:12:46.000"/>
    <s v="@azuretone Are you incapable of reading and answering questions?_x000a_Why do you ignore the illegal 1948 Jordanian occupation of Judea &amp;amp; Samaria but are in outrage about the Israel reoccupation of their territories in 1967._x000a_Think about it and then try to answer."/>
    <m/>
    <m/>
    <x v="0"/>
    <m/>
    <s v="http://pbs.twimg.com/profile_images/1079438433205080067/1a0TRvBA_normal.jpg"/>
    <x v="137"/>
    <s v="https://twitter.com/#!/politicsbloke/status/1079772359513554944"/>
    <m/>
    <m/>
    <s v="1079772359513554944"/>
    <s v="1079768614033649664"/>
    <b v="0"/>
    <n v="0"/>
    <s v="54895280"/>
    <b v="0"/>
    <s v="en"/>
    <m/>
    <s v=""/>
    <b v="0"/>
    <n v="0"/>
    <s v=""/>
    <s v="Twitter for iPhone"/>
    <b v="0"/>
    <s v="1079768614033649664"/>
    <s v="Tweet"/>
    <n v="0"/>
    <n v="0"/>
    <m/>
    <m/>
    <m/>
    <m/>
    <m/>
    <m/>
    <m/>
    <m/>
    <n v="1"/>
    <s v="23"/>
    <s v="23"/>
    <n v="0"/>
    <n v="0"/>
    <n v="4"/>
    <n v="9.30232558139535"/>
    <n v="0"/>
    <n v="0"/>
    <n v="39"/>
    <n v="90.69767441860465"/>
    <n v="43"/>
  </r>
  <r>
    <s v="politicsbloke"/>
    <s v="politicsbloke"/>
    <m/>
    <m/>
    <m/>
    <m/>
    <m/>
    <m/>
    <m/>
    <m/>
    <s v="No"/>
    <n v="223"/>
    <m/>
    <m/>
    <x v="1"/>
    <d v="2018-12-31T16:13:00.000"/>
    <s v="Are you incapable of reading and answering questions?_x000a_Why do you ignore the illegal 1948 Jordanian occupation of Judea &amp;amp; Samaria but are in outrage about the #Israel reoccupation of their territories in 1967._x000a_Think about it and then try to answer. https://t.co/uFyB7kkUA8"/>
    <s v="https://twitter.com/azuretone/status/1079768614033649664"/>
    <s v="twitter.com"/>
    <x v="22"/>
    <m/>
    <s v="http://pbs.twimg.com/profile_images/1079438433205080067/1a0TRvBA_normal.jpg"/>
    <x v="138"/>
    <s v="https://twitter.com/#!/politicsbloke/status/1079772419143929857"/>
    <m/>
    <m/>
    <s v="1079772419143929857"/>
    <m/>
    <b v="0"/>
    <n v="2"/>
    <s v=""/>
    <b v="1"/>
    <s v="en"/>
    <m/>
    <s v="1079768614033649664"/>
    <b v="0"/>
    <n v="0"/>
    <s v=""/>
    <s v="Twitter for iPhone"/>
    <b v="0"/>
    <s v="1079772419143929857"/>
    <s v="Tweet"/>
    <n v="0"/>
    <n v="0"/>
    <m/>
    <m/>
    <m/>
    <m/>
    <m/>
    <m/>
    <m/>
    <m/>
    <n v="1"/>
    <s v="23"/>
    <s v="23"/>
    <n v="0"/>
    <n v="0"/>
    <n v="4"/>
    <n v="9.523809523809524"/>
    <n v="0"/>
    <n v="0"/>
    <n v="38"/>
    <n v="90.47619047619048"/>
    <n v="42"/>
  </r>
  <r>
    <s v="hateisfutile"/>
    <s v="politicsbloke"/>
    <m/>
    <m/>
    <m/>
    <m/>
    <m/>
    <m/>
    <m/>
    <m/>
    <s v="No"/>
    <n v="224"/>
    <m/>
    <m/>
    <x v="0"/>
    <d v="2019-01-02T00:14:57.000"/>
    <s v="RT @PoliticsBloke: Are you incapable of reading and answering questions?_x000a_Why do you ignore the illegal 1948 Jordanian occupation of Judea &amp;amp;…"/>
    <m/>
    <m/>
    <x v="0"/>
    <m/>
    <s v="http://pbs.twimg.com/profile_images/1080423837190311938/1ApukaYu_normal.jpg"/>
    <x v="139"/>
    <s v="https://twitter.com/#!/hateisfutile/status/1080256094444892162"/>
    <m/>
    <m/>
    <s v="1080256094444892162"/>
    <m/>
    <b v="0"/>
    <n v="0"/>
    <s v=""/>
    <b v="1"/>
    <s v="en"/>
    <m/>
    <s v="1079768614033649664"/>
    <b v="0"/>
    <n v="1"/>
    <s v="1079772419143929857"/>
    <s v="Twitter Web Client"/>
    <b v="0"/>
    <s v="1079772419143929857"/>
    <s v="Tweet"/>
    <n v="0"/>
    <n v="0"/>
    <m/>
    <m/>
    <m/>
    <m/>
    <m/>
    <m/>
    <m/>
    <m/>
    <n v="1"/>
    <s v="23"/>
    <s v="23"/>
    <n v="0"/>
    <n v="0"/>
    <n v="3"/>
    <n v="13.636363636363637"/>
    <n v="0"/>
    <n v="0"/>
    <n v="19"/>
    <n v="86.36363636363636"/>
    <n v="22"/>
  </r>
  <r>
    <s v="nantes_revoltee"/>
    <s v="nantes_revoltee"/>
    <m/>
    <m/>
    <m/>
    <m/>
    <m/>
    <m/>
    <m/>
    <m/>
    <s v="No"/>
    <n v="225"/>
    <m/>
    <m/>
    <x v="1"/>
    <d v="2018-10-26T07:50:46.000"/>
    <s v="NANTES : NOUVELLE EXPULSION D’EXILÉS !_x000a_ _x000a_ - Des gendarmes et des blocs de béton pour empêcher toute réoccupation -_x000a__x000a_⬇️⬇️⬇️ https://t.co/Ry9bsRQmQ2"/>
    <m/>
    <m/>
    <x v="0"/>
    <s v="https://pbs.twimg.com/media/DqazO96WsAAmWd5.jpg"/>
    <s v="https://pbs.twimg.com/media/DqazO96WsAAmWd5.jpg"/>
    <x v="140"/>
    <s v="https://twitter.com/#!/nantes_revoltee/status/1055728426844413953"/>
    <m/>
    <m/>
    <s v="1055728426844413953"/>
    <m/>
    <b v="0"/>
    <n v="42"/>
    <s v=""/>
    <b v="0"/>
    <s v="fr"/>
    <m/>
    <s v=""/>
    <b v="0"/>
    <n v="90"/>
    <s v=""/>
    <s v="Twitter Web Client"/>
    <b v="0"/>
    <s v="1055728426844413953"/>
    <s v="Retweet"/>
    <n v="0"/>
    <n v="0"/>
    <m/>
    <m/>
    <m/>
    <m/>
    <m/>
    <m/>
    <m/>
    <m/>
    <n v="1"/>
    <s v="36"/>
    <s v="36"/>
    <n v="0"/>
    <n v="0"/>
    <n v="0"/>
    <n v="0"/>
    <n v="0"/>
    <n v="0"/>
    <n v="16"/>
    <n v="100"/>
    <n v="16"/>
  </r>
  <r>
    <s v="iboehler"/>
    <s v="nantes_revoltee"/>
    <m/>
    <m/>
    <m/>
    <m/>
    <m/>
    <m/>
    <m/>
    <m/>
    <s v="No"/>
    <n v="226"/>
    <m/>
    <m/>
    <x v="0"/>
    <d v="2019-01-02T01:48:01.000"/>
    <s v="RT @Nantes_Revoltee: NANTES : NOUVELLE EXPULSION D’EXILÉS !_x000a_ _x000a_ - Des gendarmes et des blocs de béton pour empêcher toute réoccupation -_x000a__x000a_⬇️…"/>
    <m/>
    <m/>
    <x v="0"/>
    <m/>
    <s v="http://pbs.twimg.com/profile_images/909429825177362433/A__hmFkz_normal.jpg"/>
    <x v="141"/>
    <s v="https://twitter.com/#!/iboehler/status/1080279512347234305"/>
    <m/>
    <m/>
    <s v="1080279512347234305"/>
    <m/>
    <b v="0"/>
    <n v="0"/>
    <s v=""/>
    <b v="0"/>
    <s v="fr"/>
    <m/>
    <s v=""/>
    <b v="0"/>
    <n v="90"/>
    <s v="1055728426844413953"/>
    <s v="Twitter for iPad"/>
    <b v="0"/>
    <s v="1055728426844413953"/>
    <s v="Tweet"/>
    <n v="0"/>
    <n v="0"/>
    <m/>
    <m/>
    <m/>
    <m/>
    <m/>
    <m/>
    <m/>
    <m/>
    <n v="1"/>
    <s v="36"/>
    <s v="36"/>
    <n v="0"/>
    <n v="0"/>
    <n v="0"/>
    <n v="0"/>
    <n v="0"/>
    <n v="0"/>
    <n v="18"/>
    <n v="100"/>
    <n v="18"/>
  </r>
  <r>
    <s v="stabledoorz"/>
    <s v="stabledoorz"/>
    <m/>
    <m/>
    <m/>
    <m/>
    <m/>
    <m/>
    <m/>
    <m/>
    <s v="No"/>
    <n v="227"/>
    <m/>
    <m/>
    <x v="1"/>
    <d v="2019-01-02T01:48:34.000"/>
    <s v="Germany in 1938. Paris in 2018. And so the reoccupation of Paris has begun. https://t.co/BuNzipu0q4"/>
    <m/>
    <m/>
    <x v="0"/>
    <s v="https://pbs.twimg.com/media/Dv3smozVAAArLsP.jpg"/>
    <s v="https://pbs.twimg.com/media/Dv3smozVAAArLsP.jpg"/>
    <x v="142"/>
    <s v="https://twitter.com/#!/stabledoorz/status/1080279653166673920"/>
    <m/>
    <m/>
    <s v="1080279653166673920"/>
    <m/>
    <b v="0"/>
    <n v="1"/>
    <s v=""/>
    <b v="0"/>
    <s v="en"/>
    <m/>
    <s v=""/>
    <b v="0"/>
    <n v="1"/>
    <s v=""/>
    <s v="Twitter Lite"/>
    <b v="0"/>
    <s v="1080279653166673920"/>
    <s v="Tweet"/>
    <n v="0"/>
    <n v="0"/>
    <m/>
    <m/>
    <m/>
    <m/>
    <m/>
    <m/>
    <m/>
    <m/>
    <n v="2"/>
    <s v="5"/>
    <s v="5"/>
    <n v="0"/>
    <n v="0"/>
    <n v="0"/>
    <n v="0"/>
    <n v="0"/>
    <n v="0"/>
    <n v="14"/>
    <n v="100"/>
    <n v="14"/>
  </r>
  <r>
    <s v="stabledoorz"/>
    <s v="stabledoorz"/>
    <m/>
    <m/>
    <m/>
    <m/>
    <m/>
    <m/>
    <m/>
    <m/>
    <s v="No"/>
    <n v="228"/>
    <m/>
    <m/>
    <x v="1"/>
    <d v="2019-01-02T02:22:38.000"/>
    <s v="RT @StableDoorz: Germany in 1938. Paris in 2018. And so the reoccupation of Paris has begun. https://t.co/BuNzipu0q4"/>
    <m/>
    <m/>
    <x v="0"/>
    <s v="https://pbs.twimg.com/media/Dv3smozVAAArLsP.jpg"/>
    <s v="https://pbs.twimg.com/media/Dv3smozVAAArLsP.jpg"/>
    <x v="143"/>
    <s v="https://twitter.com/#!/stabledoorz/status/1080288227351703559"/>
    <m/>
    <m/>
    <s v="1080288227351703559"/>
    <m/>
    <b v="0"/>
    <n v="0"/>
    <s v=""/>
    <b v="0"/>
    <s v="en"/>
    <m/>
    <s v=""/>
    <b v="0"/>
    <n v="1"/>
    <s v="1080279653166673920"/>
    <s v="Twitter Lite"/>
    <b v="0"/>
    <s v="1080279653166673920"/>
    <s v="Tweet"/>
    <n v="0"/>
    <n v="0"/>
    <m/>
    <m/>
    <m/>
    <m/>
    <m/>
    <m/>
    <m/>
    <m/>
    <n v="2"/>
    <s v="5"/>
    <s v="5"/>
    <n v="0"/>
    <n v="0"/>
    <n v="0"/>
    <n v="0"/>
    <n v="0"/>
    <n v="0"/>
    <n v="16"/>
    <n v="100"/>
    <n v="16"/>
  </r>
  <r>
    <s v="bernardvachon1"/>
    <s v="compublics"/>
    <m/>
    <m/>
    <m/>
    <m/>
    <m/>
    <m/>
    <m/>
    <m/>
    <s v="No"/>
    <n v="229"/>
    <m/>
    <m/>
    <x v="0"/>
    <d v="2018-11-22T19:39:34.000"/>
    <s v="@charlootteto @CedricSZABO @PierreTRAINEAU @hazansteph @H4Dev @salondesmaires @MinSoliSante @AgenceNumerique @mounir @ComPublics Certes des appli. du numérique peuvent solutionner certains probl. mais elles ne pourront reconstituer le dynam. et la convivialité des villages et des petites villes victimes d'exode et de déclin économ. Il faut une réoccupation, assurée par l'attractivité et la compétitivité. https://t.co/T5mANOZoMW"/>
    <m/>
    <m/>
    <x v="0"/>
    <s v="https://pbs.twimg.com/media/DsoYfpnWwAYNKPp.jpg"/>
    <s v="https://pbs.twimg.com/media/DsoYfpnWwAYNKPp.jpg"/>
    <x v="144"/>
    <s v="https://twitter.com/#!/bernardvachon1/status/1065691276694171649"/>
    <m/>
    <m/>
    <s v="1065691276694171649"/>
    <s v="1065553877758590976"/>
    <b v="0"/>
    <n v="1"/>
    <s v="2389254919"/>
    <b v="0"/>
    <s v="fr"/>
    <m/>
    <s v=""/>
    <b v="0"/>
    <n v="1"/>
    <s v=""/>
    <s v="Twitter Web Client"/>
    <b v="0"/>
    <s v="1065553877758590976"/>
    <s v="Tweet"/>
    <n v="0"/>
    <n v="0"/>
    <m/>
    <m/>
    <m/>
    <m/>
    <m/>
    <m/>
    <m/>
    <m/>
    <n v="1"/>
    <s v="6"/>
    <s v="6"/>
    <m/>
    <m/>
    <m/>
    <m/>
    <m/>
    <m/>
    <m/>
    <m/>
    <m/>
  </r>
  <r>
    <s v="fabienbazin"/>
    <s v="bernardvachon1"/>
    <m/>
    <m/>
    <m/>
    <m/>
    <m/>
    <m/>
    <m/>
    <m/>
    <s v="No"/>
    <n v="230"/>
    <m/>
    <m/>
    <x v="0"/>
    <d v="2019-01-02T12:35:48.000"/>
    <s v="RT @bernardvachon1: Ce mouvement qui entraîne de plus en plus de citadins à quitter les grandes villes pour s’installer en milieu rural app…"/>
    <m/>
    <m/>
    <x v="0"/>
    <m/>
    <s v="http://pbs.twimg.com/profile_images/1650087616/Fabien_mars_2011_normal.jpg"/>
    <x v="145"/>
    <s v="https://twitter.com/#!/fabienbazin/status/1080442535833755648"/>
    <m/>
    <m/>
    <s v="1080442535833755648"/>
    <m/>
    <b v="0"/>
    <n v="0"/>
    <s v=""/>
    <b v="0"/>
    <s v="fr"/>
    <m/>
    <s v=""/>
    <b v="0"/>
    <n v="2"/>
    <s v="1080433427109826561"/>
    <s v="Twitter for Android"/>
    <b v="0"/>
    <s v="1080433427109826561"/>
    <s v="Tweet"/>
    <n v="0"/>
    <n v="0"/>
    <m/>
    <m/>
    <m/>
    <m/>
    <m/>
    <m/>
    <m/>
    <m/>
    <n v="1"/>
    <s v="6"/>
    <s v="6"/>
    <n v="0"/>
    <n v="0"/>
    <n v="1"/>
    <n v="4.166666666666667"/>
    <n v="0"/>
    <n v="0"/>
    <n v="23"/>
    <n v="95.83333333333333"/>
    <n v="24"/>
  </r>
  <r>
    <s v="dupouvoirdachat"/>
    <s v="kairosneige"/>
    <m/>
    <m/>
    <m/>
    <m/>
    <m/>
    <m/>
    <m/>
    <m/>
    <s v="No"/>
    <n v="231"/>
    <m/>
    <m/>
    <x v="0"/>
    <d v="2019-01-02T16:27:39.000"/>
    <s v="RT @KairosNeige: Le samedi 12 pourrait être une grande journée de réoccupation des rond-points expulsés et de manifestations partout, démon…"/>
    <m/>
    <m/>
    <x v="0"/>
    <m/>
    <s v="http://pbs.twimg.com/profile_images/1069651828869083136/FW_oMeYV_normal.jpg"/>
    <x v="146"/>
    <s v="https://twitter.com/#!/dupouvoirdachat/status/1080500881395732480"/>
    <m/>
    <m/>
    <s v="1080500881395732480"/>
    <m/>
    <b v="0"/>
    <n v="0"/>
    <s v=""/>
    <b v="0"/>
    <s v="fr"/>
    <m/>
    <s v=""/>
    <b v="0"/>
    <n v="1"/>
    <s v="1080500746913746944"/>
    <s v="Retwitteuse"/>
    <b v="0"/>
    <s v="1080500746913746944"/>
    <s v="Tweet"/>
    <n v="0"/>
    <n v="0"/>
    <m/>
    <m/>
    <m/>
    <m/>
    <m/>
    <m/>
    <m/>
    <m/>
    <n v="1"/>
    <s v="22"/>
    <s v="22"/>
    <n v="0"/>
    <n v="0"/>
    <n v="0"/>
    <n v="0"/>
    <n v="0"/>
    <n v="0"/>
    <n v="21"/>
    <n v="100"/>
    <n v="21"/>
  </r>
  <r>
    <s v="nevabelle"/>
    <s v="kairosneige"/>
    <m/>
    <m/>
    <m/>
    <m/>
    <m/>
    <m/>
    <m/>
    <m/>
    <s v="No"/>
    <n v="232"/>
    <m/>
    <m/>
    <x v="0"/>
    <d v="2019-01-02T16:35:04.000"/>
    <s v="RT @KairosNeige: Le samedi 12 pourrait être une grande journée de réoccupation des rond-points expulsés et de manifestations partout, démon…"/>
    <m/>
    <m/>
    <x v="0"/>
    <m/>
    <s v="http://pbs.twimg.com/profile_images/1065244685801791488/LHfHFkMr_normal.jpg"/>
    <x v="147"/>
    <s v="https://twitter.com/#!/nevabelle/status/1080502747974242304"/>
    <m/>
    <m/>
    <s v="1080502747974242304"/>
    <m/>
    <b v="0"/>
    <n v="0"/>
    <s v=""/>
    <b v="0"/>
    <s v="fr"/>
    <m/>
    <s v=""/>
    <b v="0"/>
    <n v="1"/>
    <s v="1080502106178621440"/>
    <s v="Twitter for iPhone"/>
    <b v="0"/>
    <s v="1080502106178621440"/>
    <s v="Tweet"/>
    <n v="0"/>
    <n v="0"/>
    <m/>
    <m/>
    <m/>
    <m/>
    <m/>
    <m/>
    <m/>
    <m/>
    <n v="1"/>
    <s v="22"/>
    <s v="22"/>
    <n v="0"/>
    <n v="0"/>
    <n v="0"/>
    <n v="0"/>
    <n v="0"/>
    <n v="0"/>
    <n v="21"/>
    <n v="100"/>
    <n v="21"/>
  </r>
  <r>
    <s v="cedricszabo"/>
    <s v="c"/>
    <m/>
    <m/>
    <m/>
    <m/>
    <m/>
    <m/>
    <m/>
    <m/>
    <s v="No"/>
    <n v="233"/>
    <m/>
    <m/>
    <x v="0"/>
    <d v="2018-11-22T19:45:01.000"/>
    <s v="RT @bernardvachon1: @charlootteto @CedricSZABO @PierreTRAINEAU @hazansteph @H4Dev @salondesmaires @MinSoliSante @AgenceNumerique @mounir @C…"/>
    <m/>
    <m/>
    <x v="0"/>
    <m/>
    <s v="http://pbs.twimg.com/profile_images/1426559898/C__Szabo_normal.jpg"/>
    <x v="148"/>
    <s v="https://twitter.com/#!/cedricszabo/status/1065692649389203457"/>
    <m/>
    <m/>
    <s v="1065692649389203457"/>
    <m/>
    <b v="0"/>
    <n v="0"/>
    <s v=""/>
    <b v="0"/>
    <s v="fr"/>
    <m/>
    <s v=""/>
    <b v="0"/>
    <n v="1"/>
    <s v="1065691276694171649"/>
    <s v="Twitter for iPhone"/>
    <b v="0"/>
    <s v="1065691276694171649"/>
    <s v="Tweet"/>
    <n v="0"/>
    <n v="0"/>
    <m/>
    <m/>
    <m/>
    <m/>
    <m/>
    <m/>
    <m/>
    <m/>
    <n v="1"/>
    <s v="6"/>
    <s v="6"/>
    <m/>
    <m/>
    <m/>
    <m/>
    <m/>
    <m/>
    <m/>
    <m/>
    <m/>
  </r>
  <r>
    <s v="bernardvachon1"/>
    <s v="bernardvachon1"/>
    <m/>
    <m/>
    <m/>
    <m/>
    <m/>
    <m/>
    <m/>
    <m/>
    <s v="No"/>
    <n v="251"/>
    <m/>
    <m/>
    <x v="1"/>
    <d v="2019-01-02T11:59:37.000"/>
    <s v="Ce mouvement qui entraîne de plus en plus de citadins à quitter les grandes villes pour s’installer en milieu rural apporte avec lui une nlle manière de vivre « à la campagne », une nlle manière de la développer et de s’y épanouir. Réoccupation et recomposition des espaces ruraux https://t.co/D6HhruKYwV"/>
    <m/>
    <m/>
    <x v="0"/>
    <s v="https://pbs.twimg.com/media/Dv5338xU8AAXFpl.jpg"/>
    <s v="https://pbs.twimg.com/media/Dv5338xU8AAXFpl.jpg"/>
    <x v="149"/>
    <s v="https://twitter.com/#!/bernardvachon1/status/1080433427109826561"/>
    <m/>
    <m/>
    <s v="1080433427109826561"/>
    <m/>
    <b v="0"/>
    <n v="9"/>
    <s v=""/>
    <b v="0"/>
    <s v="fr"/>
    <m/>
    <s v=""/>
    <b v="0"/>
    <n v="2"/>
    <s v=""/>
    <s v="Twitter Web Client"/>
    <b v="0"/>
    <s v="1080433427109826561"/>
    <s v="Tweet"/>
    <n v="0"/>
    <n v="0"/>
    <m/>
    <m/>
    <m/>
    <m/>
    <m/>
    <m/>
    <m/>
    <m/>
    <n v="1"/>
    <s v="6"/>
    <s v="6"/>
    <n v="0"/>
    <n v="0"/>
    <n v="1"/>
    <n v="2.0408163265306123"/>
    <n v="0"/>
    <n v="0"/>
    <n v="48"/>
    <n v="97.95918367346938"/>
    <n v="49"/>
  </r>
  <r>
    <s v="cedricszabo"/>
    <s v="bernardvachon1"/>
    <m/>
    <m/>
    <m/>
    <m/>
    <m/>
    <m/>
    <m/>
    <m/>
    <s v="Yes"/>
    <n v="253"/>
    <m/>
    <m/>
    <x v="0"/>
    <d v="2019-01-02T19:32:19.000"/>
    <s v="RT @bernardvachon1: Ce mouvement qui entraîne de plus en plus de citadins à quitter les grandes villes pour s’installer en milieu rural app…"/>
    <m/>
    <m/>
    <x v="0"/>
    <m/>
    <s v="http://pbs.twimg.com/profile_images/1426559898/C__Szabo_normal.jpg"/>
    <x v="150"/>
    <s v="https://twitter.com/#!/cedricszabo/status/1080547353168351232"/>
    <m/>
    <m/>
    <s v="1080547353168351232"/>
    <m/>
    <b v="0"/>
    <n v="0"/>
    <s v=""/>
    <b v="0"/>
    <s v="fr"/>
    <m/>
    <s v=""/>
    <b v="0"/>
    <n v="2"/>
    <s v="1080433427109826561"/>
    <s v="Twitter for iPhone"/>
    <b v="0"/>
    <s v="1080433427109826561"/>
    <s v="Tweet"/>
    <n v="0"/>
    <n v="0"/>
    <m/>
    <m/>
    <m/>
    <m/>
    <m/>
    <m/>
    <m/>
    <m/>
    <n v="2"/>
    <s v="6"/>
    <s v="6"/>
    <n v="0"/>
    <n v="0"/>
    <n v="1"/>
    <n v="4.166666666666667"/>
    <n v="0"/>
    <n v="0"/>
    <n v="23"/>
    <n v="95.83333333333333"/>
    <n v="24"/>
  </r>
  <r>
    <s v="kairosneige"/>
    <s v="kairosneige"/>
    <m/>
    <m/>
    <m/>
    <m/>
    <m/>
    <m/>
    <m/>
    <m/>
    <s v="No"/>
    <n v="254"/>
    <m/>
    <m/>
    <x v="1"/>
    <d v="2019-01-02T16:27:07.000"/>
    <s v="Le samedi 12 pourrait être une grande journée de réoccupation des rond-points expulsés et de manifestations partout, démontrant ainsi la totale détermination du mouvement #giletsjaunes"/>
    <m/>
    <m/>
    <x v="5"/>
    <m/>
    <s v="http://abs.twimg.com/sticky/default_profile_images/default_profile_normal.png"/>
    <x v="151"/>
    <s v="https://twitter.com/#!/kairosneige/status/1080500746913746944"/>
    <m/>
    <m/>
    <s v="1080500746913746944"/>
    <m/>
    <b v="0"/>
    <n v="0"/>
    <s v=""/>
    <b v="0"/>
    <s v="fr"/>
    <m/>
    <s v=""/>
    <b v="0"/>
    <n v="1"/>
    <s v=""/>
    <s v="Twitter Web Client"/>
    <b v="0"/>
    <s v="1080500746913746944"/>
    <s v="Tweet"/>
    <n v="0"/>
    <n v="0"/>
    <m/>
    <m/>
    <m/>
    <m/>
    <m/>
    <m/>
    <m/>
    <m/>
    <n v="4"/>
    <s v="22"/>
    <s v="22"/>
    <n v="0"/>
    <n v="0"/>
    <n v="0"/>
    <n v="0"/>
    <n v="0"/>
    <n v="0"/>
    <n v="26"/>
    <n v="100"/>
    <n v="26"/>
  </r>
  <r>
    <s v="kairosneige"/>
    <s v="kairosneige"/>
    <m/>
    <m/>
    <m/>
    <m/>
    <m/>
    <m/>
    <m/>
    <m/>
    <s v="No"/>
    <n v="255"/>
    <m/>
    <m/>
    <x v="1"/>
    <d v="2019-01-02T16:29:44.000"/>
    <s v="Le samedi 12 pourrait être une grande journée de réoccupation des rond-points expulsés et de manifestations partout, démontrant ainsi la totale détermination du mouvement. RIC + SMIC à 1800 euros#giletsjaunes"/>
    <m/>
    <m/>
    <x v="0"/>
    <m/>
    <s v="http://abs.twimg.com/sticky/default_profile_images/default_profile_normal.png"/>
    <x v="152"/>
    <s v="https://twitter.com/#!/kairosneige/status/1080501406644256770"/>
    <m/>
    <m/>
    <s v="1080501406644256770"/>
    <m/>
    <b v="0"/>
    <n v="0"/>
    <s v=""/>
    <b v="0"/>
    <s v="fr"/>
    <m/>
    <s v=""/>
    <b v="0"/>
    <n v="0"/>
    <s v=""/>
    <s v="Twitter Web Client"/>
    <b v="0"/>
    <s v="1080501406644256770"/>
    <s v="Tweet"/>
    <n v="0"/>
    <n v="0"/>
    <m/>
    <m/>
    <m/>
    <m/>
    <m/>
    <m/>
    <m/>
    <m/>
    <n v="4"/>
    <s v="22"/>
    <s v="22"/>
    <n v="0"/>
    <n v="0"/>
    <n v="0"/>
    <n v="0"/>
    <n v="0"/>
    <n v="0"/>
    <n v="31"/>
    <n v="100"/>
    <n v="31"/>
  </r>
  <r>
    <s v="kairosneige"/>
    <s v="kairosneige"/>
    <m/>
    <m/>
    <m/>
    <m/>
    <m/>
    <m/>
    <m/>
    <m/>
    <s v="No"/>
    <n v="256"/>
    <m/>
    <m/>
    <x v="1"/>
    <d v="2019-01-02T16:32:31.000"/>
    <s v="Le samedi 12 pourrait être une grande journée de réoccupation des rond-points expulsés et de manifestations partout, démontrant ainsi la totale détermination du mouvement. RIC + Smic à 1800 e + 300 e sur les minima sociaux #giletsjaunes"/>
    <m/>
    <m/>
    <x v="5"/>
    <m/>
    <s v="http://abs.twimg.com/sticky/default_profile_images/default_profile_normal.png"/>
    <x v="153"/>
    <s v="https://twitter.com/#!/kairosneige/status/1080502106178621440"/>
    <m/>
    <m/>
    <s v="1080502106178621440"/>
    <m/>
    <b v="0"/>
    <n v="2"/>
    <s v=""/>
    <b v="0"/>
    <s v="fr"/>
    <m/>
    <s v=""/>
    <b v="0"/>
    <n v="1"/>
    <s v=""/>
    <s v="Twitter Web Client"/>
    <b v="0"/>
    <s v="1080502106178621440"/>
    <s v="Tweet"/>
    <n v="0"/>
    <n v="0"/>
    <m/>
    <m/>
    <m/>
    <m/>
    <m/>
    <m/>
    <m/>
    <m/>
    <n v="4"/>
    <s v="22"/>
    <s v="22"/>
    <n v="0"/>
    <n v="0"/>
    <n v="0"/>
    <n v="0"/>
    <n v="0"/>
    <n v="0"/>
    <n v="37"/>
    <n v="100"/>
    <n v="37"/>
  </r>
  <r>
    <s v="kairosneige"/>
    <s v="kairosneige"/>
    <m/>
    <m/>
    <m/>
    <m/>
    <m/>
    <m/>
    <m/>
    <m/>
    <s v="No"/>
    <n v="257"/>
    <m/>
    <m/>
    <x v="1"/>
    <d v="2019-01-02T21:06:29.000"/>
    <s v="Le samedi 12 janvier  pourrait être une grande journée de réoccupation des rond-points expulsés et de manifestations partout, démontrant ainsi la totale détermination du mouvement. RIC + Smic à 1800 e + 300 e sur les minima sociaux"/>
    <m/>
    <m/>
    <x v="0"/>
    <m/>
    <s v="http://abs.twimg.com/sticky/default_profile_images/default_profile_normal.png"/>
    <x v="154"/>
    <s v="https://twitter.com/#!/kairosneige/status/1080571051992600576"/>
    <m/>
    <m/>
    <s v="1080571051992600576"/>
    <m/>
    <b v="0"/>
    <n v="0"/>
    <s v=""/>
    <b v="0"/>
    <s v="fr"/>
    <m/>
    <s v=""/>
    <b v="0"/>
    <n v="0"/>
    <s v=""/>
    <s v="Twitter Web Client"/>
    <b v="0"/>
    <s v="1080571051992600576"/>
    <s v="Tweet"/>
    <n v="0"/>
    <n v="0"/>
    <m/>
    <m/>
    <m/>
    <m/>
    <m/>
    <m/>
    <m/>
    <m/>
    <n v="4"/>
    <s v="22"/>
    <s v="22"/>
    <n v="0"/>
    <n v="0"/>
    <n v="0"/>
    <n v="0"/>
    <n v="0"/>
    <n v="0"/>
    <n v="37"/>
    <n v="100"/>
    <n v="37"/>
  </r>
  <r>
    <s v="emmaubon"/>
    <s v="benmurraybruce"/>
    <m/>
    <m/>
    <m/>
    <m/>
    <m/>
    <m/>
    <m/>
    <m/>
    <s v="No"/>
    <n v="258"/>
    <m/>
    <m/>
    <x v="2"/>
    <d v="2019-01-02T22:27:00.000"/>
    <s v="@benmurraybruce Most Nigerians are outright dumb. How can you compare the spread of Boko Haram at inception in GEJ administration to this reoccupation of Nigeria's territories. _x000a__x000a_During GEJ era, the unsuspecting Nigerian Nation never knew that Boko Haram had quietly taken time to plan and ....."/>
    <m/>
    <m/>
    <x v="0"/>
    <m/>
    <s v="http://pbs.twimg.com/profile_images/853302647121747972/PXNbu4Nd_normal.jpg"/>
    <x v="155"/>
    <s v="https://twitter.com/#!/emmaubon/status/1080591314348068865"/>
    <m/>
    <m/>
    <s v="1080591314348068865"/>
    <s v="1080557952757460992"/>
    <b v="0"/>
    <n v="0"/>
    <s v="2829251164"/>
    <b v="0"/>
    <s v="en"/>
    <m/>
    <s v=""/>
    <b v="0"/>
    <n v="0"/>
    <s v=""/>
    <s v="Twitter for Android"/>
    <b v="0"/>
    <s v="1080557952757460992"/>
    <s v="Tweet"/>
    <n v="0"/>
    <n v="0"/>
    <m/>
    <m/>
    <m/>
    <m/>
    <m/>
    <m/>
    <m/>
    <m/>
    <n v="1"/>
    <s v="35"/>
    <s v="35"/>
    <n v="0"/>
    <n v="0"/>
    <n v="2"/>
    <n v="4.444444444444445"/>
    <n v="0"/>
    <n v="0"/>
    <n v="43"/>
    <n v="95.55555555555556"/>
    <n v="45"/>
  </r>
  <r>
    <s v="fenskenick"/>
    <s v="fenskenick"/>
    <m/>
    <m/>
    <m/>
    <m/>
    <m/>
    <m/>
    <m/>
    <m/>
    <s v="No"/>
    <n v="259"/>
    <m/>
    <m/>
    <x v="1"/>
    <d v="2019-01-07T14:13:25.000"/>
    <s v="Ready to begin reoccupation of hobby room. https://t.co/G8kBxrqA3a"/>
    <m/>
    <m/>
    <x v="0"/>
    <s v="https://pbs.twimg.com/media/DwUHC3PXcAA4TeE.jpg"/>
    <s v="https://pbs.twimg.com/media/DwUHC3PXcAA4TeE.jpg"/>
    <x v="156"/>
    <s v="https://twitter.com/#!/fenskenick/status/1082279037760872456"/>
    <m/>
    <m/>
    <s v="1082279037760872456"/>
    <m/>
    <b v="0"/>
    <n v="14"/>
    <s v=""/>
    <b v="0"/>
    <s v="en"/>
    <m/>
    <s v=""/>
    <b v="0"/>
    <n v="0"/>
    <s v=""/>
    <s v="Twitter for Android"/>
    <b v="0"/>
    <s v="1082279037760872456"/>
    <s v="Tweet"/>
    <n v="0"/>
    <n v="0"/>
    <m/>
    <m/>
    <m/>
    <m/>
    <m/>
    <m/>
    <m/>
    <m/>
    <n v="1"/>
    <s v="5"/>
    <s v="5"/>
    <n v="1"/>
    <n v="14.285714285714286"/>
    <n v="0"/>
    <n v="0"/>
    <n v="0"/>
    <n v="0"/>
    <n v="6"/>
    <n v="85.71428571428571"/>
    <n v="7"/>
  </r>
  <r>
    <s v="abdoulayesouk10"/>
    <s v="sboubeye"/>
    <m/>
    <m/>
    <m/>
    <m/>
    <m/>
    <m/>
    <m/>
    <m/>
    <s v="No"/>
    <n v="260"/>
    <m/>
    <m/>
    <x v="0"/>
    <d v="2019-01-09T01:06:13.000"/>
    <s v="RT @SBoubeye: L'action du #Gouvernement se situe dans ce cadre-lÃ . Cette action a consistÃ© en 2018 Ã  une rÃ©occupation de cet espace, en renâ€¦"/>
    <m/>
    <m/>
    <x v="23"/>
    <m/>
    <s v="http://pbs.twimg.com/profile_images/1082672185192472576/sRX3cYHn_normal.jpg"/>
    <x v="157"/>
    <s v="https://twitter.com/#!/abdoulayesouk10/status/1082805711288057856"/>
    <m/>
    <m/>
    <s v="1082805711288057856"/>
    <m/>
    <b v="0"/>
    <n v="0"/>
    <s v=""/>
    <b v="0"/>
    <s v="fr"/>
    <m/>
    <s v=""/>
    <b v="0"/>
    <n v="1"/>
    <s v="1082788633906761728"/>
    <s v="Twitter for iPhone"/>
    <b v="0"/>
    <s v="1082788633906761728"/>
    <s v="Tweet"/>
    <n v="0"/>
    <n v="0"/>
    <m/>
    <m/>
    <m/>
    <m/>
    <m/>
    <m/>
    <m/>
    <m/>
    <n v="1"/>
    <s v="12"/>
    <s v="12"/>
    <n v="0"/>
    <n v="0"/>
    <n v="0"/>
    <n v="0"/>
    <n v="0"/>
    <n v="0"/>
    <n v="26"/>
    <n v="100"/>
    <n v="26"/>
  </r>
  <r>
    <s v="ibra_ansary"/>
    <s v="sboubeye"/>
    <m/>
    <m/>
    <m/>
    <m/>
    <m/>
    <m/>
    <m/>
    <m/>
    <s v="No"/>
    <n v="261"/>
    <m/>
    <m/>
    <x v="0"/>
    <d v="2019-01-09T13:25:44.000"/>
    <s v="RT @SBoubeye: L'action du #Gouvernement se situe dans ce cadre-lÃ . Cette action a consistÃ© en 2018 Ã  une rÃ©occupation de cet espace, en renâ€¦"/>
    <m/>
    <m/>
    <x v="23"/>
    <m/>
    <s v="http://pbs.twimg.com/profile_images/1070982360911503360/BVbk0ilS_normal.jpg"/>
    <x v="158"/>
    <s v="https://twitter.com/#!/ibra_ansary/status/1082991814209138688"/>
    <m/>
    <m/>
    <s v="1082991814209138688"/>
    <m/>
    <b v="0"/>
    <n v="0"/>
    <s v=""/>
    <b v="0"/>
    <s v="fr"/>
    <m/>
    <s v=""/>
    <b v="0"/>
    <n v="5"/>
    <s v="1082788633906761728"/>
    <s v="Twitter for iPhone"/>
    <b v="0"/>
    <s v="1082788633906761728"/>
    <s v="Tweet"/>
    <n v="0"/>
    <n v="0"/>
    <m/>
    <m/>
    <m/>
    <m/>
    <m/>
    <m/>
    <m/>
    <m/>
    <n v="1"/>
    <s v="12"/>
    <s v="12"/>
    <n v="0"/>
    <n v="0"/>
    <n v="0"/>
    <n v="0"/>
    <n v="0"/>
    <n v="0"/>
    <n v="26"/>
    <n v="100"/>
    <n v="26"/>
  </r>
  <r>
    <s v="juniorprevost"/>
    <s v="chevryyouri"/>
    <m/>
    <m/>
    <m/>
    <m/>
    <m/>
    <m/>
    <m/>
    <m/>
    <s v="No"/>
    <n v="262"/>
    <m/>
    <m/>
    <x v="0"/>
    <d v="2019-01-09T17:07:55.000"/>
    <s v="RT @Frantzduval: 1h am le maire @ChevryYouri Ã©tait au Champ de Mars aprÃ¨s le dÃ©guerpissement des marchands sur la plus grande place publiquâ€¦"/>
    <m/>
    <m/>
    <x v="0"/>
    <m/>
    <s v="http://pbs.twimg.com/profile_images/630829872651239425/AQ2eteeG_normal.jpg"/>
    <x v="159"/>
    <s v="https://twitter.com/#!/juniorprevost/status/1083047731231379456"/>
    <m/>
    <m/>
    <s v="1083047731231379456"/>
    <m/>
    <b v="0"/>
    <n v="0"/>
    <s v=""/>
    <b v="0"/>
    <s v="fr"/>
    <m/>
    <s v=""/>
    <b v="0"/>
    <n v="4"/>
    <s v="1083011777317736449"/>
    <s v="Twitter for Android"/>
    <b v="0"/>
    <s v="1083011777317736449"/>
    <s v="Tweet"/>
    <n v="0"/>
    <n v="0"/>
    <m/>
    <m/>
    <m/>
    <m/>
    <m/>
    <m/>
    <m/>
    <m/>
    <n v="1"/>
    <s v="9"/>
    <s v="9"/>
    <m/>
    <m/>
    <m/>
    <m/>
    <m/>
    <m/>
    <m/>
    <m/>
    <m/>
  </r>
  <r>
    <s v="thony_baby"/>
    <s v="chevryyouri"/>
    <m/>
    <m/>
    <m/>
    <m/>
    <m/>
    <m/>
    <m/>
    <m/>
    <s v="No"/>
    <n v="264"/>
    <m/>
    <m/>
    <x v="0"/>
    <d v="2019-01-09T18:39:38.000"/>
    <s v="RT @Frantzduval: 1h am le maire @ChevryYouri Ã©tait au Champ de Mars aprÃ¨s le dÃ©guerpissement des marchands sur la plus grande place publiquâ€¦"/>
    <m/>
    <m/>
    <x v="0"/>
    <m/>
    <s v="http://pbs.twimg.com/profile_images/636895276238684160/v7B0GyFG_normal.jpg"/>
    <x v="160"/>
    <s v="https://twitter.com/#!/thony_baby/status/1083070810351456256"/>
    <m/>
    <m/>
    <s v="1083070810351456256"/>
    <m/>
    <b v="0"/>
    <n v="0"/>
    <s v=""/>
    <b v="0"/>
    <s v="fr"/>
    <m/>
    <s v=""/>
    <b v="0"/>
    <n v="4"/>
    <s v="1083011777317736449"/>
    <s v="Twitter for iPhone"/>
    <b v="0"/>
    <s v="1083011777317736449"/>
    <s v="Tweet"/>
    <n v="0"/>
    <n v="0"/>
    <m/>
    <m/>
    <m/>
    <m/>
    <m/>
    <m/>
    <m/>
    <m/>
    <n v="1"/>
    <s v="9"/>
    <s v="9"/>
    <m/>
    <m/>
    <m/>
    <m/>
    <m/>
    <m/>
    <m/>
    <m/>
    <m/>
  </r>
  <r>
    <s v="gouvmali"/>
    <s v="sboubeye"/>
    <m/>
    <m/>
    <m/>
    <m/>
    <m/>
    <m/>
    <m/>
    <m/>
    <s v="No"/>
    <n v="266"/>
    <m/>
    <m/>
    <x v="0"/>
    <d v="2019-01-09T20:52:53.000"/>
    <s v="RT @SBoubeye: L'action du #Gouvernement se situe dans ce cadre-lÃ . Cette action a consistÃ© en 2018 Ã  une rÃ©occupation de cet espace, en renâ€¦"/>
    <m/>
    <m/>
    <x v="23"/>
    <m/>
    <s v="http://pbs.twimg.com/profile_images/962445824990072832/1yYAAvob_normal.jpg"/>
    <x v="161"/>
    <s v="https://twitter.com/#!/gouvmali/status/1083104346483630080"/>
    <m/>
    <m/>
    <s v="1083104346483630080"/>
    <m/>
    <b v="0"/>
    <n v="0"/>
    <s v=""/>
    <b v="0"/>
    <s v="fr"/>
    <m/>
    <s v=""/>
    <b v="0"/>
    <n v="5"/>
    <s v="1082788633906761728"/>
    <s v="Twitter for iPhone"/>
    <b v="0"/>
    <s v="1082788633906761728"/>
    <s v="Tweet"/>
    <n v="0"/>
    <n v="0"/>
    <m/>
    <m/>
    <m/>
    <m/>
    <m/>
    <m/>
    <m/>
    <m/>
    <n v="1"/>
    <s v="12"/>
    <s v="12"/>
    <n v="0"/>
    <n v="0"/>
    <n v="0"/>
    <n v="0"/>
    <n v="0"/>
    <n v="0"/>
    <n v="26"/>
    <n v="100"/>
    <n v="26"/>
  </r>
  <r>
    <s v="sangare1888"/>
    <s v="sboubeye"/>
    <m/>
    <m/>
    <m/>
    <m/>
    <m/>
    <m/>
    <m/>
    <m/>
    <s v="No"/>
    <n v="267"/>
    <m/>
    <m/>
    <x v="0"/>
    <d v="2019-01-09T21:07:05.000"/>
    <s v="RT @SBoubeye: L'action du #Gouvernement se situe dans ce cadre-lÃ . Cette action a consistÃ© en 2018 Ã  une rÃ©occupation de cet espace, en renâ€¦"/>
    <m/>
    <m/>
    <x v="23"/>
    <m/>
    <s v="http://pbs.twimg.com/profile_images/1043227388572835840/NMJbRJEp_normal.jpg"/>
    <x v="162"/>
    <s v="https://twitter.com/#!/sangare1888/status/1083107916209704962"/>
    <m/>
    <m/>
    <s v="1083107916209704962"/>
    <m/>
    <b v="0"/>
    <n v="0"/>
    <s v=""/>
    <b v="0"/>
    <s v="fr"/>
    <m/>
    <s v=""/>
    <b v="0"/>
    <n v="5"/>
    <s v="1082788633906761728"/>
    <s v="Twitter for iPhone"/>
    <b v="0"/>
    <s v="1082788633906761728"/>
    <s v="Tweet"/>
    <n v="0"/>
    <n v="0"/>
    <m/>
    <m/>
    <m/>
    <m/>
    <m/>
    <m/>
    <m/>
    <m/>
    <n v="1"/>
    <s v="12"/>
    <s v="12"/>
    <n v="0"/>
    <n v="0"/>
    <n v="0"/>
    <n v="0"/>
    <n v="0"/>
    <n v="0"/>
    <n v="26"/>
    <n v="100"/>
    <n v="26"/>
  </r>
  <r>
    <s v="iluvhaiti"/>
    <s v="chevryyouri"/>
    <m/>
    <m/>
    <m/>
    <m/>
    <m/>
    <m/>
    <m/>
    <m/>
    <s v="No"/>
    <n v="268"/>
    <m/>
    <m/>
    <x v="0"/>
    <d v="2019-01-09T21:15:17.000"/>
    <s v="RT @Frantzduval: 1h am le maire @ChevryYouri Ã©tait au Champ de Mars aprÃ¨s le dÃ©guerpissement des marchands sur la plus grande place publiquâ€¦"/>
    <m/>
    <m/>
    <x v="0"/>
    <m/>
    <s v="http://pbs.twimg.com/profile_images/1082070635461918720/pvAWEFVu_normal.jpg"/>
    <x v="163"/>
    <s v="https://twitter.com/#!/iluvhaiti/status/1083109982617391104"/>
    <m/>
    <m/>
    <s v="1083109982617391104"/>
    <m/>
    <b v="0"/>
    <n v="0"/>
    <s v=""/>
    <b v="0"/>
    <s v="fr"/>
    <m/>
    <s v=""/>
    <b v="0"/>
    <n v="4"/>
    <s v="1083011777317736449"/>
    <s v="Twitter for iPhone"/>
    <b v="0"/>
    <s v="1083011777317736449"/>
    <s v="Tweet"/>
    <n v="0"/>
    <n v="0"/>
    <m/>
    <m/>
    <m/>
    <m/>
    <m/>
    <m/>
    <m/>
    <m/>
    <n v="1"/>
    <s v="9"/>
    <s v="9"/>
    <m/>
    <m/>
    <m/>
    <m/>
    <m/>
    <m/>
    <m/>
    <m/>
    <m/>
  </r>
  <r>
    <s v="billystsurin"/>
    <s v="chevryyouri"/>
    <m/>
    <m/>
    <m/>
    <m/>
    <m/>
    <m/>
    <m/>
    <m/>
    <s v="No"/>
    <n v="270"/>
    <m/>
    <m/>
    <x v="0"/>
    <d v="2019-01-09T22:29:31.000"/>
    <s v="RT @Frantzduval: 1h am le maire @ChevryYouri Ã©tait au Champ de Mars aprÃ¨s le dÃ©guerpissement des marchands sur la plus grande place publiquâ€¦"/>
    <m/>
    <m/>
    <x v="0"/>
    <m/>
    <s v="http://pbs.twimg.com/profile_images/897479920733093888/IxQlyLhF_normal.jpg"/>
    <x v="164"/>
    <s v="https://twitter.com/#!/billystsurin/status/1083128664517214209"/>
    <m/>
    <m/>
    <s v="1083128664517214209"/>
    <m/>
    <b v="0"/>
    <n v="0"/>
    <s v=""/>
    <b v="0"/>
    <s v="fr"/>
    <m/>
    <s v=""/>
    <b v="0"/>
    <n v="4"/>
    <s v="1083011777317736449"/>
    <s v="Twitter for Android"/>
    <b v="0"/>
    <s v="1083011777317736449"/>
    <s v="Tweet"/>
    <n v="0"/>
    <n v="0"/>
    <m/>
    <m/>
    <m/>
    <m/>
    <m/>
    <m/>
    <m/>
    <m/>
    <n v="1"/>
    <s v="9"/>
    <s v="9"/>
    <m/>
    <m/>
    <m/>
    <m/>
    <m/>
    <m/>
    <m/>
    <m/>
    <m/>
  </r>
  <r>
    <s v="sboubeye"/>
    <s v="sboubeye"/>
    <m/>
    <m/>
    <m/>
    <m/>
    <m/>
    <m/>
    <m/>
    <m/>
    <s v="No"/>
    <n v="272"/>
    <m/>
    <m/>
    <x v="1"/>
    <d v="2019-01-08T23:58:22.000"/>
    <s v="L'action du #Gouvernement se situe dans ce cadre-lÃ . Cette action a consistÃ© en 2018 Ã  une rÃ©occupation de cet espace, en renforÃ§ant nos effectifs et nos capacitÃ©s et en s'attaquant aux groupes qui Ã©taient Ã  la base de cette instabilitÃ© &amp;amp; insÃ©curitÃ©. #InterpellationduGouvernement"/>
    <m/>
    <m/>
    <x v="24"/>
    <m/>
    <s v="http://pbs.twimg.com/profile_images/828962171992293377/WfhGdL1a_normal.jpg"/>
    <x v="165"/>
    <s v="https://twitter.com/#!/sboubeye/status/1082788633906761728"/>
    <m/>
    <m/>
    <s v="1082788633906761728"/>
    <m/>
    <b v="0"/>
    <n v="7"/>
    <s v=""/>
    <b v="0"/>
    <s v="fr"/>
    <m/>
    <s v=""/>
    <b v="0"/>
    <n v="1"/>
    <s v=""/>
    <s v="Twitter Web Client"/>
    <b v="0"/>
    <s v="1082788633906761728"/>
    <s v="Tweet"/>
    <n v="0"/>
    <n v="0"/>
    <m/>
    <m/>
    <m/>
    <m/>
    <m/>
    <m/>
    <m/>
    <m/>
    <n v="1"/>
    <s v="12"/>
    <s v="12"/>
    <n v="0"/>
    <n v="0"/>
    <n v="0"/>
    <n v="0"/>
    <n v="0"/>
    <n v="0"/>
    <n v="49"/>
    <n v="100"/>
    <n v="49"/>
  </r>
  <r>
    <s v="echosmedias"/>
    <s v="sboubeye"/>
    <m/>
    <m/>
    <m/>
    <m/>
    <m/>
    <m/>
    <m/>
    <m/>
    <s v="No"/>
    <n v="273"/>
    <m/>
    <m/>
    <x v="0"/>
    <d v="2019-01-10T00:25:14.000"/>
    <s v="RT @SBoubeye: L'action du #Gouvernement se situe dans ce cadre-lÃ . Cette action a consistÃ© en 2018 Ã  une rÃ©occupation de cet espace, en renâ€¦"/>
    <m/>
    <m/>
    <x v="23"/>
    <m/>
    <s v="http://pbs.twimg.com/profile_images/1046495993666113536/BwqSiVbr_normal.jpg"/>
    <x v="166"/>
    <s v="https://twitter.com/#!/echosmedias/status/1083157786081533952"/>
    <m/>
    <m/>
    <s v="1083157786081533952"/>
    <m/>
    <b v="0"/>
    <n v="0"/>
    <s v=""/>
    <b v="0"/>
    <s v="fr"/>
    <m/>
    <s v=""/>
    <b v="0"/>
    <n v="5"/>
    <s v="1082788633906761728"/>
    <s v="Twitter for Android"/>
    <b v="0"/>
    <s v="1082788633906761728"/>
    <s v="Tweet"/>
    <n v="0"/>
    <n v="0"/>
    <m/>
    <m/>
    <m/>
    <m/>
    <m/>
    <m/>
    <m/>
    <m/>
    <n v="1"/>
    <s v="12"/>
    <s v="12"/>
    <n v="0"/>
    <n v="0"/>
    <n v="0"/>
    <n v="0"/>
    <n v="0"/>
    <n v="0"/>
    <n v="26"/>
    <n v="100"/>
    <n v="26"/>
  </r>
  <r>
    <s v="gatte_l"/>
    <s v="chevryyouri"/>
    <m/>
    <m/>
    <m/>
    <m/>
    <m/>
    <m/>
    <m/>
    <m/>
    <s v="No"/>
    <n v="274"/>
    <m/>
    <m/>
    <x v="0"/>
    <d v="2019-01-10T14:52:30.000"/>
    <s v="RT @Frantzduval: 1h am le maire @ChevryYouri était au Champ de Mars après le déguerpissement des marchands sur la plus grande place publiqu…"/>
    <m/>
    <m/>
    <x v="0"/>
    <m/>
    <s v="http://pbs.twimg.com/profile_images/1080666964505313281/IwScseeC_normal.jpg"/>
    <x v="167"/>
    <s v="https://twitter.com/#!/gatte_l/status/1083376040783826946"/>
    <m/>
    <m/>
    <s v="1083376040783826946"/>
    <m/>
    <b v="0"/>
    <n v="0"/>
    <s v=""/>
    <b v="0"/>
    <s v="fr"/>
    <m/>
    <s v=""/>
    <b v="0"/>
    <n v="6"/>
    <s v="1083011777317736449"/>
    <s v="Twitter for Android"/>
    <b v="0"/>
    <s v="1083011777317736449"/>
    <s v="Tweet"/>
    <n v="0"/>
    <n v="0"/>
    <m/>
    <m/>
    <m/>
    <m/>
    <m/>
    <m/>
    <m/>
    <m/>
    <n v="1"/>
    <s v="9"/>
    <s v="9"/>
    <m/>
    <m/>
    <m/>
    <m/>
    <m/>
    <m/>
    <m/>
    <m/>
    <m/>
  </r>
  <r>
    <s v="frantzduval"/>
    <s v="chevryyouri"/>
    <m/>
    <m/>
    <m/>
    <m/>
    <m/>
    <m/>
    <m/>
    <m/>
    <s v="No"/>
    <n v="276"/>
    <m/>
    <m/>
    <x v="0"/>
    <d v="2019-01-09T14:45:03.000"/>
    <s v="1h am le maire @ChevryYouri Ã©tait au Champ de Mars aprÃ¨s le dÃ©guerpissement des marchands sur la plus grande place publique du pays. On attend de voir la suite. RÃ©occupation sauvage ou rÃ©amÃ©nagement ordonnÃ©? Les marchands apportent la vie sur la place, on ne doit pas l'oublier"/>
    <m/>
    <m/>
    <x v="0"/>
    <m/>
    <s v="http://pbs.twimg.com/profile_images/1079836543920103424/1Tt2CEA7_normal.jpg"/>
    <x v="168"/>
    <s v="https://twitter.com/#!/frantzduval/status/1083011777317736449"/>
    <m/>
    <m/>
    <s v="1083011777317736449"/>
    <m/>
    <b v="0"/>
    <n v="43"/>
    <s v=""/>
    <b v="0"/>
    <s v="fr"/>
    <m/>
    <s v=""/>
    <b v="0"/>
    <n v="4"/>
    <s v=""/>
    <s v="Twitter for iPhone"/>
    <b v="0"/>
    <s v="1083011777317736449"/>
    <s v="Tweet"/>
    <n v="0"/>
    <n v="0"/>
    <m/>
    <m/>
    <m/>
    <m/>
    <m/>
    <m/>
    <m/>
    <m/>
    <n v="1"/>
    <s v="9"/>
    <s v="9"/>
    <n v="1"/>
    <n v="1.8867924528301887"/>
    <n v="0"/>
    <n v="0"/>
    <n v="0"/>
    <n v="0"/>
    <n v="52"/>
    <n v="98.11320754716981"/>
    <n v="53"/>
  </r>
  <r>
    <s v="olesty"/>
    <s v="chevryyouri"/>
    <m/>
    <m/>
    <m/>
    <m/>
    <m/>
    <m/>
    <m/>
    <m/>
    <s v="No"/>
    <n v="277"/>
    <m/>
    <m/>
    <x v="0"/>
    <d v="2019-01-10T17:35:01.000"/>
    <s v="RT @Frantzduval: 1h am le maire @ChevryYouri était au Champ de Mars après le déguerpissement des marchands sur la plus grande place publiqu…"/>
    <m/>
    <m/>
    <x v="0"/>
    <m/>
    <s v="http://pbs.twimg.com/profile_images/1077612587808948226/4fuKTR5y_normal.jpg"/>
    <x v="169"/>
    <s v="https://twitter.com/#!/olesty/status/1083416937248505862"/>
    <m/>
    <m/>
    <s v="1083416937248505862"/>
    <m/>
    <b v="0"/>
    <n v="0"/>
    <s v=""/>
    <b v="0"/>
    <s v="fr"/>
    <m/>
    <s v=""/>
    <b v="0"/>
    <n v="6"/>
    <s v="1083011777317736449"/>
    <s v="Twitter for Android"/>
    <b v="0"/>
    <s v="1083011777317736449"/>
    <s v="Tweet"/>
    <n v="0"/>
    <n v="0"/>
    <m/>
    <m/>
    <m/>
    <m/>
    <m/>
    <m/>
    <m/>
    <m/>
    <n v="1"/>
    <s v="9"/>
    <s v="9"/>
    <m/>
    <m/>
    <m/>
    <m/>
    <m/>
    <m/>
    <m/>
    <m/>
    <m/>
  </r>
  <r>
    <s v="candiscallison"/>
    <s v="trevor_jang"/>
    <m/>
    <m/>
    <m/>
    <m/>
    <m/>
    <m/>
    <m/>
    <m/>
    <s v="No"/>
    <n v="279"/>
    <m/>
    <m/>
    <x v="0"/>
    <d v="2019-01-11T01:58:45.000"/>
    <s v="&quot;What many fail to understand about the Unist’ot’en Camp is that it is not a protest camp. Nor is it a blockade. It is a reoccupation of traditional territory and an assertion of Aboriginal title and rights to land that have been proven&quot; - @Trevor_Jang https://t.co/qrjwEBYg4b"/>
    <s v="https://twitter.com/Trevor_Jang/status/1083452191556329473"/>
    <s v="twitter.com"/>
    <x v="0"/>
    <m/>
    <s v="http://pbs.twimg.com/profile_images/1132879994/School-Of-Journalism-092_normal.jpg"/>
    <x v="170"/>
    <s v="https://twitter.com/#!/candiscallison/status/1083543707582955520"/>
    <m/>
    <m/>
    <s v="1083543707582955520"/>
    <m/>
    <b v="0"/>
    <n v="48"/>
    <s v=""/>
    <b v="1"/>
    <s v="en"/>
    <m/>
    <s v="1083452191556329473"/>
    <b v="0"/>
    <n v="31"/>
    <s v=""/>
    <s v="Twitter Web Client"/>
    <b v="0"/>
    <s v="1083543707582955520"/>
    <s v="Tweet"/>
    <n v="0"/>
    <n v="0"/>
    <m/>
    <m/>
    <m/>
    <m/>
    <m/>
    <m/>
    <m/>
    <m/>
    <n v="1"/>
    <s v="2"/>
    <s v="2"/>
    <n v="1"/>
    <n v="2.1739130434782608"/>
    <n v="2"/>
    <n v="4.3478260869565215"/>
    <n v="0"/>
    <n v="0"/>
    <n v="43"/>
    <n v="93.47826086956522"/>
    <n v="46"/>
  </r>
  <r>
    <s v="walkinginaustin"/>
    <s v="candiscallison"/>
    <m/>
    <m/>
    <m/>
    <m/>
    <m/>
    <m/>
    <m/>
    <m/>
    <s v="No"/>
    <n v="280"/>
    <m/>
    <m/>
    <x v="0"/>
    <d v="2019-01-11T02:08:05.000"/>
    <s v="RT @candiscallison: &quot;What many fail to understand about the Unist’ot’en Camp is that it is not a protest camp. Nor is it a blockade. It is…"/>
    <m/>
    <m/>
    <x v="0"/>
    <m/>
    <s v="http://pbs.twimg.com/profile_images/740379667136290816/lrb_Di6I_normal.jpg"/>
    <x v="171"/>
    <s v="https://twitter.com/#!/walkinginaustin/status/1083546055164264448"/>
    <m/>
    <m/>
    <s v="1083546055164264448"/>
    <m/>
    <b v="0"/>
    <n v="0"/>
    <s v=""/>
    <b v="1"/>
    <s v="en"/>
    <m/>
    <s v="1083452191556329473"/>
    <b v="0"/>
    <n v="31"/>
    <s v="1083543707582955520"/>
    <s v="Twitter Web Client"/>
    <b v="0"/>
    <s v="1083543707582955520"/>
    <s v="Tweet"/>
    <n v="0"/>
    <n v="0"/>
    <m/>
    <m/>
    <m/>
    <m/>
    <m/>
    <m/>
    <m/>
    <m/>
    <n v="1"/>
    <s v="2"/>
    <s v="2"/>
    <n v="0"/>
    <n v="0"/>
    <n v="2"/>
    <n v="7.142857142857143"/>
    <n v="0"/>
    <n v="0"/>
    <n v="26"/>
    <n v="92.85714285714286"/>
    <n v="28"/>
  </r>
  <r>
    <s v="charlesmenzies"/>
    <s v="indigifem"/>
    <m/>
    <m/>
    <m/>
    <m/>
    <m/>
    <m/>
    <m/>
    <m/>
    <s v="No"/>
    <n v="281"/>
    <m/>
    <m/>
    <x v="2"/>
    <d v="2018-11-24T02:38:41.000"/>
    <s v="@indigifem Totally with you from the start - I applaud the otter's reoccupation of the pond as they methodically remove the settler koi."/>
    <m/>
    <m/>
    <x v="0"/>
    <m/>
    <s v="http://pbs.twimg.com/profile_images/780208608063528960/rTZbM5-T_normal.jpg"/>
    <x v="172"/>
    <s v="https://twitter.com/#!/charlesmenzies/status/1066159139074654208"/>
    <m/>
    <m/>
    <s v="1066159139074654208"/>
    <s v="1066154122074710016"/>
    <b v="0"/>
    <n v="1"/>
    <s v="278098221"/>
    <b v="0"/>
    <s v="en"/>
    <m/>
    <s v=""/>
    <b v="0"/>
    <n v="0"/>
    <s v=""/>
    <s v="Twitter Web Client"/>
    <b v="0"/>
    <s v="1066154122074710016"/>
    <s v="Tweet"/>
    <n v="0"/>
    <n v="0"/>
    <m/>
    <m/>
    <m/>
    <m/>
    <m/>
    <m/>
    <m/>
    <m/>
    <n v="1"/>
    <s v="2"/>
    <s v="2"/>
    <n v="1"/>
    <n v="4.545454545454546"/>
    <n v="0"/>
    <n v="0"/>
    <n v="0"/>
    <n v="0"/>
    <n v="21"/>
    <n v="95.45454545454545"/>
    <n v="22"/>
  </r>
  <r>
    <s v="charlesmenzies"/>
    <s v="candiscallison"/>
    <m/>
    <m/>
    <m/>
    <m/>
    <m/>
    <m/>
    <m/>
    <m/>
    <s v="No"/>
    <n v="282"/>
    <m/>
    <m/>
    <x v="0"/>
    <d v="2019-01-11T02:46:37.000"/>
    <s v="RT @candiscallison: &quot;What many fail to understand about the Unist’ot’en Camp is that it is not a protest camp. Nor is it a blockade. It is…"/>
    <m/>
    <m/>
    <x v="0"/>
    <m/>
    <s v="http://pbs.twimg.com/profile_images/780208608063528960/rTZbM5-T_normal.jpg"/>
    <x v="173"/>
    <s v="https://twitter.com/#!/charlesmenzies/status/1083555751480545280"/>
    <m/>
    <m/>
    <s v="1083555751480545280"/>
    <m/>
    <b v="0"/>
    <n v="0"/>
    <s v=""/>
    <b v="1"/>
    <s v="en"/>
    <m/>
    <s v="1083452191556329473"/>
    <b v="0"/>
    <n v="31"/>
    <s v="1083543707582955520"/>
    <s v="Twitter for iPhone"/>
    <b v="0"/>
    <s v="1083543707582955520"/>
    <s v="Tweet"/>
    <n v="0"/>
    <n v="0"/>
    <m/>
    <m/>
    <m/>
    <m/>
    <m/>
    <m/>
    <m/>
    <m/>
    <n v="1"/>
    <s v="2"/>
    <s v="2"/>
    <n v="0"/>
    <n v="0"/>
    <n v="2"/>
    <n v="7.142857142857143"/>
    <n v="0"/>
    <n v="0"/>
    <n v="26"/>
    <n v="92.85714285714286"/>
    <n v="28"/>
  </r>
  <r>
    <s v="_against_empire"/>
    <s v="candiscallison"/>
    <m/>
    <m/>
    <m/>
    <m/>
    <m/>
    <m/>
    <m/>
    <m/>
    <s v="No"/>
    <n v="283"/>
    <m/>
    <m/>
    <x v="0"/>
    <d v="2019-01-11T02:50:48.000"/>
    <s v="RT @candiscallison: &quot;What many fail to understand about the Unist’ot’en Camp is that it is not a protest camp. Nor is it a blockade. It is…"/>
    <m/>
    <m/>
    <x v="0"/>
    <m/>
    <s v="http://pbs.twimg.com/profile_images/903306065114128384/lBhy28Rv_normal.jpg"/>
    <x v="174"/>
    <s v="https://twitter.com/#!/_against_empire/status/1083556803818905602"/>
    <m/>
    <m/>
    <s v="1083556803818905602"/>
    <m/>
    <b v="0"/>
    <n v="0"/>
    <s v=""/>
    <b v="1"/>
    <s v="en"/>
    <m/>
    <s v="1083452191556329473"/>
    <b v="0"/>
    <n v="31"/>
    <s v="1083543707582955520"/>
    <s v="Twitter Web Client"/>
    <b v="0"/>
    <s v="1083543707582955520"/>
    <s v="Tweet"/>
    <n v="0"/>
    <n v="0"/>
    <m/>
    <m/>
    <m/>
    <m/>
    <m/>
    <m/>
    <m/>
    <m/>
    <n v="1"/>
    <s v="2"/>
    <s v="2"/>
    <n v="0"/>
    <n v="0"/>
    <n v="2"/>
    <n v="7.142857142857143"/>
    <n v="0"/>
    <n v="0"/>
    <n v="26"/>
    <n v="92.85714285714286"/>
    <n v="28"/>
  </r>
  <r>
    <s v="myteathyme"/>
    <s v="candiscallison"/>
    <m/>
    <m/>
    <m/>
    <m/>
    <m/>
    <m/>
    <m/>
    <m/>
    <s v="No"/>
    <n v="284"/>
    <m/>
    <m/>
    <x v="0"/>
    <d v="2019-01-11T03:14:28.000"/>
    <s v="RT @candiscallison: &quot;What many fail to understand about the Unist’ot’en Camp is that it is not a protest camp. Nor is it a blockade. It is…"/>
    <m/>
    <m/>
    <x v="0"/>
    <m/>
    <s v="http://pbs.twimg.com/profile_images/1080949170821713921/RsZHSepI_normal.jpg"/>
    <x v="175"/>
    <s v="https://twitter.com/#!/myteathyme/status/1083562761051729920"/>
    <m/>
    <m/>
    <s v="1083562761051729920"/>
    <m/>
    <b v="0"/>
    <n v="0"/>
    <s v=""/>
    <b v="1"/>
    <s v="en"/>
    <m/>
    <s v="1083452191556329473"/>
    <b v="0"/>
    <n v="31"/>
    <s v="1083543707582955520"/>
    <s v="Twitter Web Client"/>
    <b v="0"/>
    <s v="1083543707582955520"/>
    <s v="Tweet"/>
    <n v="0"/>
    <n v="0"/>
    <m/>
    <m/>
    <m/>
    <m/>
    <m/>
    <m/>
    <m/>
    <m/>
    <n v="1"/>
    <s v="2"/>
    <s v="2"/>
    <n v="0"/>
    <n v="0"/>
    <n v="2"/>
    <n v="7.142857142857143"/>
    <n v="0"/>
    <n v="0"/>
    <n v="26"/>
    <n v="92.85714285714286"/>
    <n v="28"/>
  </r>
  <r>
    <s v="victorwaiyinlam"/>
    <s v="candiscallison"/>
    <m/>
    <m/>
    <m/>
    <m/>
    <m/>
    <m/>
    <m/>
    <m/>
    <s v="No"/>
    <n v="285"/>
    <m/>
    <m/>
    <x v="0"/>
    <d v="2019-01-11T03:23:39.000"/>
    <s v="RT @candiscallison: &quot;What many fail to understand about the Unist’ot’en Camp is that it is not a protest camp. Nor is it a blockade. It is…"/>
    <m/>
    <m/>
    <x v="0"/>
    <m/>
    <s v="http://pbs.twimg.com/profile_images/898046470586105856/UnxWzBz1_normal.jpg"/>
    <x v="176"/>
    <s v="https://twitter.com/#!/victorwaiyinlam/status/1083565070766895104"/>
    <m/>
    <m/>
    <s v="1083565070766895104"/>
    <m/>
    <b v="0"/>
    <n v="0"/>
    <s v=""/>
    <b v="1"/>
    <s v="en"/>
    <m/>
    <s v="1083452191556329473"/>
    <b v="0"/>
    <n v="31"/>
    <s v="1083543707582955520"/>
    <s v="Twitter for Android"/>
    <b v="0"/>
    <s v="1083543707582955520"/>
    <s v="Tweet"/>
    <n v="0"/>
    <n v="0"/>
    <m/>
    <m/>
    <m/>
    <m/>
    <m/>
    <m/>
    <m/>
    <m/>
    <n v="1"/>
    <s v="2"/>
    <s v="2"/>
    <n v="0"/>
    <n v="0"/>
    <n v="2"/>
    <n v="7.142857142857143"/>
    <n v="0"/>
    <n v="0"/>
    <n v="26"/>
    <n v="92.85714285714286"/>
    <n v="28"/>
  </r>
  <r>
    <s v="pieglue"/>
    <s v="candiscallison"/>
    <m/>
    <m/>
    <m/>
    <m/>
    <m/>
    <m/>
    <m/>
    <m/>
    <s v="No"/>
    <n v="286"/>
    <m/>
    <m/>
    <x v="0"/>
    <d v="2019-01-11T03:42:24.000"/>
    <s v="RT @candiscallison: &quot;What many fail to understand about the Unist’ot’en Camp is that it is not a protest camp. Nor is it a blockade. It is…"/>
    <m/>
    <m/>
    <x v="0"/>
    <m/>
    <s v="http://pbs.twimg.com/profile_images/1052800206503211009/01wVovy8_normal.jpg"/>
    <x v="177"/>
    <s v="https://twitter.com/#!/pieglue/status/1083569792638803968"/>
    <m/>
    <m/>
    <s v="1083569792638803968"/>
    <m/>
    <b v="0"/>
    <n v="0"/>
    <s v=""/>
    <b v="1"/>
    <s v="en"/>
    <m/>
    <s v="1083452191556329473"/>
    <b v="0"/>
    <n v="31"/>
    <s v="1083543707582955520"/>
    <s v="Twitter for Android"/>
    <b v="0"/>
    <s v="1083543707582955520"/>
    <s v="Tweet"/>
    <n v="0"/>
    <n v="0"/>
    <m/>
    <m/>
    <m/>
    <m/>
    <m/>
    <m/>
    <m/>
    <m/>
    <n v="1"/>
    <s v="2"/>
    <s v="2"/>
    <n v="0"/>
    <n v="0"/>
    <n v="2"/>
    <n v="7.142857142857143"/>
    <n v="0"/>
    <n v="0"/>
    <n v="26"/>
    <n v="92.85714285714286"/>
    <n v="28"/>
  </r>
  <r>
    <s v="brennaowen"/>
    <s v="candiscallison"/>
    <m/>
    <m/>
    <m/>
    <m/>
    <m/>
    <m/>
    <m/>
    <m/>
    <s v="No"/>
    <n v="287"/>
    <m/>
    <m/>
    <x v="0"/>
    <d v="2019-01-11T03:43:59.000"/>
    <s v="RT @candiscallison: &quot;What many fail to understand about the Unist’ot’en Camp is that it is not a protest camp. Nor is it a blockade. It is…"/>
    <m/>
    <m/>
    <x v="0"/>
    <m/>
    <s v="http://pbs.twimg.com/profile_images/1066956104196734976/PXVfc8rJ_normal.jpg"/>
    <x v="178"/>
    <s v="https://twitter.com/#!/brennaowen/status/1083570188199424007"/>
    <m/>
    <m/>
    <s v="1083570188199424007"/>
    <m/>
    <b v="0"/>
    <n v="0"/>
    <s v=""/>
    <b v="1"/>
    <s v="en"/>
    <m/>
    <s v="1083452191556329473"/>
    <b v="0"/>
    <n v="31"/>
    <s v="1083543707582955520"/>
    <s v="Twitter for iPhone"/>
    <b v="0"/>
    <s v="1083543707582955520"/>
    <s v="Tweet"/>
    <n v="0"/>
    <n v="0"/>
    <m/>
    <m/>
    <m/>
    <m/>
    <m/>
    <m/>
    <m/>
    <m/>
    <n v="1"/>
    <s v="2"/>
    <s v="2"/>
    <n v="0"/>
    <n v="0"/>
    <n v="2"/>
    <n v="7.142857142857143"/>
    <n v="0"/>
    <n v="0"/>
    <n v="26"/>
    <n v="92.85714285714286"/>
    <n v="28"/>
  </r>
  <r>
    <s v="xrebelcanada"/>
    <s v="candiscallison"/>
    <m/>
    <m/>
    <m/>
    <m/>
    <m/>
    <m/>
    <m/>
    <m/>
    <s v="No"/>
    <n v="288"/>
    <m/>
    <m/>
    <x v="0"/>
    <d v="2019-01-11T03:47:41.000"/>
    <s v="RT @candiscallison: &quot;What many fail to understand about the Unist’ot’en Camp is that it is not a protest camp. Nor is it a blockade. It is…"/>
    <m/>
    <m/>
    <x v="0"/>
    <m/>
    <s v="http://pbs.twimg.com/profile_images/1081579808625061888/a2vZQ7j4_normal.jpg"/>
    <x v="179"/>
    <s v="https://twitter.com/#!/xrebelcanada/status/1083571121243467777"/>
    <m/>
    <m/>
    <s v="1083571121243467777"/>
    <m/>
    <b v="0"/>
    <n v="0"/>
    <s v=""/>
    <b v="1"/>
    <s v="en"/>
    <m/>
    <s v="1083452191556329473"/>
    <b v="0"/>
    <n v="31"/>
    <s v="1083543707582955520"/>
    <s v="TweetDeck"/>
    <b v="0"/>
    <s v="1083543707582955520"/>
    <s v="Tweet"/>
    <n v="0"/>
    <n v="0"/>
    <m/>
    <m/>
    <m/>
    <m/>
    <m/>
    <m/>
    <m/>
    <m/>
    <n v="1"/>
    <s v="2"/>
    <s v="2"/>
    <n v="0"/>
    <n v="0"/>
    <n v="2"/>
    <n v="7.142857142857143"/>
    <n v="0"/>
    <n v="0"/>
    <n v="26"/>
    <n v="92.85714285714286"/>
    <n v="28"/>
  </r>
  <r>
    <s v="diagnosticchick"/>
    <s v="candiscallison"/>
    <m/>
    <m/>
    <m/>
    <m/>
    <m/>
    <m/>
    <m/>
    <m/>
    <s v="No"/>
    <n v="289"/>
    <m/>
    <m/>
    <x v="0"/>
    <d v="2019-01-11T03:49:40.000"/>
    <s v="RT @candiscallison: &quot;What many fail to understand about the Unist’ot’en Camp is that it is not a protest camp. Nor is it a blockade. It is…"/>
    <m/>
    <m/>
    <x v="0"/>
    <m/>
    <s v="http://pbs.twimg.com/profile_images/1024740767296876544/vjotCTPW_normal.jpg"/>
    <x v="180"/>
    <s v="https://twitter.com/#!/diagnosticchick/status/1083571621342830592"/>
    <m/>
    <m/>
    <s v="1083571621342830592"/>
    <m/>
    <b v="0"/>
    <n v="0"/>
    <s v=""/>
    <b v="1"/>
    <s v="en"/>
    <m/>
    <s v="1083452191556329473"/>
    <b v="0"/>
    <n v="31"/>
    <s v="1083543707582955520"/>
    <s v="Twitter for iPhone"/>
    <b v="0"/>
    <s v="1083543707582955520"/>
    <s v="Tweet"/>
    <n v="0"/>
    <n v="0"/>
    <m/>
    <m/>
    <m/>
    <m/>
    <m/>
    <m/>
    <m/>
    <m/>
    <n v="1"/>
    <s v="2"/>
    <s v="2"/>
    <n v="0"/>
    <n v="0"/>
    <n v="2"/>
    <n v="7.142857142857143"/>
    <n v="0"/>
    <n v="0"/>
    <n v="26"/>
    <n v="92.85714285714286"/>
    <n v="28"/>
  </r>
  <r>
    <s v="brad_burgen"/>
    <s v="candiscallison"/>
    <m/>
    <m/>
    <m/>
    <m/>
    <m/>
    <m/>
    <m/>
    <m/>
    <s v="No"/>
    <n v="290"/>
    <m/>
    <m/>
    <x v="0"/>
    <d v="2019-01-11T03:50:13.000"/>
    <s v="RT @candiscallison: &quot;What many fail to understand about the Unist’ot’en Camp is that it is not a protest camp. Nor is it a blockade. It is…"/>
    <m/>
    <m/>
    <x v="0"/>
    <m/>
    <s v="http://pbs.twimg.com/profile_images/822637924588130304/m6Uhkyw__normal.jpg"/>
    <x v="181"/>
    <s v="https://twitter.com/#!/brad_burgen/status/1083571756240125953"/>
    <m/>
    <m/>
    <s v="1083571756240125953"/>
    <m/>
    <b v="0"/>
    <n v="0"/>
    <s v=""/>
    <b v="1"/>
    <s v="en"/>
    <m/>
    <s v="1083452191556329473"/>
    <b v="0"/>
    <n v="31"/>
    <s v="1083543707582955520"/>
    <s v="Twitter for Android"/>
    <b v="0"/>
    <s v="1083543707582955520"/>
    <s v="Tweet"/>
    <n v="0"/>
    <n v="0"/>
    <m/>
    <m/>
    <m/>
    <m/>
    <m/>
    <m/>
    <m/>
    <m/>
    <n v="1"/>
    <s v="2"/>
    <s v="2"/>
    <n v="0"/>
    <n v="0"/>
    <n v="2"/>
    <n v="7.142857142857143"/>
    <n v="0"/>
    <n v="0"/>
    <n v="26"/>
    <n v="92.85714285714286"/>
    <n v="28"/>
  </r>
  <r>
    <s v="nielekane"/>
    <s v="candiscallison"/>
    <m/>
    <m/>
    <m/>
    <m/>
    <m/>
    <m/>
    <m/>
    <m/>
    <s v="No"/>
    <n v="291"/>
    <m/>
    <m/>
    <x v="0"/>
    <d v="2019-01-11T03:52:16.000"/>
    <s v="RT @candiscallison: &quot;What many fail to understand about the Unist’ot’en Camp is that it is not a protest camp. Nor is it a blockade. It is…"/>
    <m/>
    <m/>
    <x v="0"/>
    <m/>
    <s v="http://pbs.twimg.com/profile_images/1071601221016858624/cEoEIQg2_normal.jpg"/>
    <x v="182"/>
    <s v="https://twitter.com/#!/nielekane/status/1083572273141829637"/>
    <m/>
    <m/>
    <s v="1083572273141829637"/>
    <m/>
    <b v="0"/>
    <n v="0"/>
    <s v=""/>
    <b v="1"/>
    <s v="en"/>
    <m/>
    <s v="1083452191556329473"/>
    <b v="0"/>
    <n v="31"/>
    <s v="1083543707582955520"/>
    <s v="Twitter Web Client"/>
    <b v="0"/>
    <s v="1083543707582955520"/>
    <s v="Tweet"/>
    <n v="0"/>
    <n v="0"/>
    <m/>
    <m/>
    <m/>
    <m/>
    <m/>
    <m/>
    <m/>
    <m/>
    <n v="1"/>
    <s v="2"/>
    <s v="2"/>
    <n v="0"/>
    <n v="0"/>
    <n v="2"/>
    <n v="7.142857142857143"/>
    <n v="0"/>
    <n v="0"/>
    <n v="26"/>
    <n v="92.85714285714286"/>
    <n v="28"/>
  </r>
  <r>
    <s v="actorlbd"/>
    <s v="candiscallison"/>
    <m/>
    <m/>
    <m/>
    <m/>
    <m/>
    <m/>
    <m/>
    <m/>
    <s v="No"/>
    <n v="292"/>
    <m/>
    <m/>
    <x v="0"/>
    <d v="2019-01-11T03:57:47.000"/>
    <s v="RT @candiscallison: &quot;What many fail to understand about the Unist’ot’en Camp is that it is not a protest camp. Nor is it a blockade. It is…"/>
    <m/>
    <m/>
    <x v="0"/>
    <m/>
    <s v="http://pbs.twimg.com/profile_images/913652940639838208/yGgOcuU3_normal.jpg"/>
    <x v="183"/>
    <s v="https://twitter.com/#!/actorlbd/status/1083573659988484097"/>
    <m/>
    <m/>
    <s v="1083573659988484097"/>
    <m/>
    <b v="0"/>
    <n v="0"/>
    <s v=""/>
    <b v="1"/>
    <s v="en"/>
    <m/>
    <s v="1083452191556329473"/>
    <b v="0"/>
    <n v="31"/>
    <s v="1083543707582955520"/>
    <s v="Twitter Web Client"/>
    <b v="0"/>
    <s v="1083543707582955520"/>
    <s v="Tweet"/>
    <n v="0"/>
    <n v="0"/>
    <m/>
    <m/>
    <m/>
    <m/>
    <m/>
    <m/>
    <m/>
    <m/>
    <n v="1"/>
    <s v="2"/>
    <s v="2"/>
    <n v="0"/>
    <n v="0"/>
    <n v="2"/>
    <n v="7.142857142857143"/>
    <n v="0"/>
    <n v="0"/>
    <n v="26"/>
    <n v="92.85714285714286"/>
    <n v="28"/>
  </r>
  <r>
    <s v="ccwwfoundation"/>
    <s v="maximebernier"/>
    <m/>
    <m/>
    <m/>
    <m/>
    <m/>
    <m/>
    <m/>
    <m/>
    <s v="No"/>
    <n v="293"/>
    <m/>
    <m/>
    <x v="0"/>
    <d v="2019-01-11T04:11:03.000"/>
    <s v="&quot; Unist’ot’en Camp is that it is not a protest camp. Nor is it a blockade. _x000a_It is a reoccupation of traditional territory and an assertion of Aboriginal title.&quot;_x000a_#CoastalGasLink_x000a_#pipelines_x000a_@MaximeBernier #PPC2019_x000a_https://t.co/E13hCBDUny"/>
    <s v="https://www.vice.com/en_ca/article/kzvmqv/the-real-war-facing-the-wetsuweten-nation"/>
    <s v="vice.com"/>
    <x v="25"/>
    <m/>
    <s v="http://pbs.twimg.com/profile_images/952189257631768577/0rH7s7Qw_normal.jpg"/>
    <x v="184"/>
    <s v="https://twitter.com/#!/ccwwfoundation/status/1083577001259069440"/>
    <m/>
    <m/>
    <s v="1083577001259069440"/>
    <m/>
    <b v="0"/>
    <n v="0"/>
    <s v=""/>
    <b v="0"/>
    <s v="en"/>
    <m/>
    <s v=""/>
    <b v="0"/>
    <n v="0"/>
    <s v=""/>
    <s v="Twitter for Android"/>
    <b v="0"/>
    <s v="1083577001259069440"/>
    <s v="Tweet"/>
    <n v="0"/>
    <n v="0"/>
    <s v="-113.71368,53.395531 _x000a_-113.271555,53.395531 _x000a_-113.271555,53.7161084 _x000a_-113.71368,53.7161084"/>
    <s v="Canada"/>
    <s v="CA"/>
    <s v="Edmonton, Alberta"/>
    <s v="6a6d896ba1cb5dc4"/>
    <s v="Edmonton"/>
    <s v="city"/>
    <s v="https://api.twitter.com/1.1/geo/id/6a6d896ba1cb5dc4.json"/>
    <n v="1"/>
    <s v="34"/>
    <s v="34"/>
    <n v="0"/>
    <n v="0"/>
    <n v="1"/>
    <n v="2.9411764705882355"/>
    <n v="0"/>
    <n v="0"/>
    <n v="33"/>
    <n v="97.05882352941177"/>
    <n v="34"/>
  </r>
  <r>
    <s v="denyse_hayward"/>
    <s v="candiscallison"/>
    <m/>
    <m/>
    <m/>
    <m/>
    <m/>
    <m/>
    <m/>
    <m/>
    <s v="No"/>
    <n v="294"/>
    <m/>
    <m/>
    <x v="0"/>
    <d v="2019-01-11T04:19:37.000"/>
    <s v="RT @candiscallison: &quot;What many fail to understand about the Unist’ot’en Camp is that it is not a protest camp. Nor is it a blockade. It is…"/>
    <m/>
    <m/>
    <x v="0"/>
    <m/>
    <s v="http://pbs.twimg.com/profile_images/825464632026370048/zhCvSO91_normal.jpg"/>
    <x v="185"/>
    <s v="https://twitter.com/#!/denyse_hayward/status/1083579155805949952"/>
    <m/>
    <m/>
    <s v="1083579155805949952"/>
    <m/>
    <b v="0"/>
    <n v="0"/>
    <s v=""/>
    <b v="1"/>
    <s v="en"/>
    <m/>
    <s v="1083452191556329473"/>
    <b v="0"/>
    <n v="31"/>
    <s v="1083543707582955520"/>
    <s v="Twitter for iPhone"/>
    <b v="0"/>
    <s v="1083543707582955520"/>
    <s v="Tweet"/>
    <n v="0"/>
    <n v="0"/>
    <m/>
    <m/>
    <m/>
    <m/>
    <m/>
    <m/>
    <m/>
    <m/>
    <n v="1"/>
    <s v="2"/>
    <s v="2"/>
    <n v="0"/>
    <n v="0"/>
    <n v="2"/>
    <n v="7.142857142857143"/>
    <n v="0"/>
    <n v="0"/>
    <n v="26"/>
    <n v="92.85714285714286"/>
    <n v="28"/>
  </r>
  <r>
    <s v="gindaanis"/>
    <s v="candiscallison"/>
    <m/>
    <m/>
    <m/>
    <m/>
    <m/>
    <m/>
    <m/>
    <m/>
    <s v="No"/>
    <n v="295"/>
    <m/>
    <m/>
    <x v="0"/>
    <d v="2019-01-11T04:24:20.000"/>
    <s v="RT @candiscallison: &quot;What many fail to understand about the Unist’ot’en Camp is that it is not a protest camp. Nor is it a blockade. It is…"/>
    <m/>
    <m/>
    <x v="0"/>
    <m/>
    <s v="http://pbs.twimg.com/profile_images/1059164916056252416/WKAngoYs_normal.jpg"/>
    <x v="186"/>
    <s v="https://twitter.com/#!/gindaanis/status/1083580345188966401"/>
    <m/>
    <m/>
    <s v="1083580345188966401"/>
    <m/>
    <b v="0"/>
    <n v="0"/>
    <s v=""/>
    <b v="1"/>
    <s v="en"/>
    <m/>
    <s v="1083452191556329473"/>
    <b v="0"/>
    <n v="31"/>
    <s v="1083543707582955520"/>
    <s v="Twitter for Android"/>
    <b v="0"/>
    <s v="1083543707582955520"/>
    <s v="Tweet"/>
    <n v="0"/>
    <n v="0"/>
    <m/>
    <m/>
    <m/>
    <m/>
    <m/>
    <m/>
    <m/>
    <m/>
    <n v="1"/>
    <s v="2"/>
    <s v="2"/>
    <n v="0"/>
    <n v="0"/>
    <n v="2"/>
    <n v="7.142857142857143"/>
    <n v="0"/>
    <n v="0"/>
    <n v="26"/>
    <n v="92.85714285714286"/>
    <n v="28"/>
  </r>
  <r>
    <s v="cuntext"/>
    <s v="candiscallison"/>
    <m/>
    <m/>
    <m/>
    <m/>
    <m/>
    <m/>
    <m/>
    <m/>
    <s v="No"/>
    <n v="296"/>
    <m/>
    <m/>
    <x v="0"/>
    <d v="2019-01-11T04:32:01.000"/>
    <s v="RT @candiscallison: &quot;What many fail to understand about the Unist’ot’en Camp is that it is not a protest camp. Nor is it a blockade. It is…"/>
    <m/>
    <m/>
    <x v="0"/>
    <m/>
    <s v="http://pbs.twimg.com/profile_images/1050588112856862720/bbmNlosN_normal.jpg"/>
    <x v="187"/>
    <s v="https://twitter.com/#!/cuntext/status/1083582278587084800"/>
    <m/>
    <m/>
    <s v="1083582278587084800"/>
    <m/>
    <b v="0"/>
    <n v="0"/>
    <s v=""/>
    <b v="1"/>
    <s v="en"/>
    <m/>
    <s v="1083452191556329473"/>
    <b v="0"/>
    <n v="31"/>
    <s v="1083543707582955520"/>
    <s v="Twitter for iPhone"/>
    <b v="0"/>
    <s v="1083543707582955520"/>
    <s v="Tweet"/>
    <n v="0"/>
    <n v="0"/>
    <m/>
    <m/>
    <m/>
    <m/>
    <m/>
    <m/>
    <m/>
    <m/>
    <n v="1"/>
    <s v="2"/>
    <s v="2"/>
    <n v="0"/>
    <n v="0"/>
    <n v="2"/>
    <n v="7.142857142857143"/>
    <n v="0"/>
    <n v="0"/>
    <n v="26"/>
    <n v="92.85714285714286"/>
    <n v="28"/>
  </r>
  <r>
    <s v="canadianlefty"/>
    <s v="candiscallison"/>
    <m/>
    <m/>
    <m/>
    <m/>
    <m/>
    <m/>
    <m/>
    <m/>
    <s v="No"/>
    <n v="297"/>
    <m/>
    <m/>
    <x v="0"/>
    <d v="2019-01-11T04:33:40.000"/>
    <s v="RT @candiscallison: &quot;What many fail to understand about the Unist’ot’en Camp is that it is not a protest camp. Nor is it a blockade. It is…"/>
    <m/>
    <m/>
    <x v="0"/>
    <m/>
    <s v="http://pbs.twimg.com/profile_images/1180440462/lego_scott_normal.jpg"/>
    <x v="188"/>
    <s v="https://twitter.com/#!/canadianlefty/status/1083582691159756800"/>
    <m/>
    <m/>
    <s v="1083582691159756800"/>
    <m/>
    <b v="0"/>
    <n v="0"/>
    <s v=""/>
    <b v="1"/>
    <s v="en"/>
    <m/>
    <s v="1083452191556329473"/>
    <b v="0"/>
    <n v="31"/>
    <s v="1083543707582955520"/>
    <s v="Twitter for iPhone"/>
    <b v="0"/>
    <s v="1083543707582955520"/>
    <s v="Tweet"/>
    <n v="0"/>
    <n v="0"/>
    <m/>
    <m/>
    <m/>
    <m/>
    <m/>
    <m/>
    <m/>
    <m/>
    <n v="1"/>
    <s v="2"/>
    <s v="2"/>
    <n v="0"/>
    <n v="0"/>
    <n v="2"/>
    <n v="7.142857142857143"/>
    <n v="0"/>
    <n v="0"/>
    <n v="26"/>
    <n v="92.85714285714286"/>
    <n v="28"/>
  </r>
  <r>
    <s v="ukudigada"/>
    <s v="candiscallison"/>
    <m/>
    <m/>
    <m/>
    <m/>
    <m/>
    <m/>
    <m/>
    <m/>
    <s v="No"/>
    <n v="298"/>
    <m/>
    <m/>
    <x v="0"/>
    <d v="2019-01-11T04:53:26.000"/>
    <s v="RT @candiscallison: &quot;What many fail to understand about the Unist’ot’en Camp is that it is not a protest camp. Nor is it a blockade. It is…"/>
    <m/>
    <m/>
    <x v="0"/>
    <m/>
    <s v="http://pbs.twimg.com/profile_images/999010809630998528/aLmN8ZQ6_normal.jpg"/>
    <x v="189"/>
    <s v="https://twitter.com/#!/ukudigada/status/1083587668200615936"/>
    <m/>
    <m/>
    <s v="1083587668200615936"/>
    <m/>
    <b v="0"/>
    <n v="0"/>
    <s v=""/>
    <b v="1"/>
    <s v="en"/>
    <m/>
    <s v="1083452191556329473"/>
    <b v="0"/>
    <n v="31"/>
    <s v="1083543707582955520"/>
    <s v="Twitter for iPhone"/>
    <b v="0"/>
    <s v="1083543707582955520"/>
    <s v="Tweet"/>
    <n v="0"/>
    <n v="0"/>
    <m/>
    <m/>
    <m/>
    <m/>
    <m/>
    <m/>
    <m/>
    <m/>
    <n v="1"/>
    <s v="2"/>
    <s v="2"/>
    <n v="0"/>
    <n v="0"/>
    <n v="2"/>
    <n v="7.142857142857143"/>
    <n v="0"/>
    <n v="0"/>
    <n v="26"/>
    <n v="92.85714285714286"/>
    <n v="28"/>
  </r>
  <r>
    <s v="princesslucaj"/>
    <s v="candiscallison"/>
    <m/>
    <m/>
    <m/>
    <m/>
    <m/>
    <m/>
    <m/>
    <m/>
    <s v="No"/>
    <n v="299"/>
    <m/>
    <m/>
    <x v="0"/>
    <d v="2019-01-11T04:54:11.000"/>
    <s v="RT @candiscallison: &quot;What many fail to understand about the Unist’ot’en Camp is that it is not a protest camp. Nor is it a blockade. It is…"/>
    <m/>
    <m/>
    <x v="0"/>
    <m/>
    <s v="http://pbs.twimg.com/profile_images/790092851426177024/Xwua9gwo_normal.jpg"/>
    <x v="190"/>
    <s v="https://twitter.com/#!/princesslucaj/status/1083587857334202368"/>
    <m/>
    <m/>
    <s v="1083587857334202368"/>
    <m/>
    <b v="0"/>
    <n v="0"/>
    <s v=""/>
    <b v="1"/>
    <s v="en"/>
    <m/>
    <s v="1083452191556329473"/>
    <b v="0"/>
    <n v="31"/>
    <s v="1083543707582955520"/>
    <s v="Twitter for iPhone"/>
    <b v="0"/>
    <s v="1083543707582955520"/>
    <s v="Tweet"/>
    <n v="0"/>
    <n v="0"/>
    <m/>
    <m/>
    <m/>
    <m/>
    <m/>
    <m/>
    <m/>
    <m/>
    <n v="1"/>
    <s v="2"/>
    <s v="2"/>
    <n v="0"/>
    <n v="0"/>
    <n v="2"/>
    <n v="7.142857142857143"/>
    <n v="0"/>
    <n v="0"/>
    <n v="26"/>
    <n v="92.85714285714286"/>
    <n v="28"/>
  </r>
  <r>
    <s v="mediaindigena"/>
    <s v="candiscallison"/>
    <m/>
    <m/>
    <m/>
    <m/>
    <m/>
    <m/>
    <m/>
    <m/>
    <s v="No"/>
    <n v="300"/>
    <m/>
    <m/>
    <x v="0"/>
    <d v="2019-01-11T04:56:54.000"/>
    <s v="RT @candiscallison: &quot;What many fail to understand about the Unist’ot’en Camp is that it is not a protest camp. Nor is it a blockade. It is…"/>
    <m/>
    <m/>
    <x v="0"/>
    <m/>
    <s v="http://pbs.twimg.com/profile_images/541341792860262400/8fD4zte4_normal.jpeg"/>
    <x v="191"/>
    <s v="https://twitter.com/#!/mediaindigena/status/1083588541022654464"/>
    <m/>
    <m/>
    <s v="1083588541022654464"/>
    <m/>
    <b v="0"/>
    <n v="0"/>
    <s v=""/>
    <b v="1"/>
    <s v="en"/>
    <m/>
    <s v="1083452191556329473"/>
    <b v="0"/>
    <n v="31"/>
    <s v="1083543707582955520"/>
    <s v="Twitter for iPhone"/>
    <b v="0"/>
    <s v="1083543707582955520"/>
    <s v="Tweet"/>
    <n v="0"/>
    <n v="0"/>
    <m/>
    <m/>
    <m/>
    <m/>
    <m/>
    <m/>
    <m/>
    <m/>
    <n v="1"/>
    <s v="2"/>
    <s v="2"/>
    <n v="0"/>
    <n v="0"/>
    <n v="2"/>
    <n v="7.142857142857143"/>
    <n v="0"/>
    <n v="0"/>
    <n v="26"/>
    <n v="92.85714285714286"/>
    <n v="28"/>
  </r>
  <r>
    <s v="slignot"/>
    <s v="candiscallison"/>
    <m/>
    <m/>
    <m/>
    <m/>
    <m/>
    <m/>
    <m/>
    <m/>
    <s v="No"/>
    <n v="301"/>
    <m/>
    <m/>
    <x v="0"/>
    <d v="2019-01-11T04:59:46.000"/>
    <s v="RT @candiscallison: &quot;What many fail to understand about the Unist’ot’en Camp is that it is not a protest camp. Nor is it a blockade. It is…"/>
    <m/>
    <m/>
    <x v="0"/>
    <m/>
    <s v="http://pbs.twimg.com/profile_images/676129973/IMG_0269_normal.jpg"/>
    <x v="192"/>
    <s v="https://twitter.com/#!/slignot/status/1083589260115042304"/>
    <m/>
    <m/>
    <s v="1083589260115042304"/>
    <m/>
    <b v="0"/>
    <n v="0"/>
    <s v=""/>
    <b v="1"/>
    <s v="en"/>
    <m/>
    <s v="1083452191556329473"/>
    <b v="0"/>
    <n v="31"/>
    <s v="1083543707582955520"/>
    <s v="Twitter for Android"/>
    <b v="0"/>
    <s v="1083543707582955520"/>
    <s v="Tweet"/>
    <n v="0"/>
    <n v="0"/>
    <m/>
    <m/>
    <m/>
    <m/>
    <m/>
    <m/>
    <m/>
    <m/>
    <n v="1"/>
    <s v="2"/>
    <s v="2"/>
    <n v="0"/>
    <n v="0"/>
    <n v="2"/>
    <n v="7.142857142857143"/>
    <n v="0"/>
    <n v="0"/>
    <n v="26"/>
    <n v="92.85714285714286"/>
    <n v="28"/>
  </r>
  <r>
    <s v="auraeros"/>
    <s v="candiscallison"/>
    <m/>
    <m/>
    <m/>
    <m/>
    <m/>
    <m/>
    <m/>
    <m/>
    <s v="No"/>
    <n v="302"/>
    <m/>
    <m/>
    <x v="0"/>
    <d v="2019-01-11T05:04:56.000"/>
    <s v="RT @candiscallison: &quot;What many fail to understand about the Unist’ot’en Camp is that it is not a protest camp. Nor is it a blockade. It is…"/>
    <m/>
    <m/>
    <x v="0"/>
    <m/>
    <s v="http://pbs.twimg.com/profile_images/837669903066750976/95u-l3Vn_normal.jpg"/>
    <x v="193"/>
    <s v="https://twitter.com/#!/auraeros/status/1083590562492633089"/>
    <m/>
    <m/>
    <s v="1083590562492633089"/>
    <m/>
    <b v="0"/>
    <n v="0"/>
    <s v=""/>
    <b v="1"/>
    <s v="en"/>
    <m/>
    <s v="1083452191556329473"/>
    <b v="0"/>
    <n v="31"/>
    <s v="1083543707582955520"/>
    <s v="Twitter Web Client"/>
    <b v="0"/>
    <s v="1083543707582955520"/>
    <s v="Tweet"/>
    <n v="0"/>
    <n v="0"/>
    <m/>
    <m/>
    <m/>
    <m/>
    <m/>
    <m/>
    <m/>
    <m/>
    <n v="1"/>
    <s v="2"/>
    <s v="2"/>
    <n v="0"/>
    <n v="0"/>
    <n v="2"/>
    <n v="7.142857142857143"/>
    <n v="0"/>
    <n v="0"/>
    <n v="26"/>
    <n v="92.85714285714286"/>
    <n v="28"/>
  </r>
  <r>
    <s v="extinctionmilan"/>
    <s v="candiscallison"/>
    <m/>
    <m/>
    <m/>
    <m/>
    <m/>
    <m/>
    <m/>
    <m/>
    <s v="No"/>
    <n v="303"/>
    <m/>
    <m/>
    <x v="0"/>
    <d v="2019-01-11T05:06:10.000"/>
    <s v="RT @candiscallison: &quot;What many fail to understand about the Unist’ot’en Camp is that it is not a protest camp. Nor is it a blockade. It is…"/>
    <m/>
    <m/>
    <x v="0"/>
    <m/>
    <s v="http://pbs.twimg.com/profile_images/1068363933097041921/Gh7wa02I_normal.jpg"/>
    <x v="194"/>
    <s v="https://twitter.com/#!/extinctionmilan/status/1083590870832697344"/>
    <m/>
    <m/>
    <s v="1083590870832697344"/>
    <m/>
    <b v="0"/>
    <n v="0"/>
    <s v=""/>
    <b v="1"/>
    <s v="en"/>
    <m/>
    <s v="1083452191556329473"/>
    <b v="0"/>
    <n v="31"/>
    <s v="1083543707582955520"/>
    <s v="Twitter for iPhone"/>
    <b v="0"/>
    <s v="1083543707582955520"/>
    <s v="Tweet"/>
    <n v="0"/>
    <n v="0"/>
    <m/>
    <m/>
    <m/>
    <m/>
    <m/>
    <m/>
    <m/>
    <m/>
    <n v="1"/>
    <s v="2"/>
    <s v="2"/>
    <n v="0"/>
    <n v="0"/>
    <n v="2"/>
    <n v="7.142857142857143"/>
    <n v="0"/>
    <n v="0"/>
    <n v="26"/>
    <n v="92.85714285714286"/>
    <n v="28"/>
  </r>
  <r>
    <s v="catsagainsttar"/>
    <s v="candiscallison"/>
    <m/>
    <m/>
    <m/>
    <m/>
    <m/>
    <m/>
    <m/>
    <m/>
    <s v="No"/>
    <n v="304"/>
    <m/>
    <m/>
    <x v="0"/>
    <d v="2019-01-11T05:09:08.000"/>
    <s v="RT @candiscallison: &quot;What many fail to understand about the Unist’ot’en Camp is that it is not a protest camp. Nor is it a blockade. It is…"/>
    <m/>
    <m/>
    <x v="0"/>
    <m/>
    <s v="http://pbs.twimg.com/profile_images/907294710628093952/jURb9Y4U_normal.jpg"/>
    <x v="195"/>
    <s v="https://twitter.com/#!/catsagainsttar/status/1083591618626834432"/>
    <m/>
    <m/>
    <s v="1083591618626834432"/>
    <m/>
    <b v="0"/>
    <n v="0"/>
    <s v=""/>
    <b v="1"/>
    <s v="en"/>
    <m/>
    <s v="1083452191556329473"/>
    <b v="0"/>
    <n v="31"/>
    <s v="1083543707582955520"/>
    <s v="Twitter Web Client"/>
    <b v="0"/>
    <s v="1083543707582955520"/>
    <s v="Tweet"/>
    <n v="0"/>
    <n v="0"/>
    <m/>
    <m/>
    <m/>
    <m/>
    <m/>
    <m/>
    <m/>
    <m/>
    <n v="1"/>
    <s v="2"/>
    <s v="2"/>
    <n v="0"/>
    <n v="0"/>
    <n v="2"/>
    <n v="7.142857142857143"/>
    <n v="0"/>
    <n v="0"/>
    <n v="26"/>
    <n v="92.85714285714286"/>
    <n v="28"/>
  </r>
  <r>
    <s v="_collinsmaina"/>
    <s v="candiscallison"/>
    <m/>
    <m/>
    <m/>
    <m/>
    <m/>
    <m/>
    <m/>
    <m/>
    <s v="No"/>
    <n v="305"/>
    <m/>
    <m/>
    <x v="0"/>
    <d v="2019-01-11T05:09:34.000"/>
    <s v="RT @candiscallison: &quot;What many fail to understand about the Unist’ot’en Camp is that it is not a protest camp. Nor is it a blockade. It is…"/>
    <m/>
    <m/>
    <x v="0"/>
    <m/>
    <s v="http://pbs.twimg.com/profile_images/963871133140369408/YDRFfi9-_normal.jpg"/>
    <x v="196"/>
    <s v="https://twitter.com/#!/_collinsmaina/status/1083591725719859200"/>
    <m/>
    <m/>
    <s v="1083591725719859200"/>
    <m/>
    <b v="0"/>
    <n v="0"/>
    <s v=""/>
    <b v="1"/>
    <s v="en"/>
    <m/>
    <s v="1083452191556329473"/>
    <b v="0"/>
    <n v="31"/>
    <s v="1083543707582955520"/>
    <s v="Twitter for iPhone"/>
    <b v="0"/>
    <s v="1083543707582955520"/>
    <s v="Tweet"/>
    <n v="0"/>
    <n v="0"/>
    <m/>
    <m/>
    <m/>
    <m/>
    <m/>
    <m/>
    <m/>
    <m/>
    <n v="1"/>
    <s v="2"/>
    <s v="2"/>
    <n v="0"/>
    <n v="0"/>
    <n v="2"/>
    <n v="7.142857142857143"/>
    <n v="0"/>
    <n v="0"/>
    <n v="26"/>
    <n v="92.85714285714286"/>
    <n v="28"/>
  </r>
  <r>
    <s v="mpgphd"/>
    <s v="candiscallison"/>
    <m/>
    <m/>
    <m/>
    <m/>
    <m/>
    <m/>
    <m/>
    <m/>
    <s v="No"/>
    <n v="306"/>
    <m/>
    <m/>
    <x v="0"/>
    <d v="2019-01-11T05:12:32.000"/>
    <s v="RT @candiscallison: &quot;What many fail to understand about the Unist’ot’en Camp is that it is not a protest camp. Nor is it a blockade. It is…"/>
    <m/>
    <m/>
    <x v="0"/>
    <m/>
    <s v="http://pbs.twimg.com/profile_images/1081071522897375234/rkCw1gRS_normal.jpg"/>
    <x v="197"/>
    <s v="https://twitter.com/#!/mpgphd/status/1083592474889777152"/>
    <m/>
    <m/>
    <s v="1083592474889777152"/>
    <m/>
    <b v="0"/>
    <n v="0"/>
    <s v=""/>
    <b v="1"/>
    <s v="en"/>
    <m/>
    <s v="1083452191556329473"/>
    <b v="0"/>
    <n v="31"/>
    <s v="1083543707582955520"/>
    <s v="Twitter for iPhone"/>
    <b v="0"/>
    <s v="1083543707582955520"/>
    <s v="Tweet"/>
    <n v="0"/>
    <n v="0"/>
    <m/>
    <m/>
    <m/>
    <m/>
    <m/>
    <m/>
    <m/>
    <m/>
    <n v="1"/>
    <s v="2"/>
    <s v="2"/>
    <n v="0"/>
    <n v="0"/>
    <n v="2"/>
    <n v="7.142857142857143"/>
    <n v="0"/>
    <n v="0"/>
    <n v="26"/>
    <n v="92.85714285714286"/>
    <n v="28"/>
  </r>
  <r>
    <s v="james_m_wilt"/>
    <s v="candiscallison"/>
    <m/>
    <m/>
    <m/>
    <m/>
    <m/>
    <m/>
    <m/>
    <m/>
    <s v="No"/>
    <n v="307"/>
    <m/>
    <m/>
    <x v="0"/>
    <d v="2019-01-11T05:18:58.000"/>
    <s v="RT @candiscallison: &quot;What many fail to understand about the Unist’ot’en Camp is that it is not a protest camp. Nor is it a blockade. It is…"/>
    <m/>
    <m/>
    <x v="0"/>
    <m/>
    <s v="http://pbs.twimg.com/profile_images/1006400115358089216/bUaCNaDT_normal.jpg"/>
    <x v="198"/>
    <s v="https://twitter.com/#!/james_m_wilt/status/1083594092016271360"/>
    <m/>
    <m/>
    <s v="1083594092016271360"/>
    <m/>
    <b v="0"/>
    <n v="0"/>
    <s v=""/>
    <b v="1"/>
    <s v="en"/>
    <m/>
    <s v="1083452191556329473"/>
    <b v="0"/>
    <n v="31"/>
    <s v="1083543707582955520"/>
    <s v="Twitter Web Client"/>
    <b v="0"/>
    <s v="1083543707582955520"/>
    <s v="Tweet"/>
    <n v="0"/>
    <n v="0"/>
    <m/>
    <m/>
    <m/>
    <m/>
    <m/>
    <m/>
    <m/>
    <m/>
    <n v="1"/>
    <s v="2"/>
    <s v="2"/>
    <n v="0"/>
    <n v="0"/>
    <n v="2"/>
    <n v="7.142857142857143"/>
    <n v="0"/>
    <n v="0"/>
    <n v="26"/>
    <n v="92.85714285714286"/>
    <n v="28"/>
  </r>
  <r>
    <s v="margotyoung3"/>
    <s v="candiscallison"/>
    <m/>
    <m/>
    <m/>
    <m/>
    <m/>
    <m/>
    <m/>
    <m/>
    <s v="No"/>
    <n v="308"/>
    <m/>
    <m/>
    <x v="0"/>
    <d v="2019-01-11T05:25:09.000"/>
    <s v="RT @candiscallison: &quot;What many fail to understand about the Unist’ot’en Camp is that it is not a protest camp. Nor is it a blockade. It is…"/>
    <m/>
    <m/>
    <x v="0"/>
    <m/>
    <s v="http://pbs.twimg.com/profile_images/586649609008623616/WIwd972z_normal.jpg"/>
    <x v="199"/>
    <s v="https://twitter.com/#!/margotyoung3/status/1083595646999773184"/>
    <m/>
    <m/>
    <s v="1083595646999773184"/>
    <m/>
    <b v="0"/>
    <n v="0"/>
    <s v=""/>
    <b v="1"/>
    <s v="en"/>
    <m/>
    <s v="1083452191556329473"/>
    <b v="0"/>
    <n v="31"/>
    <s v="1083543707582955520"/>
    <s v="Twitter for iPhone"/>
    <b v="0"/>
    <s v="1083543707582955520"/>
    <s v="Tweet"/>
    <n v="0"/>
    <n v="0"/>
    <m/>
    <m/>
    <m/>
    <m/>
    <m/>
    <m/>
    <m/>
    <m/>
    <n v="1"/>
    <s v="2"/>
    <s v="2"/>
    <n v="0"/>
    <n v="0"/>
    <n v="2"/>
    <n v="7.142857142857143"/>
    <n v="0"/>
    <n v="0"/>
    <n v="26"/>
    <n v="92.85714285714286"/>
    <n v="28"/>
  </r>
  <r>
    <s v="bad_woof"/>
    <s v="candiscallison"/>
    <m/>
    <m/>
    <m/>
    <m/>
    <m/>
    <m/>
    <m/>
    <m/>
    <s v="No"/>
    <n v="309"/>
    <m/>
    <m/>
    <x v="0"/>
    <d v="2019-01-11T05:25:33.000"/>
    <s v="RT @candiscallison: &quot;What many fail to understand about the Unist’ot’en Camp is that it is not a protest camp. Nor is it a blockade. It is…"/>
    <m/>
    <m/>
    <x v="0"/>
    <m/>
    <s v="http://pbs.twimg.com/profile_images/1061801669334249474/qzt2mFL6_normal.jpg"/>
    <x v="200"/>
    <s v="https://twitter.com/#!/bad_woof/status/1083595750049632256"/>
    <m/>
    <m/>
    <s v="1083595750049632256"/>
    <m/>
    <b v="0"/>
    <n v="0"/>
    <s v=""/>
    <b v="1"/>
    <s v="en"/>
    <m/>
    <s v="1083452191556329473"/>
    <b v="0"/>
    <n v="31"/>
    <s v="1083543707582955520"/>
    <s v="Twitter for iPhone"/>
    <b v="0"/>
    <s v="1083543707582955520"/>
    <s v="Tweet"/>
    <n v="0"/>
    <n v="0"/>
    <m/>
    <m/>
    <m/>
    <m/>
    <m/>
    <m/>
    <m/>
    <m/>
    <n v="1"/>
    <s v="2"/>
    <s v="2"/>
    <n v="0"/>
    <n v="0"/>
    <n v="2"/>
    <n v="7.142857142857143"/>
    <n v="0"/>
    <n v="0"/>
    <n v="26"/>
    <n v="92.85714285714286"/>
    <n v="28"/>
  </r>
  <r>
    <s v="drlesleyhowse"/>
    <s v="candiscallison"/>
    <m/>
    <m/>
    <m/>
    <m/>
    <m/>
    <m/>
    <m/>
    <m/>
    <s v="No"/>
    <n v="310"/>
    <m/>
    <m/>
    <x v="0"/>
    <d v="2019-01-11T05:31:59.000"/>
    <s v="RT @candiscallison: &quot;What many fail to understand about the Unist’ot’en Camp is that it is not a protest camp. Nor is it a blockade. It is…"/>
    <m/>
    <m/>
    <x v="0"/>
    <m/>
    <s v="http://pbs.twimg.com/profile_images/1042264604666220544/lqq_yB-X_normal.jpg"/>
    <x v="201"/>
    <s v="https://twitter.com/#!/drlesleyhowse/status/1083597367297933312"/>
    <m/>
    <m/>
    <s v="1083597367297933312"/>
    <m/>
    <b v="0"/>
    <n v="0"/>
    <s v=""/>
    <b v="1"/>
    <s v="en"/>
    <m/>
    <s v="1083452191556329473"/>
    <b v="0"/>
    <n v="31"/>
    <s v="1083543707582955520"/>
    <s v="Twitter for iPhone"/>
    <b v="0"/>
    <s v="1083543707582955520"/>
    <s v="Tweet"/>
    <n v="0"/>
    <n v="0"/>
    <m/>
    <m/>
    <m/>
    <m/>
    <m/>
    <m/>
    <m/>
    <m/>
    <n v="1"/>
    <s v="2"/>
    <s v="2"/>
    <n v="0"/>
    <n v="0"/>
    <n v="2"/>
    <n v="7.142857142857143"/>
    <n v="0"/>
    <n v="0"/>
    <n v="26"/>
    <n v="92.85714285714286"/>
    <n v="28"/>
  </r>
  <r>
    <s v="susanadee"/>
    <s v="candiscallison"/>
    <m/>
    <m/>
    <m/>
    <m/>
    <m/>
    <m/>
    <m/>
    <m/>
    <s v="No"/>
    <n v="311"/>
    <m/>
    <m/>
    <x v="0"/>
    <d v="2019-01-11T05:50:12.000"/>
    <s v="RT @candiscallison: &quot;What many fail to understand about the Unist’ot’en Camp is that it is not a protest camp. Nor is it a blockade. It is…"/>
    <m/>
    <m/>
    <x v="0"/>
    <m/>
    <s v="http://abs.twimg.com/sticky/default_profile_images/default_profile_normal.png"/>
    <x v="202"/>
    <s v="https://twitter.com/#!/susanadee/status/1083601954184392704"/>
    <m/>
    <m/>
    <s v="1083601954184392704"/>
    <m/>
    <b v="0"/>
    <n v="0"/>
    <s v=""/>
    <b v="1"/>
    <s v="en"/>
    <m/>
    <s v="1083452191556329473"/>
    <b v="0"/>
    <n v="76"/>
    <s v="1083543707582955520"/>
    <s v="Twitter for iPhone"/>
    <b v="0"/>
    <s v="1083543707582955520"/>
    <s v="Tweet"/>
    <n v="0"/>
    <n v="0"/>
    <m/>
    <m/>
    <m/>
    <m/>
    <m/>
    <m/>
    <m/>
    <m/>
    <n v="1"/>
    <s v="2"/>
    <s v="2"/>
    <n v="0"/>
    <n v="0"/>
    <n v="2"/>
    <n v="7.142857142857143"/>
    <n v="0"/>
    <n v="0"/>
    <n v="26"/>
    <n v="92.85714285714286"/>
    <n v="28"/>
  </r>
  <r>
    <s v="edosdi"/>
    <s v="candiscallison"/>
    <m/>
    <m/>
    <m/>
    <m/>
    <m/>
    <m/>
    <m/>
    <m/>
    <s v="No"/>
    <n v="312"/>
    <m/>
    <m/>
    <x v="0"/>
    <d v="2019-01-11T05:56:24.000"/>
    <s v="RT @candiscallison: &quot;What many fail to understand about the Unist’ot’en Camp is that it is not a protest camp. Nor is it a blockade. It is…"/>
    <m/>
    <m/>
    <x v="0"/>
    <m/>
    <s v="http://pbs.twimg.com/profile_images/1041350481526743040/RlD4nlDL_normal.jpg"/>
    <x v="203"/>
    <s v="https://twitter.com/#!/edosdi/status/1083603511437287425"/>
    <m/>
    <m/>
    <s v="1083603511437287425"/>
    <m/>
    <b v="0"/>
    <n v="0"/>
    <s v=""/>
    <b v="1"/>
    <s v="en"/>
    <m/>
    <s v="1083452191556329473"/>
    <b v="0"/>
    <n v="76"/>
    <s v="1083543707582955520"/>
    <s v="Twitter Web Client"/>
    <b v="0"/>
    <s v="1083543707582955520"/>
    <s v="Tweet"/>
    <n v="0"/>
    <n v="0"/>
    <m/>
    <m/>
    <m/>
    <m/>
    <m/>
    <m/>
    <m/>
    <m/>
    <n v="1"/>
    <s v="2"/>
    <s v="2"/>
    <n v="0"/>
    <n v="0"/>
    <n v="2"/>
    <n v="7.142857142857143"/>
    <n v="0"/>
    <n v="0"/>
    <n v="26"/>
    <n v="92.85714285714286"/>
    <n v="28"/>
  </r>
  <r>
    <s v="marilynwooldrid"/>
    <s v="candiscallison"/>
    <m/>
    <m/>
    <m/>
    <m/>
    <m/>
    <m/>
    <m/>
    <m/>
    <s v="No"/>
    <n v="313"/>
    <m/>
    <m/>
    <x v="0"/>
    <d v="2019-01-11T06:06:43.000"/>
    <s v="RT @candiscallison: &quot;What many fail to understand about the Unist’ot’en Camp is that it is not a protest camp. Nor is it a blockade. It is…"/>
    <m/>
    <m/>
    <x v="0"/>
    <m/>
    <s v="http://pbs.twimg.com/profile_images/533838154596245505/byxJ51RD_normal.jpeg"/>
    <x v="204"/>
    <s v="https://twitter.com/#!/marilynwooldrid/status/1083606108894257152"/>
    <m/>
    <m/>
    <s v="1083606108894257152"/>
    <m/>
    <b v="0"/>
    <n v="0"/>
    <s v=""/>
    <b v="1"/>
    <s v="en"/>
    <m/>
    <s v="1083452191556329473"/>
    <b v="0"/>
    <n v="76"/>
    <s v="1083543707582955520"/>
    <s v="Twitter for iPhone"/>
    <b v="0"/>
    <s v="1083543707582955520"/>
    <s v="Tweet"/>
    <n v="0"/>
    <n v="0"/>
    <m/>
    <m/>
    <m/>
    <m/>
    <m/>
    <m/>
    <m/>
    <m/>
    <n v="1"/>
    <s v="2"/>
    <s v="2"/>
    <n v="0"/>
    <n v="0"/>
    <n v="2"/>
    <n v="7.142857142857143"/>
    <n v="0"/>
    <n v="0"/>
    <n v="26"/>
    <n v="92.85714285714286"/>
    <n v="28"/>
  </r>
  <r>
    <s v="michellexxli"/>
    <s v="candiscallison"/>
    <m/>
    <m/>
    <m/>
    <m/>
    <m/>
    <m/>
    <m/>
    <m/>
    <s v="No"/>
    <n v="314"/>
    <m/>
    <m/>
    <x v="0"/>
    <d v="2019-01-11T06:19:26.000"/>
    <s v="RT @candiscallison: &quot;What many fail to understand about the Unist’ot’en Camp is that it is not a protest camp. Nor is it a blockade. It is…"/>
    <m/>
    <m/>
    <x v="0"/>
    <m/>
    <s v="http://pbs.twimg.com/profile_images/1065057153470291968/ihoKH08f_normal.jpg"/>
    <x v="205"/>
    <s v="https://twitter.com/#!/michellexxli/status/1083609307650772993"/>
    <m/>
    <m/>
    <s v="1083609307650772993"/>
    <m/>
    <b v="0"/>
    <n v="0"/>
    <s v=""/>
    <b v="1"/>
    <s v="en"/>
    <m/>
    <s v="1083452191556329473"/>
    <b v="0"/>
    <n v="76"/>
    <s v="1083543707582955520"/>
    <s v="Twitter for Android"/>
    <b v="0"/>
    <s v="1083543707582955520"/>
    <s v="Tweet"/>
    <n v="0"/>
    <n v="0"/>
    <m/>
    <m/>
    <m/>
    <m/>
    <m/>
    <m/>
    <m/>
    <m/>
    <n v="1"/>
    <s v="2"/>
    <s v="2"/>
    <n v="0"/>
    <n v="0"/>
    <n v="2"/>
    <n v="7.142857142857143"/>
    <n v="0"/>
    <n v="0"/>
    <n v="26"/>
    <n v="92.85714285714286"/>
    <n v="28"/>
  </r>
  <r>
    <s v="cinemaneophyte"/>
    <s v="candiscallison"/>
    <m/>
    <m/>
    <m/>
    <m/>
    <m/>
    <m/>
    <m/>
    <m/>
    <s v="No"/>
    <n v="315"/>
    <m/>
    <m/>
    <x v="0"/>
    <d v="2019-01-11T06:23:20.000"/>
    <s v="RT @candiscallison: &quot;What many fail to understand about the Unist’ot’en Camp is that it is not a protest camp. Nor is it a blockade. It is…"/>
    <m/>
    <m/>
    <x v="0"/>
    <m/>
    <s v="http://pbs.twimg.com/profile_images/837079924489994240/onFrqfGv_normal.jpg"/>
    <x v="206"/>
    <s v="https://twitter.com/#!/cinemaneophyte/status/1083610288988012544"/>
    <m/>
    <m/>
    <s v="1083610288988012544"/>
    <m/>
    <b v="0"/>
    <n v="0"/>
    <s v=""/>
    <b v="1"/>
    <s v="en"/>
    <m/>
    <s v="1083452191556329473"/>
    <b v="0"/>
    <n v="76"/>
    <s v="1083543707582955520"/>
    <s v="Twitter Lite"/>
    <b v="0"/>
    <s v="1083543707582955520"/>
    <s v="Tweet"/>
    <n v="0"/>
    <n v="0"/>
    <m/>
    <m/>
    <m/>
    <m/>
    <m/>
    <m/>
    <m/>
    <m/>
    <n v="1"/>
    <s v="2"/>
    <s v="2"/>
    <n v="0"/>
    <n v="0"/>
    <n v="2"/>
    <n v="7.142857142857143"/>
    <n v="0"/>
    <n v="0"/>
    <n v="26"/>
    <n v="92.85714285714286"/>
    <n v="28"/>
  </r>
  <r>
    <s v="marktmaclean"/>
    <s v="candiscallison"/>
    <m/>
    <m/>
    <m/>
    <m/>
    <m/>
    <m/>
    <m/>
    <m/>
    <s v="No"/>
    <n v="316"/>
    <m/>
    <m/>
    <x v="0"/>
    <d v="2019-01-11T06:26:26.000"/>
    <s v="RT @candiscallison: &quot;What many fail to understand about the Unist’ot’en Camp is that it is not a protest camp. Nor is it a blockade. It is…"/>
    <m/>
    <m/>
    <x v="0"/>
    <m/>
    <s v="http://pbs.twimg.com/profile_images/741733647921729538/ejoIFStq_normal.jpg"/>
    <x v="207"/>
    <s v="https://twitter.com/#!/marktmaclean/status/1083611070307004416"/>
    <m/>
    <m/>
    <s v="1083611070307004416"/>
    <m/>
    <b v="0"/>
    <n v="0"/>
    <s v=""/>
    <b v="1"/>
    <s v="en"/>
    <m/>
    <s v="1083452191556329473"/>
    <b v="0"/>
    <n v="76"/>
    <s v="1083543707582955520"/>
    <s v="Twitter Web Client"/>
    <b v="0"/>
    <s v="1083543707582955520"/>
    <s v="Tweet"/>
    <n v="0"/>
    <n v="0"/>
    <m/>
    <m/>
    <m/>
    <m/>
    <m/>
    <m/>
    <m/>
    <m/>
    <n v="1"/>
    <s v="2"/>
    <s v="2"/>
    <n v="0"/>
    <n v="0"/>
    <n v="2"/>
    <n v="7.142857142857143"/>
    <n v="0"/>
    <n v="0"/>
    <n v="26"/>
    <n v="92.85714285714286"/>
    <n v="28"/>
  </r>
  <r>
    <s v="tiny_lantern"/>
    <s v="candiscallison"/>
    <m/>
    <m/>
    <m/>
    <m/>
    <m/>
    <m/>
    <m/>
    <m/>
    <s v="No"/>
    <n v="317"/>
    <m/>
    <m/>
    <x v="0"/>
    <d v="2019-01-11T06:33:48.000"/>
    <s v="RT @candiscallison: &quot;What many fail to understand about the Unist’ot’en Camp is that it is not a protest camp. Nor is it a blockade. It is…"/>
    <m/>
    <m/>
    <x v="0"/>
    <m/>
    <s v="http://pbs.twimg.com/profile_images/670107010931773441/3S2ttiQ5_normal.jpg"/>
    <x v="208"/>
    <s v="https://twitter.com/#!/tiny_lantern/status/1083612924449644544"/>
    <m/>
    <m/>
    <s v="1083612924449644544"/>
    <m/>
    <b v="0"/>
    <n v="0"/>
    <s v=""/>
    <b v="1"/>
    <s v="en"/>
    <m/>
    <s v="1083452191556329473"/>
    <b v="0"/>
    <n v="76"/>
    <s v="1083543707582955520"/>
    <s v="Twitter for iPhone"/>
    <b v="0"/>
    <s v="1083543707582955520"/>
    <s v="Tweet"/>
    <n v="0"/>
    <n v="0"/>
    <m/>
    <m/>
    <m/>
    <m/>
    <m/>
    <m/>
    <m/>
    <m/>
    <n v="1"/>
    <s v="2"/>
    <s v="2"/>
    <n v="0"/>
    <n v="0"/>
    <n v="2"/>
    <n v="7.142857142857143"/>
    <n v="0"/>
    <n v="0"/>
    <n v="26"/>
    <n v="92.85714285714286"/>
    <n v="28"/>
  </r>
  <r>
    <s v="capld31"/>
    <s v="capld31"/>
    <m/>
    <m/>
    <m/>
    <m/>
    <m/>
    <m/>
    <m/>
    <m/>
    <s v="No"/>
    <n v="318"/>
    <m/>
    <m/>
    <x v="1"/>
    <d v="2019-01-11T06:40:49.000"/>
    <s v="Nous demandons à tous les Congo d’éviter les propos qui divisent un peuple.  Félix sera le président de tout le monde, et il a besoin de nous tous pour imposer l’état de droit dans ce pays.  Nous aimerions voir la guerre prendre fin à l’Est du pays, c’est ça ma réoccupation!"/>
    <m/>
    <m/>
    <x v="0"/>
    <m/>
    <s v="http://pbs.twimg.com/profile_images/1020740486259240960/LCZWMhWC_normal.jpg"/>
    <x v="209"/>
    <s v="https://twitter.com/#!/capld31/status/1083614688586416128"/>
    <m/>
    <m/>
    <s v="1083614688586416128"/>
    <m/>
    <b v="0"/>
    <n v="0"/>
    <s v=""/>
    <b v="0"/>
    <s v="fr"/>
    <m/>
    <s v=""/>
    <b v="0"/>
    <n v="0"/>
    <s v=""/>
    <s v="Twitter for iPhone"/>
    <b v="0"/>
    <s v="1083614688586416128"/>
    <s v="Tweet"/>
    <n v="0"/>
    <n v="0"/>
    <m/>
    <m/>
    <m/>
    <m/>
    <m/>
    <m/>
    <m/>
    <m/>
    <n v="1"/>
    <s v="5"/>
    <s v="5"/>
    <n v="0"/>
    <n v="0"/>
    <n v="1"/>
    <n v="1.8181818181818181"/>
    <n v="0"/>
    <n v="0"/>
    <n v="54"/>
    <n v="98.18181818181819"/>
    <n v="55"/>
  </r>
  <r>
    <s v="larrydrake"/>
    <s v="candiscallison"/>
    <m/>
    <m/>
    <m/>
    <m/>
    <m/>
    <m/>
    <m/>
    <m/>
    <s v="No"/>
    <n v="319"/>
    <m/>
    <m/>
    <x v="0"/>
    <d v="2019-01-11T06:47:53.000"/>
    <s v="RT @candiscallison: &quot;What many fail to understand about the Unist’ot’en Camp is that it is not a protest camp. Nor is it a blockade. It is…"/>
    <m/>
    <m/>
    <x v="0"/>
    <m/>
    <s v="http://pbs.twimg.com/profile_images/962695099665674240/G9P63VrS_normal.jpg"/>
    <x v="210"/>
    <s v="https://twitter.com/#!/larrydrake/status/1083616467126345728"/>
    <m/>
    <m/>
    <s v="1083616467126345728"/>
    <m/>
    <b v="0"/>
    <n v="0"/>
    <s v=""/>
    <b v="1"/>
    <s v="en"/>
    <m/>
    <s v="1083452191556329473"/>
    <b v="0"/>
    <n v="76"/>
    <s v="1083543707582955520"/>
    <s v="Twitter for Android"/>
    <b v="0"/>
    <s v="1083543707582955520"/>
    <s v="Tweet"/>
    <n v="0"/>
    <n v="0"/>
    <m/>
    <m/>
    <m/>
    <m/>
    <m/>
    <m/>
    <m/>
    <m/>
    <n v="1"/>
    <s v="2"/>
    <s v="2"/>
    <n v="0"/>
    <n v="0"/>
    <n v="2"/>
    <n v="7.142857142857143"/>
    <n v="0"/>
    <n v="0"/>
    <n v="26"/>
    <n v="92.85714285714286"/>
    <n v="28"/>
  </r>
  <r>
    <s v="daniel_nikpayuk"/>
    <s v="candiscallison"/>
    <m/>
    <m/>
    <m/>
    <m/>
    <m/>
    <m/>
    <m/>
    <m/>
    <s v="No"/>
    <n v="320"/>
    <m/>
    <m/>
    <x v="0"/>
    <d v="2019-01-11T06:58:34.000"/>
    <s v="RT @candiscallison: &quot;What many fail to understand about the Unist’ot’en Camp is that it is not a protest camp. Nor is it a blockade. It is…"/>
    <m/>
    <m/>
    <x v="0"/>
    <m/>
    <s v="http://pbs.twimg.com/profile_images/1083692558914531330/Dq1Tj3wO_normal.jpg"/>
    <x v="211"/>
    <s v="https://twitter.com/#!/daniel_nikpayuk/status/1083619159089401856"/>
    <m/>
    <m/>
    <s v="1083619159089401856"/>
    <m/>
    <b v="0"/>
    <n v="0"/>
    <s v=""/>
    <b v="1"/>
    <s v="en"/>
    <m/>
    <s v="1083452191556329473"/>
    <b v="0"/>
    <n v="76"/>
    <s v="1083543707582955520"/>
    <s v="Twitter Web Client"/>
    <b v="0"/>
    <s v="1083543707582955520"/>
    <s v="Tweet"/>
    <n v="0"/>
    <n v="0"/>
    <m/>
    <m/>
    <m/>
    <m/>
    <m/>
    <m/>
    <m/>
    <m/>
    <n v="1"/>
    <s v="2"/>
    <s v="2"/>
    <n v="0"/>
    <n v="0"/>
    <n v="2"/>
    <n v="7.142857142857143"/>
    <n v="0"/>
    <n v="0"/>
    <n v="26"/>
    <n v="92.85714285714286"/>
    <n v="28"/>
  </r>
  <r>
    <s v="marciawalteres"/>
    <s v="candiscallison"/>
    <m/>
    <m/>
    <m/>
    <m/>
    <m/>
    <m/>
    <m/>
    <m/>
    <s v="No"/>
    <n v="321"/>
    <m/>
    <m/>
    <x v="0"/>
    <d v="2019-01-11T07:06:34.000"/>
    <s v="RT @candiscallison: &quot;What many fail to understand about the Unist’ot’en Camp is that it is not a protest camp. Nor is it a blockade. It is…"/>
    <m/>
    <m/>
    <x v="0"/>
    <m/>
    <s v="http://pbs.twimg.com/profile_images/794585567925178369/byMeoRHW_normal.jpg"/>
    <x v="212"/>
    <s v="https://twitter.com/#!/marciawalteres/status/1083621169851322369"/>
    <m/>
    <m/>
    <s v="1083621169851322369"/>
    <m/>
    <b v="0"/>
    <n v="0"/>
    <s v=""/>
    <b v="1"/>
    <s v="en"/>
    <m/>
    <s v="1083452191556329473"/>
    <b v="0"/>
    <n v="76"/>
    <s v="1083543707582955520"/>
    <s v="Twitter for iPhone"/>
    <b v="0"/>
    <s v="1083543707582955520"/>
    <s v="Tweet"/>
    <n v="0"/>
    <n v="0"/>
    <m/>
    <m/>
    <m/>
    <m/>
    <m/>
    <m/>
    <m/>
    <m/>
    <n v="1"/>
    <s v="2"/>
    <s v="2"/>
    <n v="0"/>
    <n v="0"/>
    <n v="2"/>
    <n v="7.142857142857143"/>
    <n v="0"/>
    <n v="0"/>
    <n v="26"/>
    <n v="92.85714285714286"/>
    <n v="28"/>
  </r>
  <r>
    <s v="restmensje"/>
    <s v="candiscallison"/>
    <m/>
    <m/>
    <m/>
    <m/>
    <m/>
    <m/>
    <m/>
    <m/>
    <s v="No"/>
    <n v="322"/>
    <m/>
    <m/>
    <x v="0"/>
    <d v="2019-01-11T07:47:35.000"/>
    <s v="RT @candiscallison: &quot;What many fail to understand about the Unist’ot’en Camp is that it is not a protest camp. Nor is it a blockade. It is…"/>
    <m/>
    <m/>
    <x v="0"/>
    <m/>
    <s v="http://pbs.twimg.com/profile_images/1058633458606579712/0Jaw9jTZ_normal.jpg"/>
    <x v="213"/>
    <s v="https://twitter.com/#!/restmensje/status/1083631493581361152"/>
    <m/>
    <m/>
    <s v="1083631493581361152"/>
    <m/>
    <b v="0"/>
    <n v="0"/>
    <s v=""/>
    <b v="1"/>
    <s v="en"/>
    <m/>
    <s v="1083452191556329473"/>
    <b v="0"/>
    <n v="76"/>
    <s v="1083543707582955520"/>
    <s v="Twitter Lite"/>
    <b v="0"/>
    <s v="1083543707582955520"/>
    <s v="Tweet"/>
    <n v="0"/>
    <n v="0"/>
    <m/>
    <m/>
    <m/>
    <m/>
    <m/>
    <m/>
    <m/>
    <m/>
    <n v="1"/>
    <s v="2"/>
    <s v="2"/>
    <n v="0"/>
    <n v="0"/>
    <n v="2"/>
    <n v="7.142857142857143"/>
    <n v="0"/>
    <n v="0"/>
    <n v="26"/>
    <n v="92.85714285714286"/>
    <n v="28"/>
  </r>
  <r>
    <s v="blacktaileddeer"/>
    <s v="candiscallison"/>
    <m/>
    <m/>
    <m/>
    <m/>
    <m/>
    <m/>
    <m/>
    <m/>
    <s v="No"/>
    <n v="323"/>
    <m/>
    <m/>
    <x v="0"/>
    <d v="2019-01-11T08:18:52.000"/>
    <s v="RT @candiscallison: &quot;What many fail to understand about the Unist’ot’en Camp is that it is not a protest camp. Nor is it a blockade. It is…"/>
    <m/>
    <m/>
    <x v="0"/>
    <m/>
    <s v="http://pbs.twimg.com/profile_images/1075204238077116416/LrOUkpQy_normal.jpg"/>
    <x v="214"/>
    <s v="https://twitter.com/#!/blacktaileddeer/status/1083639366491136000"/>
    <m/>
    <m/>
    <s v="1083639366491136000"/>
    <m/>
    <b v="0"/>
    <n v="0"/>
    <s v=""/>
    <b v="1"/>
    <s v="en"/>
    <m/>
    <s v="1083452191556329473"/>
    <b v="0"/>
    <n v="76"/>
    <s v="1083543707582955520"/>
    <s v="Twitter for Android"/>
    <b v="0"/>
    <s v="1083543707582955520"/>
    <s v="Tweet"/>
    <n v="0"/>
    <n v="0"/>
    <m/>
    <m/>
    <m/>
    <m/>
    <m/>
    <m/>
    <m/>
    <m/>
    <n v="1"/>
    <s v="2"/>
    <s v="2"/>
    <n v="0"/>
    <n v="0"/>
    <n v="2"/>
    <n v="7.142857142857143"/>
    <n v="0"/>
    <n v="0"/>
    <n v="26"/>
    <n v="92.85714285714286"/>
    <n v="28"/>
  </r>
  <r>
    <s v="lyxica"/>
    <s v="candiscallison"/>
    <m/>
    <m/>
    <m/>
    <m/>
    <m/>
    <m/>
    <m/>
    <m/>
    <s v="No"/>
    <n v="324"/>
    <m/>
    <m/>
    <x v="0"/>
    <d v="2019-01-11T09:53:01.000"/>
    <s v="RT @candiscallison: &quot;What many fail to understand about the Unist’ot’en Camp is that it is not a protest camp. Nor is it a blockade. It is…"/>
    <m/>
    <m/>
    <x v="0"/>
    <m/>
    <s v="http://pbs.twimg.com/profile_images/2356520012/23pxd0cciz19ebke621b_normal.jpeg"/>
    <x v="215"/>
    <s v="https://twitter.com/#!/lyxica/status/1083663057878843392"/>
    <m/>
    <m/>
    <s v="1083663057878843392"/>
    <m/>
    <b v="0"/>
    <n v="0"/>
    <s v=""/>
    <b v="1"/>
    <s v="en"/>
    <m/>
    <s v="1083452191556329473"/>
    <b v="0"/>
    <n v="76"/>
    <s v="1083543707582955520"/>
    <s v="Twitter Web Client"/>
    <b v="0"/>
    <s v="1083543707582955520"/>
    <s v="Tweet"/>
    <n v="0"/>
    <n v="0"/>
    <m/>
    <m/>
    <m/>
    <m/>
    <m/>
    <m/>
    <m/>
    <m/>
    <n v="1"/>
    <s v="2"/>
    <s v="2"/>
    <n v="0"/>
    <n v="0"/>
    <n v="2"/>
    <n v="7.142857142857143"/>
    <n v="0"/>
    <n v="0"/>
    <n v="26"/>
    <n v="92.85714285714286"/>
    <n v="28"/>
  </r>
  <r>
    <s v="carolelindstrom"/>
    <s v="candiscallison"/>
    <m/>
    <m/>
    <m/>
    <m/>
    <m/>
    <m/>
    <m/>
    <m/>
    <s v="No"/>
    <n v="325"/>
    <m/>
    <m/>
    <x v="0"/>
    <d v="2019-01-11T12:00:04.000"/>
    <s v="RT @candiscallison: &quot;What many fail to understand about the Unist’ot’en Camp is that it is not a protest camp. Nor is it a blockade. It is…"/>
    <m/>
    <m/>
    <x v="0"/>
    <m/>
    <s v="http://pbs.twimg.com/profile_images/1046175808509923328/o08sa37N_normal.jpg"/>
    <x v="216"/>
    <s v="https://twitter.com/#!/carolelindstrom/status/1083695033092579333"/>
    <m/>
    <m/>
    <s v="1083695033092579333"/>
    <m/>
    <b v="0"/>
    <n v="0"/>
    <s v=""/>
    <b v="1"/>
    <s v="en"/>
    <m/>
    <s v="1083452191556329473"/>
    <b v="0"/>
    <n v="76"/>
    <s v="1083543707582955520"/>
    <s v="Twitter for iPhone"/>
    <b v="0"/>
    <s v="1083543707582955520"/>
    <s v="Tweet"/>
    <n v="0"/>
    <n v="0"/>
    <m/>
    <m/>
    <m/>
    <m/>
    <m/>
    <m/>
    <m/>
    <m/>
    <n v="1"/>
    <s v="2"/>
    <s v="2"/>
    <n v="0"/>
    <n v="0"/>
    <n v="2"/>
    <n v="7.142857142857143"/>
    <n v="0"/>
    <n v="0"/>
    <n v="26"/>
    <n v="92.85714285714286"/>
    <n v="28"/>
  </r>
  <r>
    <s v="campbelllor"/>
    <s v="candiscallison"/>
    <m/>
    <m/>
    <m/>
    <m/>
    <m/>
    <m/>
    <m/>
    <m/>
    <s v="No"/>
    <n v="326"/>
    <m/>
    <m/>
    <x v="0"/>
    <d v="2019-01-11T12:40:27.000"/>
    <s v="RT @candiscallison: &quot;What many fail to understand about the Unist’ot’en Camp is that it is not a protest camp. Nor is it a blockade. It is…"/>
    <m/>
    <m/>
    <x v="0"/>
    <m/>
    <s v="http://pbs.twimg.com/profile_images/1003853042641395712/ZObXw5YO_normal.jpg"/>
    <x v="217"/>
    <s v="https://twitter.com/#!/campbelllor/status/1083705194838396928"/>
    <m/>
    <m/>
    <s v="1083705194838396928"/>
    <m/>
    <b v="0"/>
    <n v="0"/>
    <s v=""/>
    <b v="1"/>
    <s v="en"/>
    <m/>
    <s v="1083452191556329473"/>
    <b v="0"/>
    <n v="76"/>
    <s v="1083543707582955520"/>
    <s v="Twitter for Android"/>
    <b v="0"/>
    <s v="1083543707582955520"/>
    <s v="Tweet"/>
    <n v="0"/>
    <n v="0"/>
    <m/>
    <m/>
    <m/>
    <m/>
    <m/>
    <m/>
    <m/>
    <m/>
    <n v="1"/>
    <s v="2"/>
    <s v="2"/>
    <n v="0"/>
    <n v="0"/>
    <n v="2"/>
    <n v="7.142857142857143"/>
    <n v="0"/>
    <n v="0"/>
    <n v="26"/>
    <n v="92.85714285714286"/>
    <n v="28"/>
  </r>
  <r>
    <s v="alexkhasnabish"/>
    <s v="candiscallison"/>
    <m/>
    <m/>
    <m/>
    <m/>
    <m/>
    <m/>
    <m/>
    <m/>
    <s v="No"/>
    <n v="327"/>
    <m/>
    <m/>
    <x v="0"/>
    <d v="2019-01-11T13:37:17.000"/>
    <s v="RT @candiscallison: &quot;What many fail to understand about the Unist’ot’en Camp is that it is not a protest camp. Nor is it a blockade. It is…"/>
    <m/>
    <m/>
    <x v="0"/>
    <m/>
    <s v="http://pbs.twimg.com/profile_images/1021776873439678465/T75fkptv_normal.jpg"/>
    <x v="218"/>
    <s v="https://twitter.com/#!/alexkhasnabish/status/1083719499499618304"/>
    <m/>
    <m/>
    <s v="1083719499499618304"/>
    <m/>
    <b v="0"/>
    <n v="0"/>
    <s v=""/>
    <b v="1"/>
    <s v="en"/>
    <m/>
    <s v="1083452191556329473"/>
    <b v="0"/>
    <n v="76"/>
    <s v="1083543707582955520"/>
    <s v="Twitter Web Client"/>
    <b v="0"/>
    <s v="1083543707582955520"/>
    <s v="Tweet"/>
    <n v="0"/>
    <n v="0"/>
    <m/>
    <m/>
    <m/>
    <m/>
    <m/>
    <m/>
    <m/>
    <m/>
    <n v="1"/>
    <s v="2"/>
    <s v="2"/>
    <n v="0"/>
    <n v="0"/>
    <n v="2"/>
    <n v="7.142857142857143"/>
    <n v="0"/>
    <n v="0"/>
    <n v="26"/>
    <n v="92.85714285714286"/>
    <n v="28"/>
  </r>
  <r>
    <s v="1292kay"/>
    <s v="candiscallison"/>
    <m/>
    <m/>
    <m/>
    <m/>
    <m/>
    <m/>
    <m/>
    <m/>
    <s v="No"/>
    <n v="328"/>
    <m/>
    <m/>
    <x v="0"/>
    <d v="2019-01-11T15:12:04.000"/>
    <s v="RT @candiscallison: &quot;What many fail to understand about the Unist’ot’en Camp is that it is not a protest camp. Nor is it a blockade. It is…"/>
    <m/>
    <m/>
    <x v="0"/>
    <m/>
    <s v="http://pbs.twimg.com/profile_images/595396567756087296/Q-9_MCo-_normal.jpg"/>
    <x v="219"/>
    <s v="https://twitter.com/#!/1292kay/status/1083743352741335041"/>
    <m/>
    <m/>
    <s v="1083743352741335041"/>
    <m/>
    <b v="0"/>
    <n v="0"/>
    <s v=""/>
    <b v="1"/>
    <s v="en"/>
    <m/>
    <s v="1083452191556329473"/>
    <b v="0"/>
    <n v="76"/>
    <s v="1083543707582955520"/>
    <s v="Twitter for Android"/>
    <b v="0"/>
    <s v="1083543707582955520"/>
    <s v="Tweet"/>
    <n v="0"/>
    <n v="0"/>
    <m/>
    <m/>
    <m/>
    <m/>
    <m/>
    <m/>
    <m/>
    <m/>
    <n v="1"/>
    <s v="2"/>
    <s v="2"/>
    <n v="0"/>
    <n v="0"/>
    <n v="2"/>
    <n v="7.142857142857143"/>
    <n v="0"/>
    <n v="0"/>
    <n v="26"/>
    <n v="92.85714285714286"/>
    <n v="28"/>
  </r>
  <r>
    <s v="geist_maschine"/>
    <s v="candiscallison"/>
    <m/>
    <m/>
    <m/>
    <m/>
    <m/>
    <m/>
    <m/>
    <m/>
    <s v="No"/>
    <n v="329"/>
    <m/>
    <m/>
    <x v="0"/>
    <d v="2019-01-11T16:36:51.000"/>
    <s v="RT @candiscallison: &quot;What many fail to understand about the Unist’ot’en Camp is that it is not a protest camp. Nor is it a blockade. It is…"/>
    <m/>
    <m/>
    <x v="0"/>
    <m/>
    <s v="http://pbs.twimg.com/profile_images/1081772603868495873/R3W0-HXC_normal.jpg"/>
    <x v="220"/>
    <s v="https://twitter.com/#!/geist_maschine/status/1083764687076974597"/>
    <m/>
    <m/>
    <s v="1083764687076974597"/>
    <m/>
    <b v="0"/>
    <n v="0"/>
    <s v=""/>
    <b v="1"/>
    <s v="en"/>
    <m/>
    <s v="1083452191556329473"/>
    <b v="0"/>
    <n v="76"/>
    <s v="1083543707582955520"/>
    <s v="Twitter for iPhone"/>
    <b v="0"/>
    <s v="1083543707582955520"/>
    <s v="Tweet"/>
    <n v="0"/>
    <n v="0"/>
    <m/>
    <m/>
    <m/>
    <m/>
    <m/>
    <m/>
    <m/>
    <m/>
    <n v="1"/>
    <s v="2"/>
    <s v="2"/>
    <n v="0"/>
    <n v="0"/>
    <n v="2"/>
    <n v="7.142857142857143"/>
    <n v="0"/>
    <n v="0"/>
    <n v="26"/>
    <n v="92.85714285714286"/>
    <n v="28"/>
  </r>
  <r>
    <s v="tbayturner"/>
    <s v="candiscallison"/>
    <m/>
    <m/>
    <m/>
    <m/>
    <m/>
    <m/>
    <m/>
    <m/>
    <s v="No"/>
    <n v="330"/>
    <m/>
    <m/>
    <x v="0"/>
    <d v="2019-01-11T16:36:58.000"/>
    <s v="RT @candiscallison: &quot;What many fail to understand about the Unist’ot’en Camp is that it is not a protest camp. Nor is it a blockade. It is…"/>
    <m/>
    <m/>
    <x v="0"/>
    <m/>
    <s v="http://pbs.twimg.com/profile_images/1037472171780501504/IeSwn-6__normal.jpg"/>
    <x v="221"/>
    <s v="https://twitter.com/#!/tbayturner/status/1083764716894269440"/>
    <m/>
    <m/>
    <s v="1083764716894269440"/>
    <m/>
    <b v="0"/>
    <n v="0"/>
    <s v=""/>
    <b v="1"/>
    <s v="en"/>
    <m/>
    <s v="1083452191556329473"/>
    <b v="0"/>
    <n v="76"/>
    <s v="1083543707582955520"/>
    <s v="Twitter for iPhone"/>
    <b v="0"/>
    <s v="1083543707582955520"/>
    <s v="Tweet"/>
    <n v="0"/>
    <n v="0"/>
    <m/>
    <m/>
    <m/>
    <m/>
    <m/>
    <m/>
    <m/>
    <m/>
    <n v="1"/>
    <s v="2"/>
    <s v="2"/>
    <n v="0"/>
    <n v="0"/>
    <n v="2"/>
    <n v="7.142857142857143"/>
    <n v="0"/>
    <n v="0"/>
    <n v="26"/>
    <n v="92.85714285714286"/>
    <n v="28"/>
  </r>
  <r>
    <s v="franky_says"/>
    <s v="candiscallison"/>
    <m/>
    <m/>
    <m/>
    <m/>
    <m/>
    <m/>
    <m/>
    <m/>
    <s v="No"/>
    <n v="331"/>
    <m/>
    <m/>
    <x v="0"/>
    <d v="2019-01-11T16:48:23.000"/>
    <s v="RT @candiscallison: &quot;What many fail to understand about the Unist’ot’en Camp is that it is not a protest camp. Nor is it a blockade. It is…"/>
    <m/>
    <m/>
    <x v="0"/>
    <m/>
    <s v="http://pbs.twimg.com/profile_images/795825961430224896/z3hlZBU9_normal.jpg"/>
    <x v="222"/>
    <s v="https://twitter.com/#!/franky_says/status/1083767591045222400"/>
    <m/>
    <m/>
    <s v="1083767591045222400"/>
    <m/>
    <b v="0"/>
    <n v="0"/>
    <s v=""/>
    <b v="1"/>
    <s v="en"/>
    <m/>
    <s v="1083452191556329473"/>
    <b v="0"/>
    <n v="76"/>
    <s v="1083543707582955520"/>
    <s v="Twitter Web Client"/>
    <b v="0"/>
    <s v="1083543707582955520"/>
    <s v="Tweet"/>
    <n v="0"/>
    <n v="0"/>
    <m/>
    <m/>
    <m/>
    <m/>
    <m/>
    <m/>
    <m/>
    <m/>
    <n v="1"/>
    <s v="2"/>
    <s v="2"/>
    <n v="0"/>
    <n v="0"/>
    <n v="2"/>
    <n v="7.142857142857143"/>
    <n v="0"/>
    <n v="0"/>
    <n v="26"/>
    <n v="92.85714285714286"/>
    <n v="28"/>
  </r>
  <r>
    <s v="shirleyannmcdon"/>
    <s v="candiscallison"/>
    <m/>
    <m/>
    <m/>
    <m/>
    <m/>
    <m/>
    <m/>
    <m/>
    <s v="No"/>
    <n v="332"/>
    <m/>
    <m/>
    <x v="0"/>
    <d v="2019-01-11T17:03:23.000"/>
    <s v="RT @candiscallison: &quot;What many fail to understand about the Unist’ot’en Camp is that it is not a protest camp. Nor is it a blockade. It is…"/>
    <m/>
    <m/>
    <x v="0"/>
    <m/>
    <s v="http://pbs.twimg.com/profile_images/747128656804220928/j3s_nvkL_normal.jpg"/>
    <x v="223"/>
    <s v="https://twitter.com/#!/shirleyannmcdon/status/1083771366573146112"/>
    <m/>
    <m/>
    <s v="1083771366573146112"/>
    <m/>
    <b v="0"/>
    <n v="0"/>
    <s v=""/>
    <b v="1"/>
    <s v="en"/>
    <m/>
    <s v="1083452191556329473"/>
    <b v="0"/>
    <n v="76"/>
    <s v="1083543707582955520"/>
    <s v="Twitter Web Client"/>
    <b v="0"/>
    <s v="1083543707582955520"/>
    <s v="Tweet"/>
    <n v="0"/>
    <n v="0"/>
    <m/>
    <m/>
    <m/>
    <m/>
    <m/>
    <m/>
    <m/>
    <m/>
    <n v="1"/>
    <s v="2"/>
    <s v="2"/>
    <n v="0"/>
    <n v="0"/>
    <n v="2"/>
    <n v="7.142857142857143"/>
    <n v="0"/>
    <n v="0"/>
    <n v="26"/>
    <n v="92.85714285714286"/>
    <n v="28"/>
  </r>
  <r>
    <s v="fruittiloopz"/>
    <s v="candiscallison"/>
    <m/>
    <m/>
    <m/>
    <m/>
    <m/>
    <m/>
    <m/>
    <m/>
    <s v="No"/>
    <n v="333"/>
    <m/>
    <m/>
    <x v="0"/>
    <d v="2019-01-11T17:03:53.000"/>
    <s v="RT @candiscallison: &quot;What many fail to understand about the Unist’ot’en Camp is that it is not a protest camp. Nor is it a blockade. It is…"/>
    <m/>
    <m/>
    <x v="0"/>
    <m/>
    <s v="http://pbs.twimg.com/profile_images/916734267207704579/Rp8gURlh_normal.jpg"/>
    <x v="224"/>
    <s v="https://twitter.com/#!/fruittiloopz/status/1083771491810988032"/>
    <m/>
    <m/>
    <s v="1083771491810988032"/>
    <m/>
    <b v="0"/>
    <n v="0"/>
    <s v=""/>
    <b v="1"/>
    <s v="en"/>
    <m/>
    <s v="1083452191556329473"/>
    <b v="0"/>
    <n v="76"/>
    <s v="1083543707582955520"/>
    <s v="Twitter for iPhone"/>
    <b v="0"/>
    <s v="1083543707582955520"/>
    <s v="Tweet"/>
    <n v="0"/>
    <n v="0"/>
    <m/>
    <m/>
    <m/>
    <m/>
    <m/>
    <m/>
    <m/>
    <m/>
    <n v="1"/>
    <s v="2"/>
    <s v="2"/>
    <n v="0"/>
    <n v="0"/>
    <n v="2"/>
    <n v="7.142857142857143"/>
    <n v="0"/>
    <n v="0"/>
    <n v="26"/>
    <n v="92.85714285714286"/>
    <n v="28"/>
  </r>
  <r>
    <s v="davegaertner"/>
    <s v="candiscallison"/>
    <m/>
    <m/>
    <m/>
    <m/>
    <m/>
    <m/>
    <m/>
    <m/>
    <s v="No"/>
    <n v="334"/>
    <m/>
    <m/>
    <x v="0"/>
    <d v="2019-01-11T17:11:20.000"/>
    <s v="RT @candiscallison: &quot;What many fail to understand about the Unist’ot’en Camp is that it is not a protest camp. Nor is it a blockade. It is…"/>
    <m/>
    <m/>
    <x v="0"/>
    <m/>
    <s v="http://pbs.twimg.com/profile_images/1010337905644957696/XXxOtgr5_normal.jpg"/>
    <x v="225"/>
    <s v="https://twitter.com/#!/davegaertner/status/1083773366425665536"/>
    <m/>
    <m/>
    <s v="1083773366425665536"/>
    <m/>
    <b v="0"/>
    <n v="0"/>
    <s v=""/>
    <b v="1"/>
    <s v="en"/>
    <m/>
    <s v="1083452191556329473"/>
    <b v="0"/>
    <n v="76"/>
    <s v="1083543707582955520"/>
    <s v="Twitter for iPhone"/>
    <b v="0"/>
    <s v="1083543707582955520"/>
    <s v="Tweet"/>
    <n v="0"/>
    <n v="0"/>
    <m/>
    <m/>
    <m/>
    <m/>
    <m/>
    <m/>
    <m/>
    <m/>
    <n v="1"/>
    <s v="2"/>
    <s v="2"/>
    <n v="0"/>
    <n v="0"/>
    <n v="2"/>
    <n v="7.142857142857143"/>
    <n v="0"/>
    <n v="0"/>
    <n v="26"/>
    <n v="92.85714285714286"/>
    <n v="28"/>
  </r>
  <r>
    <s v="island_cynic"/>
    <s v="candiscallison"/>
    <m/>
    <m/>
    <m/>
    <m/>
    <m/>
    <m/>
    <m/>
    <m/>
    <s v="No"/>
    <n v="335"/>
    <m/>
    <m/>
    <x v="0"/>
    <d v="2019-01-11T17:37:12.000"/>
    <s v="RT @candiscallison: &quot;What many fail to understand about the Unist’ot’en Camp is that it is not a protest camp. Nor is it a blockade. It is…"/>
    <m/>
    <m/>
    <x v="0"/>
    <m/>
    <s v="http://pbs.twimg.com/profile_images/986756471730798592/PcPu1Zsl_normal.jpg"/>
    <x v="226"/>
    <s v="https://twitter.com/#!/island_cynic/status/1083779873468907520"/>
    <m/>
    <m/>
    <s v="1083779873468907520"/>
    <m/>
    <b v="0"/>
    <n v="0"/>
    <s v=""/>
    <b v="1"/>
    <s v="en"/>
    <m/>
    <s v="1083452191556329473"/>
    <b v="0"/>
    <n v="76"/>
    <s v="1083543707582955520"/>
    <s v="Twitter for iPad"/>
    <b v="0"/>
    <s v="1083543707582955520"/>
    <s v="Tweet"/>
    <n v="0"/>
    <n v="0"/>
    <m/>
    <m/>
    <m/>
    <m/>
    <m/>
    <m/>
    <m/>
    <m/>
    <n v="1"/>
    <s v="2"/>
    <s v="2"/>
    <n v="0"/>
    <n v="0"/>
    <n v="2"/>
    <n v="7.142857142857143"/>
    <n v="0"/>
    <n v="0"/>
    <n v="26"/>
    <n v="92.85714285714286"/>
    <n v="28"/>
  </r>
  <r>
    <s v="rcomeau24"/>
    <s v="candiscallison"/>
    <m/>
    <m/>
    <m/>
    <m/>
    <m/>
    <m/>
    <m/>
    <m/>
    <s v="No"/>
    <n v="336"/>
    <m/>
    <m/>
    <x v="0"/>
    <d v="2019-01-11T17:37:48.000"/>
    <s v="RT @candiscallison: &quot;What many fail to understand about the Unist’ot’en Camp is that it is not a protest camp. Nor is it a blockade. It is…"/>
    <m/>
    <m/>
    <x v="0"/>
    <m/>
    <s v="http://pbs.twimg.com/profile_images/1072581694685921281/HeELJUCm_normal.jpg"/>
    <x v="227"/>
    <s v="https://twitter.com/#!/rcomeau24/status/1083780025072144384"/>
    <m/>
    <m/>
    <s v="1083780025072144384"/>
    <m/>
    <b v="0"/>
    <n v="0"/>
    <s v=""/>
    <b v="1"/>
    <s v="en"/>
    <m/>
    <s v="1083452191556329473"/>
    <b v="0"/>
    <n v="76"/>
    <s v="1083543707582955520"/>
    <s v="Twitter for iPhone"/>
    <b v="0"/>
    <s v="1083543707582955520"/>
    <s v="Tweet"/>
    <n v="0"/>
    <n v="0"/>
    <m/>
    <m/>
    <m/>
    <m/>
    <m/>
    <m/>
    <m/>
    <m/>
    <n v="1"/>
    <s v="2"/>
    <s v="2"/>
    <n v="0"/>
    <n v="0"/>
    <n v="2"/>
    <n v="7.142857142857143"/>
    <n v="0"/>
    <n v="0"/>
    <n v="26"/>
    <n v="92.85714285714286"/>
    <n v="28"/>
  </r>
  <r>
    <s v="takeactionch"/>
    <s v="candiscallison"/>
    <m/>
    <m/>
    <m/>
    <m/>
    <m/>
    <m/>
    <m/>
    <m/>
    <s v="No"/>
    <n v="337"/>
    <m/>
    <m/>
    <x v="0"/>
    <d v="2019-01-11T17:41:47.000"/>
    <s v="RT @candiscallison: &quot;What many fail to understand about the Unist’ot’en Camp is that it is not a protest camp. Nor is it a blockade. It is…"/>
    <m/>
    <m/>
    <x v="0"/>
    <m/>
    <s v="http://pbs.twimg.com/profile_images/1036646009047339008/SsPH--EZ_normal.jpg"/>
    <x v="228"/>
    <s v="https://twitter.com/#!/takeactionch/status/1083781029956149248"/>
    <m/>
    <m/>
    <s v="1083781029956149248"/>
    <m/>
    <b v="0"/>
    <n v="0"/>
    <s v=""/>
    <b v="1"/>
    <s v="en"/>
    <m/>
    <s v="1083452191556329473"/>
    <b v="0"/>
    <n v="76"/>
    <s v="1083543707582955520"/>
    <s v="Twitter Lite"/>
    <b v="0"/>
    <s v="1083543707582955520"/>
    <s v="Tweet"/>
    <n v="0"/>
    <n v="0"/>
    <m/>
    <m/>
    <m/>
    <m/>
    <m/>
    <m/>
    <m/>
    <m/>
    <n v="1"/>
    <s v="2"/>
    <s v="2"/>
    <n v="0"/>
    <n v="0"/>
    <n v="2"/>
    <n v="7.142857142857143"/>
    <n v="0"/>
    <n v="0"/>
    <n v="26"/>
    <n v="92.85714285714286"/>
    <n v="28"/>
  </r>
  <r>
    <s v="gersandelf"/>
    <s v="candiscallison"/>
    <m/>
    <m/>
    <m/>
    <m/>
    <m/>
    <m/>
    <m/>
    <m/>
    <s v="No"/>
    <n v="338"/>
    <m/>
    <m/>
    <x v="0"/>
    <d v="2019-01-11T17:48:29.000"/>
    <s v="RT @candiscallison: &quot;What many fail to understand about the Unist’ot’en Camp is that it is not a protest camp. Nor is it a blockade. It is…"/>
    <m/>
    <m/>
    <x v="0"/>
    <m/>
    <s v="http://pbs.twimg.com/profile_images/1064636751824719872/dapFnxN8_normal.jpg"/>
    <x v="229"/>
    <s v="https://twitter.com/#!/gersandelf/status/1083782716326379521"/>
    <m/>
    <m/>
    <s v="1083782716326379521"/>
    <m/>
    <b v="0"/>
    <n v="0"/>
    <s v=""/>
    <b v="1"/>
    <s v="en"/>
    <m/>
    <s v="1083452191556329473"/>
    <b v="0"/>
    <n v="76"/>
    <s v="1083543707582955520"/>
    <s v="Twitter for iPhone"/>
    <b v="0"/>
    <s v="1083543707582955520"/>
    <s v="Tweet"/>
    <n v="0"/>
    <n v="0"/>
    <m/>
    <m/>
    <m/>
    <m/>
    <m/>
    <m/>
    <m/>
    <m/>
    <n v="1"/>
    <s v="2"/>
    <s v="2"/>
    <n v="0"/>
    <n v="0"/>
    <n v="2"/>
    <n v="7.142857142857143"/>
    <n v="0"/>
    <n v="0"/>
    <n v="26"/>
    <n v="92.85714285714286"/>
    <n v="28"/>
  </r>
  <r>
    <s v="tearafraser"/>
    <s v="candiscallison"/>
    <m/>
    <m/>
    <m/>
    <m/>
    <m/>
    <m/>
    <m/>
    <m/>
    <s v="No"/>
    <n v="339"/>
    <m/>
    <m/>
    <x v="0"/>
    <d v="2019-01-11T17:52:50.000"/>
    <s v="RT @candiscallison: &quot;What many fail to understand about the Unist’ot’en Camp is that it is not a protest camp. Nor is it a blockade. It is…"/>
    <m/>
    <m/>
    <x v="0"/>
    <m/>
    <s v="http://pbs.twimg.com/profile_images/1038863115377553408/zJaOZsFl_normal.jpg"/>
    <x v="230"/>
    <s v="https://twitter.com/#!/tearafraser/status/1083783809621884928"/>
    <m/>
    <m/>
    <s v="1083783809621884928"/>
    <m/>
    <b v="0"/>
    <n v="0"/>
    <s v=""/>
    <b v="1"/>
    <s v="en"/>
    <m/>
    <s v="1083452191556329473"/>
    <b v="0"/>
    <n v="76"/>
    <s v="1083543707582955520"/>
    <s v="Twitter for iPhone"/>
    <b v="0"/>
    <s v="1083543707582955520"/>
    <s v="Tweet"/>
    <n v="0"/>
    <n v="0"/>
    <m/>
    <m/>
    <m/>
    <m/>
    <m/>
    <m/>
    <m/>
    <m/>
    <n v="1"/>
    <s v="2"/>
    <s v="2"/>
    <n v="0"/>
    <n v="0"/>
    <n v="2"/>
    <n v="7.142857142857143"/>
    <n v="0"/>
    <n v="0"/>
    <n v="26"/>
    <n v="92.85714285714286"/>
    <n v="28"/>
  </r>
  <r>
    <s v="cybelesees"/>
    <s v="candiscallison"/>
    <m/>
    <m/>
    <m/>
    <m/>
    <m/>
    <m/>
    <m/>
    <m/>
    <s v="No"/>
    <n v="340"/>
    <m/>
    <m/>
    <x v="0"/>
    <d v="2019-01-11T21:09:47.000"/>
    <s v="RT @candiscallison: &quot;What many fail to understand about the Unist’ot’en Camp is that it is not a protest camp. Nor is it a blockade. It is…"/>
    <m/>
    <m/>
    <x v="0"/>
    <m/>
    <s v="http://pbs.twimg.com/profile_images/696553593256546304/w8m8qvb6_normal.jpg"/>
    <x v="231"/>
    <s v="https://twitter.com/#!/cybelesees/status/1083833373859237888"/>
    <m/>
    <m/>
    <s v="1083833373859237888"/>
    <m/>
    <b v="0"/>
    <n v="0"/>
    <s v=""/>
    <b v="1"/>
    <s v="en"/>
    <m/>
    <s v="1083452191556329473"/>
    <b v="0"/>
    <n v="76"/>
    <s v="1083543707582955520"/>
    <s v="Twitter for iPhone"/>
    <b v="0"/>
    <s v="1083543707582955520"/>
    <s v="Tweet"/>
    <n v="0"/>
    <n v="0"/>
    <m/>
    <m/>
    <m/>
    <m/>
    <m/>
    <m/>
    <m/>
    <m/>
    <n v="1"/>
    <s v="2"/>
    <s v="2"/>
    <n v="0"/>
    <n v="0"/>
    <n v="2"/>
    <n v="7.142857142857143"/>
    <n v="0"/>
    <n v="0"/>
    <n v="26"/>
    <n v="92.85714285714286"/>
    <n v="28"/>
  </r>
  <r>
    <s v="ojibray"/>
    <s v="candiscallison"/>
    <m/>
    <m/>
    <m/>
    <m/>
    <m/>
    <m/>
    <m/>
    <m/>
    <s v="No"/>
    <n v="341"/>
    <m/>
    <m/>
    <x v="0"/>
    <d v="2019-01-11T21:39:39.000"/>
    <s v="RT @candiscallison: &quot;What many fail to understand about the Unist’ot’en Camp is that it is not a protest camp. Nor is it a blockade. It is…"/>
    <m/>
    <m/>
    <x v="0"/>
    <m/>
    <s v="http://pbs.twimg.com/profile_images/933019486357204992/mRI5eEg0_normal.jpg"/>
    <x v="232"/>
    <s v="https://twitter.com/#!/ojibray/status/1083840891121528834"/>
    <m/>
    <m/>
    <s v="1083840891121528834"/>
    <m/>
    <b v="0"/>
    <n v="0"/>
    <s v=""/>
    <b v="1"/>
    <s v="en"/>
    <m/>
    <s v="1083452191556329473"/>
    <b v="0"/>
    <n v="76"/>
    <s v="1083543707582955520"/>
    <s v="Twitter for iPhone"/>
    <b v="0"/>
    <s v="1083543707582955520"/>
    <s v="Tweet"/>
    <n v="0"/>
    <n v="0"/>
    <m/>
    <m/>
    <m/>
    <m/>
    <m/>
    <m/>
    <m/>
    <m/>
    <n v="1"/>
    <s v="2"/>
    <s v="2"/>
    <n v="0"/>
    <n v="0"/>
    <n v="2"/>
    <n v="7.142857142857143"/>
    <n v="0"/>
    <n v="0"/>
    <n v="26"/>
    <n v="92.85714285714286"/>
    <n v="28"/>
  </r>
  <r>
    <s v="laurelrusswurm"/>
    <s v="candiscallison"/>
    <m/>
    <m/>
    <m/>
    <m/>
    <m/>
    <m/>
    <m/>
    <m/>
    <s v="No"/>
    <n v="342"/>
    <m/>
    <m/>
    <x v="0"/>
    <d v="2019-01-11T21:40:24.000"/>
    <s v="RT @candiscallison: &quot;What many fail to understand about the Unist’ot’en Camp is that it is not a protest camp. Nor is it a blockade. It is…"/>
    <m/>
    <m/>
    <x v="0"/>
    <m/>
    <s v="http://pbs.twimg.com/profile_images/553234353778487296/aJx9mH0b_normal.jpeg"/>
    <x v="233"/>
    <s v="https://twitter.com/#!/laurelrusswurm/status/1083841079848382464"/>
    <m/>
    <m/>
    <s v="1083841079848382464"/>
    <m/>
    <b v="0"/>
    <n v="0"/>
    <s v=""/>
    <b v="1"/>
    <s v="en"/>
    <m/>
    <s v="1083452191556329473"/>
    <b v="0"/>
    <n v="76"/>
    <s v="1083543707582955520"/>
    <s v="Mobile Web (M2)"/>
    <b v="0"/>
    <s v="1083543707582955520"/>
    <s v="Tweet"/>
    <n v="0"/>
    <n v="0"/>
    <m/>
    <m/>
    <m/>
    <m/>
    <m/>
    <m/>
    <m/>
    <m/>
    <n v="1"/>
    <s v="2"/>
    <s v="2"/>
    <n v="0"/>
    <n v="0"/>
    <n v="2"/>
    <n v="7.142857142857143"/>
    <n v="0"/>
    <n v="0"/>
    <n v="26"/>
    <n v="92.85714285714286"/>
    <n v="28"/>
  </r>
  <r>
    <s v="bmby_sapphire85"/>
    <s v="candiscallison"/>
    <m/>
    <m/>
    <m/>
    <m/>
    <m/>
    <m/>
    <m/>
    <m/>
    <s v="No"/>
    <n v="343"/>
    <m/>
    <m/>
    <x v="0"/>
    <d v="2019-01-11T23:20:39.000"/>
    <s v="RT @candiscallison: &quot;What many fail to understand about the Unist’ot’en Camp is that it is not a protest camp. Nor is it a blockade. It is…"/>
    <m/>
    <m/>
    <x v="0"/>
    <m/>
    <s v="http://pbs.twimg.com/profile_images/906496321372213249/peIoFPen_normal.jpg"/>
    <x v="234"/>
    <s v="https://twitter.com/#!/bmby_sapphire85/status/1083866306674216960"/>
    <m/>
    <m/>
    <s v="1083866306674216960"/>
    <m/>
    <b v="0"/>
    <n v="0"/>
    <s v=""/>
    <b v="1"/>
    <s v="en"/>
    <m/>
    <s v="1083452191556329473"/>
    <b v="0"/>
    <n v="76"/>
    <s v="1083543707582955520"/>
    <s v="Twitter Web Client"/>
    <b v="0"/>
    <s v="1083543707582955520"/>
    <s v="Tweet"/>
    <n v="0"/>
    <n v="0"/>
    <m/>
    <m/>
    <m/>
    <m/>
    <m/>
    <m/>
    <m/>
    <m/>
    <n v="1"/>
    <s v="2"/>
    <s v="2"/>
    <n v="0"/>
    <n v="0"/>
    <n v="2"/>
    <n v="7.142857142857143"/>
    <n v="0"/>
    <n v="0"/>
    <n v="26"/>
    <n v="92.85714285714286"/>
    <n v="28"/>
  </r>
  <r>
    <s v="brodieguy"/>
    <s v="candiscallison"/>
    <m/>
    <m/>
    <m/>
    <m/>
    <m/>
    <m/>
    <m/>
    <m/>
    <s v="No"/>
    <n v="344"/>
    <m/>
    <m/>
    <x v="0"/>
    <d v="2019-01-12T01:56:58.000"/>
    <s v="RT @candiscallison: &quot;What many fail to understand about the Unist’ot’en Camp is that it is not a protest camp. Nor is it a blockade. It is…"/>
    <m/>
    <m/>
    <x v="0"/>
    <m/>
    <s v="http://pbs.twimg.com/profile_images/741642403421917185/DcybQBUj_normal.jpg"/>
    <x v="235"/>
    <s v="https://twitter.com/#!/brodieguy/status/1083905645932273664"/>
    <m/>
    <m/>
    <s v="1083905645932273664"/>
    <m/>
    <b v="0"/>
    <n v="0"/>
    <s v=""/>
    <b v="1"/>
    <s v="en"/>
    <m/>
    <s v="1083452191556329473"/>
    <b v="0"/>
    <n v="76"/>
    <s v="1083543707582955520"/>
    <s v="Twitter for iPhone"/>
    <b v="0"/>
    <s v="1083543707582955520"/>
    <s v="Tweet"/>
    <n v="0"/>
    <n v="0"/>
    <m/>
    <m/>
    <m/>
    <m/>
    <m/>
    <m/>
    <m/>
    <m/>
    <n v="1"/>
    <s v="2"/>
    <s v="2"/>
    <n v="0"/>
    <n v="0"/>
    <n v="2"/>
    <n v="7.142857142857143"/>
    <n v="0"/>
    <n v="0"/>
    <n v="26"/>
    <n v="92.85714285714286"/>
    <n v="28"/>
  </r>
  <r>
    <s v="laurenlatour"/>
    <s v="candiscallison"/>
    <m/>
    <m/>
    <m/>
    <m/>
    <m/>
    <m/>
    <m/>
    <m/>
    <s v="No"/>
    <n v="345"/>
    <m/>
    <m/>
    <x v="0"/>
    <d v="2019-01-12T01:57:43.000"/>
    <s v="RT @candiscallison: &quot;What many fail to understand about the Unist’ot’en Camp is that it is not a protest camp. Nor is it a blockade. It is…"/>
    <m/>
    <m/>
    <x v="0"/>
    <m/>
    <s v="http://pbs.twimg.com/profile_images/955238966017560577/JdJ9RUMv_normal.jpg"/>
    <x v="236"/>
    <s v="https://twitter.com/#!/laurenlatour/status/1083905835447726080"/>
    <m/>
    <m/>
    <s v="1083905835447726080"/>
    <m/>
    <b v="0"/>
    <n v="0"/>
    <s v=""/>
    <b v="1"/>
    <s v="en"/>
    <m/>
    <s v="1083452191556329473"/>
    <b v="0"/>
    <n v="76"/>
    <s v="1083543707582955520"/>
    <s v="Twitter for iPhone"/>
    <b v="0"/>
    <s v="1083543707582955520"/>
    <s v="Tweet"/>
    <n v="0"/>
    <n v="0"/>
    <m/>
    <m/>
    <m/>
    <m/>
    <m/>
    <m/>
    <m/>
    <m/>
    <n v="1"/>
    <s v="2"/>
    <s v="2"/>
    <n v="0"/>
    <n v="0"/>
    <n v="2"/>
    <n v="7.142857142857143"/>
    <n v="0"/>
    <n v="0"/>
    <n v="26"/>
    <n v="92.85714285714286"/>
    <n v="28"/>
  </r>
  <r>
    <s v="actuallyreadbks"/>
    <s v="candiscallison"/>
    <m/>
    <m/>
    <m/>
    <m/>
    <m/>
    <m/>
    <m/>
    <m/>
    <s v="No"/>
    <n v="346"/>
    <m/>
    <m/>
    <x v="0"/>
    <d v="2019-01-12T02:00:40.000"/>
    <s v="RT @candiscallison: &quot;What many fail to understand about the Unist’ot’en Camp is that it is not a protest camp. Nor is it a blockade. It is…"/>
    <m/>
    <m/>
    <x v="0"/>
    <m/>
    <s v="http://pbs.twimg.com/profile_images/684524689557860353/gRIO7V94_normal.jpg"/>
    <x v="237"/>
    <s v="https://twitter.com/#!/actuallyreadbks/status/1083906577738821632"/>
    <m/>
    <m/>
    <s v="1083906577738821632"/>
    <m/>
    <b v="0"/>
    <n v="0"/>
    <s v=""/>
    <b v="1"/>
    <s v="en"/>
    <m/>
    <s v="1083452191556329473"/>
    <b v="0"/>
    <n v="76"/>
    <s v="1083543707582955520"/>
    <s v="Twitter for Android"/>
    <b v="0"/>
    <s v="1083543707582955520"/>
    <s v="Tweet"/>
    <n v="0"/>
    <n v="0"/>
    <m/>
    <m/>
    <m/>
    <m/>
    <m/>
    <m/>
    <m/>
    <m/>
    <n v="1"/>
    <s v="2"/>
    <s v="2"/>
    <n v="0"/>
    <n v="0"/>
    <n v="2"/>
    <n v="7.142857142857143"/>
    <n v="0"/>
    <n v="0"/>
    <n v="26"/>
    <n v="92.85714285714286"/>
    <n v="28"/>
  </r>
  <r>
    <s v="marclucke"/>
    <s v="candiscallison"/>
    <m/>
    <m/>
    <m/>
    <m/>
    <m/>
    <m/>
    <m/>
    <m/>
    <s v="No"/>
    <n v="347"/>
    <m/>
    <m/>
    <x v="0"/>
    <d v="2019-01-12T02:10:39.000"/>
    <s v="RT @candiscallison: &quot;What many fail to understand about the Unist’ot’en Camp is that it is not a protest camp. Nor is it a blockade. It is…"/>
    <m/>
    <m/>
    <x v="0"/>
    <m/>
    <s v="http://pbs.twimg.com/profile_images/959993196032884736/qS4iGani_normal.jpg"/>
    <x v="238"/>
    <s v="https://twitter.com/#!/marclucke/status/1083909088575143937"/>
    <m/>
    <m/>
    <s v="1083909088575143937"/>
    <m/>
    <b v="0"/>
    <n v="0"/>
    <s v=""/>
    <b v="1"/>
    <s v="en"/>
    <m/>
    <s v="1083452191556329473"/>
    <b v="0"/>
    <n v="76"/>
    <s v="1083543707582955520"/>
    <s v="Twitter for Android"/>
    <b v="0"/>
    <s v="1083543707582955520"/>
    <s v="Tweet"/>
    <n v="0"/>
    <n v="0"/>
    <m/>
    <m/>
    <m/>
    <m/>
    <m/>
    <m/>
    <m/>
    <m/>
    <n v="1"/>
    <s v="2"/>
    <s v="2"/>
    <n v="0"/>
    <n v="0"/>
    <n v="2"/>
    <n v="7.142857142857143"/>
    <n v="0"/>
    <n v="0"/>
    <n v="26"/>
    <n v="92.85714285714286"/>
    <n v="28"/>
  </r>
  <r>
    <s v="jamunagt"/>
    <s v="candiscallison"/>
    <m/>
    <m/>
    <m/>
    <m/>
    <m/>
    <m/>
    <m/>
    <m/>
    <s v="No"/>
    <n v="348"/>
    <m/>
    <m/>
    <x v="0"/>
    <d v="2019-01-12T02:56:39.000"/>
    <s v="RT @candiscallison: &quot;What many fail to understand about the Unist’ot’en Camp is that it is not a protest camp. Nor is it a blockade. It is…"/>
    <m/>
    <m/>
    <x v="0"/>
    <m/>
    <s v="http://pbs.twimg.com/profile_images/921514824563023872/NEJL898K_normal.jpg"/>
    <x v="239"/>
    <s v="https://twitter.com/#!/jamunagt/status/1083920664296189952"/>
    <m/>
    <m/>
    <s v="1083920664296189952"/>
    <m/>
    <b v="0"/>
    <n v="0"/>
    <s v=""/>
    <b v="1"/>
    <s v="en"/>
    <m/>
    <s v="1083452191556329473"/>
    <b v="0"/>
    <n v="76"/>
    <s v="1083543707582955520"/>
    <s v="Twitter for iPhone"/>
    <b v="0"/>
    <s v="1083543707582955520"/>
    <s v="Tweet"/>
    <n v="0"/>
    <n v="0"/>
    <m/>
    <m/>
    <m/>
    <m/>
    <m/>
    <m/>
    <m/>
    <m/>
    <n v="1"/>
    <s v="2"/>
    <s v="2"/>
    <n v="0"/>
    <n v="0"/>
    <n v="2"/>
    <n v="7.142857142857143"/>
    <n v="0"/>
    <n v="0"/>
    <n v="26"/>
    <n v="92.85714285714286"/>
    <n v="28"/>
  </r>
  <r>
    <s v="adventure_bean"/>
    <s v="candiscallison"/>
    <m/>
    <m/>
    <m/>
    <m/>
    <m/>
    <m/>
    <m/>
    <m/>
    <s v="No"/>
    <n v="349"/>
    <m/>
    <m/>
    <x v="0"/>
    <d v="2019-01-12T03:45:28.000"/>
    <s v="RT @candiscallison: &quot;What many fail to understand about the Unist’ot’en Camp is that it is not a protest camp. Nor is it a blockade. It is…"/>
    <m/>
    <m/>
    <x v="0"/>
    <m/>
    <s v="http://pbs.twimg.com/profile_images/966486112989360128/6qzoKyBY_normal.jpg"/>
    <x v="240"/>
    <s v="https://twitter.com/#!/adventure_bean/status/1083932952315101184"/>
    <m/>
    <m/>
    <s v="1083932952315101184"/>
    <m/>
    <b v="0"/>
    <n v="0"/>
    <s v=""/>
    <b v="1"/>
    <s v="en"/>
    <m/>
    <s v="1083452191556329473"/>
    <b v="0"/>
    <n v="76"/>
    <s v="1083543707582955520"/>
    <s v="Twitter for iPhone"/>
    <b v="0"/>
    <s v="1083543707582955520"/>
    <s v="Tweet"/>
    <n v="0"/>
    <n v="0"/>
    <m/>
    <m/>
    <m/>
    <m/>
    <m/>
    <m/>
    <m/>
    <m/>
    <n v="1"/>
    <s v="2"/>
    <s v="2"/>
    <n v="0"/>
    <n v="0"/>
    <n v="2"/>
    <n v="7.142857142857143"/>
    <n v="0"/>
    <n v="0"/>
    <n v="26"/>
    <n v="92.85714285714286"/>
    <n v="28"/>
  </r>
  <r>
    <s v="wmn4srvl"/>
    <s v="candiscallison"/>
    <m/>
    <m/>
    <m/>
    <m/>
    <m/>
    <m/>
    <m/>
    <m/>
    <s v="No"/>
    <n v="350"/>
    <m/>
    <m/>
    <x v="0"/>
    <d v="2019-01-12T06:38:18.000"/>
    <s v="RT @candiscallison: &quot;What many fail to understand about the Unist’ot’en Camp is that it is not a protest camp. Nor is it a blockade. It is…"/>
    <m/>
    <m/>
    <x v="0"/>
    <m/>
    <s v="http://pbs.twimg.com/profile_images/957469933516087296/aB4H5kfv_normal.jpg"/>
    <x v="241"/>
    <s v="https://twitter.com/#!/wmn4srvl/status/1083976443464314880"/>
    <m/>
    <m/>
    <s v="1083976443464314880"/>
    <m/>
    <b v="0"/>
    <n v="0"/>
    <s v=""/>
    <b v="1"/>
    <s v="en"/>
    <m/>
    <s v="1083452191556329473"/>
    <b v="0"/>
    <n v="81"/>
    <s v="1083543707582955520"/>
    <s v="Twitter Web Client"/>
    <b v="0"/>
    <s v="1083543707582955520"/>
    <s v="Tweet"/>
    <n v="0"/>
    <n v="0"/>
    <m/>
    <m/>
    <m/>
    <m/>
    <m/>
    <m/>
    <m/>
    <m/>
    <n v="1"/>
    <s v="2"/>
    <s v="2"/>
    <n v="0"/>
    <n v="0"/>
    <n v="2"/>
    <n v="7.142857142857143"/>
    <n v="0"/>
    <n v="0"/>
    <n v="26"/>
    <n v="92.85714285714286"/>
    <n v="28"/>
  </r>
  <r>
    <s v="lmnicholson68"/>
    <s v="unistotencamp"/>
    <m/>
    <m/>
    <m/>
    <m/>
    <m/>
    <m/>
    <m/>
    <m/>
    <s v="No"/>
    <n v="351"/>
    <m/>
    <m/>
    <x v="0"/>
    <d v="2019-01-12T16:42:54.000"/>
    <s v="RT @ORCRoseAnne: ⁦@UnistotenCamp⁩ isn’t a protest camp, nor a blockade. It is a reoccupation of traditional territory &amp;amp; an assertion of Abo…"/>
    <m/>
    <m/>
    <x v="0"/>
    <m/>
    <s v="http://pbs.twimg.com/profile_images/837812204418158593/jlww7fHk_normal.jpg"/>
    <x v="242"/>
    <s v="https://twitter.com/#!/lmnicholson68/status/1084128598968205313"/>
    <m/>
    <m/>
    <s v="1084128598968205313"/>
    <m/>
    <b v="0"/>
    <n v="0"/>
    <s v=""/>
    <b v="0"/>
    <s v="en"/>
    <m/>
    <s v=""/>
    <b v="0"/>
    <n v="88"/>
    <s v="1084128274425483264"/>
    <s v="Twitter Web Client"/>
    <b v="0"/>
    <s v="1084128274425483264"/>
    <s v="Tweet"/>
    <n v="0"/>
    <n v="0"/>
    <m/>
    <m/>
    <m/>
    <m/>
    <m/>
    <m/>
    <m/>
    <m/>
    <n v="1"/>
    <s v="1"/>
    <s v="1"/>
    <m/>
    <m/>
    <m/>
    <m/>
    <m/>
    <m/>
    <m/>
    <m/>
    <m/>
  </r>
  <r>
    <s v="delbertrileyjr"/>
    <s v="unistotencamp"/>
    <m/>
    <m/>
    <m/>
    <m/>
    <m/>
    <m/>
    <m/>
    <m/>
    <s v="No"/>
    <n v="353"/>
    <m/>
    <m/>
    <x v="0"/>
    <d v="2019-01-12T16:44:13.000"/>
    <s v="RT @ORCRoseAnne: ⁦@UnistotenCamp⁩ isn’t a protest camp, nor a blockade. It is a reoccupation of traditional territory &amp;amp; an assertion of Abo…"/>
    <m/>
    <m/>
    <x v="0"/>
    <m/>
    <s v="http://pbs.twimg.com/profile_images/721382734506147841/Ue7fJDIr_normal.jpg"/>
    <x v="243"/>
    <s v="https://twitter.com/#!/delbertrileyjr/status/1084128930297192454"/>
    <m/>
    <m/>
    <s v="1084128930297192454"/>
    <m/>
    <b v="0"/>
    <n v="0"/>
    <s v=""/>
    <b v="0"/>
    <s v="en"/>
    <m/>
    <s v=""/>
    <b v="0"/>
    <n v="88"/>
    <s v="1084128274425483264"/>
    <s v="Twitter Lite"/>
    <b v="0"/>
    <s v="1084128274425483264"/>
    <s v="Tweet"/>
    <n v="0"/>
    <n v="0"/>
    <m/>
    <m/>
    <m/>
    <m/>
    <m/>
    <m/>
    <m/>
    <m/>
    <n v="1"/>
    <s v="1"/>
    <s v="1"/>
    <m/>
    <m/>
    <m/>
    <m/>
    <m/>
    <m/>
    <m/>
    <m/>
    <m/>
  </r>
  <r>
    <s v="mattbritton1976"/>
    <s v="unistotencamp"/>
    <m/>
    <m/>
    <m/>
    <m/>
    <m/>
    <m/>
    <m/>
    <m/>
    <s v="No"/>
    <n v="355"/>
    <m/>
    <m/>
    <x v="0"/>
    <d v="2019-01-12T16:44:17.000"/>
    <s v="RT @ORCRoseAnne: ⁦@UnistotenCamp⁩ isn’t a protest camp, nor a blockade. It is a reoccupation of traditional territory &amp;amp; an assertion of Abo…"/>
    <m/>
    <m/>
    <x v="0"/>
    <m/>
    <s v="http://pbs.twimg.com/profile_images/1085208368346816512/Oem09Qfg_normal.jpg"/>
    <x v="244"/>
    <s v="https://twitter.com/#!/mattbritton1976/status/1084128946323640320"/>
    <m/>
    <m/>
    <s v="1084128946323640320"/>
    <m/>
    <b v="0"/>
    <n v="0"/>
    <s v=""/>
    <b v="0"/>
    <s v="en"/>
    <m/>
    <s v=""/>
    <b v="0"/>
    <n v="90"/>
    <s v="1084128274425483264"/>
    <s v="Twitter for Android"/>
    <b v="0"/>
    <s v="1084128274425483264"/>
    <s v="Tweet"/>
    <n v="0"/>
    <n v="0"/>
    <m/>
    <m/>
    <m/>
    <m/>
    <m/>
    <m/>
    <m/>
    <m/>
    <n v="1"/>
    <s v="1"/>
    <s v="1"/>
    <m/>
    <m/>
    <m/>
    <m/>
    <m/>
    <m/>
    <m/>
    <m/>
    <m/>
  </r>
  <r>
    <s v="ncicnpercy"/>
    <s v="unistotencamp"/>
    <m/>
    <m/>
    <m/>
    <m/>
    <m/>
    <m/>
    <m/>
    <m/>
    <s v="No"/>
    <n v="357"/>
    <m/>
    <m/>
    <x v="0"/>
    <d v="2019-01-12T16:44:31.000"/>
    <s v="RT @ORCRoseAnne: ⁦@UnistotenCamp⁩ isn’t a protest camp, nor a blockade. It is a reoccupation of traditional territory &amp;amp; an assertion of Abo…"/>
    <m/>
    <m/>
    <x v="0"/>
    <m/>
    <s v="http://pbs.twimg.com/profile_images/1067969579585028096/FR2DtxH8_normal.jpg"/>
    <x v="245"/>
    <s v="https://twitter.com/#!/ncicnpercy/status/1084129004523786241"/>
    <m/>
    <m/>
    <s v="1084129004523786241"/>
    <m/>
    <b v="0"/>
    <n v="0"/>
    <s v=""/>
    <b v="0"/>
    <s v="en"/>
    <m/>
    <s v=""/>
    <b v="0"/>
    <n v="88"/>
    <s v="1084128274425483264"/>
    <s v="Twitter for iPhone"/>
    <b v="0"/>
    <s v="1084128274425483264"/>
    <s v="Tweet"/>
    <n v="0"/>
    <n v="0"/>
    <m/>
    <m/>
    <m/>
    <m/>
    <m/>
    <m/>
    <m/>
    <m/>
    <n v="1"/>
    <s v="1"/>
    <s v="1"/>
    <m/>
    <m/>
    <m/>
    <m/>
    <m/>
    <m/>
    <m/>
    <m/>
    <m/>
  </r>
  <r>
    <s v="burningommm"/>
    <s v="unistotencamp"/>
    <m/>
    <m/>
    <m/>
    <m/>
    <m/>
    <m/>
    <m/>
    <m/>
    <s v="No"/>
    <n v="359"/>
    <m/>
    <m/>
    <x v="0"/>
    <d v="2019-01-12T16:48:34.000"/>
    <s v="RT @ORCRoseAnne: ⁦@UnistotenCamp⁩ isn’t a protest camp, nor a blockade. It is a reoccupation of traditional territory &amp;amp; an assertion of Abo…"/>
    <m/>
    <m/>
    <x v="0"/>
    <m/>
    <s v="http://pbs.twimg.com/profile_images/1082070828223586304/eR2wd4I0_normal.jpg"/>
    <x v="246"/>
    <s v="https://twitter.com/#!/burningommm/status/1084130022569402368"/>
    <m/>
    <m/>
    <s v="1084130022569402368"/>
    <m/>
    <b v="0"/>
    <n v="0"/>
    <s v=""/>
    <b v="0"/>
    <s v="en"/>
    <m/>
    <s v=""/>
    <b v="0"/>
    <n v="88"/>
    <s v="1084128274425483264"/>
    <s v="Twitter for Android"/>
    <b v="0"/>
    <s v="1084128274425483264"/>
    <s v="Tweet"/>
    <n v="0"/>
    <n v="0"/>
    <m/>
    <m/>
    <m/>
    <m/>
    <m/>
    <m/>
    <m/>
    <m/>
    <n v="1"/>
    <s v="1"/>
    <s v="1"/>
    <m/>
    <m/>
    <m/>
    <m/>
    <m/>
    <m/>
    <m/>
    <m/>
    <m/>
  </r>
  <r>
    <s v="sbstewartlaing"/>
    <s v="unistotencamp"/>
    <m/>
    <m/>
    <m/>
    <m/>
    <m/>
    <m/>
    <m/>
    <m/>
    <s v="No"/>
    <n v="361"/>
    <m/>
    <m/>
    <x v="0"/>
    <d v="2019-01-12T17:06:31.000"/>
    <s v="RT @ORCRoseAnne: ⁦@UnistotenCamp⁩ isn’t a protest camp, nor a blockade. It is a reoccupation of traditional territory &amp;amp; an assertion of Abo…"/>
    <m/>
    <m/>
    <x v="0"/>
    <m/>
    <s v="http://pbs.twimg.com/profile_images/1026212366621396992/sCJitzfV_normal.jpg"/>
    <x v="247"/>
    <s v="https://twitter.com/#!/sbstewartlaing/status/1084134541994803201"/>
    <m/>
    <m/>
    <s v="1084134541994803201"/>
    <m/>
    <b v="0"/>
    <n v="0"/>
    <s v=""/>
    <b v="0"/>
    <s v="en"/>
    <m/>
    <s v=""/>
    <b v="0"/>
    <n v="88"/>
    <s v="1084128274425483264"/>
    <s v="Twitter Web Client"/>
    <b v="0"/>
    <s v="1084128274425483264"/>
    <s v="Tweet"/>
    <n v="0"/>
    <n v="0"/>
    <m/>
    <m/>
    <m/>
    <m/>
    <m/>
    <m/>
    <m/>
    <m/>
    <n v="1"/>
    <s v="1"/>
    <s v="1"/>
    <m/>
    <m/>
    <m/>
    <m/>
    <m/>
    <m/>
    <m/>
    <m/>
    <m/>
  </r>
  <r>
    <s v="lw4"/>
    <s v="unistotencamp"/>
    <m/>
    <m/>
    <m/>
    <m/>
    <m/>
    <m/>
    <m/>
    <m/>
    <s v="No"/>
    <n v="363"/>
    <m/>
    <m/>
    <x v="0"/>
    <d v="2019-01-12T17:44:20.000"/>
    <s v="RT @ORCRoseAnne: ⁦@UnistotenCamp⁩ isn’t a protest camp, nor a blockade. It is a reoccupation of traditional territory &amp;amp; an assertion of Abo…"/>
    <m/>
    <m/>
    <x v="0"/>
    <m/>
    <s v="http://pbs.twimg.com/profile_images/801098230159343616/j3VSB6LJ_normal.jpg"/>
    <x v="248"/>
    <s v="https://twitter.com/#!/lw4/status/1084144056819699712"/>
    <m/>
    <m/>
    <s v="1084144056819699712"/>
    <m/>
    <b v="0"/>
    <n v="0"/>
    <s v=""/>
    <b v="0"/>
    <s v="en"/>
    <m/>
    <s v=""/>
    <b v="0"/>
    <n v="88"/>
    <s v="1084128274425483264"/>
    <s v="Twitter for Android"/>
    <b v="0"/>
    <s v="1084128274425483264"/>
    <s v="Tweet"/>
    <n v="0"/>
    <n v="0"/>
    <m/>
    <m/>
    <m/>
    <m/>
    <m/>
    <m/>
    <m/>
    <m/>
    <n v="1"/>
    <s v="1"/>
    <s v="1"/>
    <m/>
    <m/>
    <m/>
    <m/>
    <m/>
    <m/>
    <m/>
    <m/>
    <m/>
  </r>
  <r>
    <s v="joanneipayne"/>
    <s v="candiscallison"/>
    <m/>
    <m/>
    <m/>
    <m/>
    <m/>
    <m/>
    <m/>
    <m/>
    <s v="No"/>
    <n v="365"/>
    <m/>
    <m/>
    <x v="0"/>
    <d v="2019-01-11T11:20:49.000"/>
    <s v="RT @candiscallison: &quot;What many fail to understand about the Unist’ot’en Camp is that it is not a protest camp. Nor is it a blockade. It is…"/>
    <m/>
    <m/>
    <x v="0"/>
    <m/>
    <s v="http://pbs.twimg.com/profile_images/2878484954/c770cab95cf55ce568bc4839e87b4fda_normal.jpeg"/>
    <x v="249"/>
    <s v="https://twitter.com/#!/joanneipayne/status/1083685154772713472"/>
    <m/>
    <m/>
    <s v="1083685154772713472"/>
    <m/>
    <b v="0"/>
    <n v="0"/>
    <s v=""/>
    <b v="1"/>
    <s v="en"/>
    <m/>
    <s v="1083452191556329473"/>
    <b v="0"/>
    <n v="76"/>
    <s v="1083543707582955520"/>
    <s v="Twitter for Android"/>
    <b v="0"/>
    <s v="1083543707582955520"/>
    <s v="Tweet"/>
    <n v="0"/>
    <n v="0"/>
    <m/>
    <m/>
    <m/>
    <m/>
    <m/>
    <m/>
    <m/>
    <m/>
    <n v="1"/>
    <s v="1"/>
    <s v="2"/>
    <n v="0"/>
    <n v="0"/>
    <n v="2"/>
    <n v="7.142857142857143"/>
    <n v="0"/>
    <n v="0"/>
    <n v="26"/>
    <n v="92.85714285714286"/>
    <n v="28"/>
  </r>
  <r>
    <s v="joanneipayne"/>
    <s v="unistotencamp"/>
    <m/>
    <m/>
    <m/>
    <m/>
    <m/>
    <m/>
    <m/>
    <m/>
    <s v="No"/>
    <n v="366"/>
    <m/>
    <m/>
    <x v="0"/>
    <d v="2019-01-12T18:40:31.000"/>
    <s v="RT @ORCRoseAnne: ⁦@UnistotenCamp⁩ isn’t a protest camp, nor a blockade. It is a reoccupation of traditional territory &amp;amp; an assertion of Abo…"/>
    <m/>
    <m/>
    <x v="0"/>
    <m/>
    <s v="http://pbs.twimg.com/profile_images/2878484954/c770cab95cf55ce568bc4839e87b4fda_normal.jpeg"/>
    <x v="250"/>
    <s v="https://twitter.com/#!/joanneipayne/status/1084158198788079616"/>
    <m/>
    <m/>
    <s v="1084158198788079616"/>
    <m/>
    <b v="0"/>
    <n v="0"/>
    <s v=""/>
    <b v="0"/>
    <s v="en"/>
    <m/>
    <s v=""/>
    <b v="0"/>
    <n v="88"/>
    <s v="1084128274425483264"/>
    <s v="Twitter for Android"/>
    <b v="0"/>
    <s v="1084128274425483264"/>
    <s v="Tweet"/>
    <n v="0"/>
    <n v="0"/>
    <m/>
    <m/>
    <m/>
    <m/>
    <m/>
    <m/>
    <m/>
    <m/>
    <n v="1"/>
    <s v="1"/>
    <s v="1"/>
    <m/>
    <m/>
    <m/>
    <m/>
    <m/>
    <m/>
    <m/>
    <m/>
    <m/>
  </r>
  <r>
    <s v="basail_"/>
    <s v="unistotencamp"/>
    <m/>
    <m/>
    <m/>
    <m/>
    <m/>
    <m/>
    <m/>
    <m/>
    <s v="No"/>
    <n v="368"/>
    <m/>
    <m/>
    <x v="0"/>
    <d v="2019-01-12T19:16:48.000"/>
    <s v="RT @ORCRoseAnne: ⁦@UnistotenCamp⁩ isn’t a protest camp, nor a blockade. It is a reoccupation of traditional territory &amp;amp; an assertion of Abo…"/>
    <m/>
    <m/>
    <x v="0"/>
    <m/>
    <s v="http://pbs.twimg.com/profile_images/1081676737006657536/bKpPDPkD_normal.jpg"/>
    <x v="251"/>
    <s v="https://twitter.com/#!/basail_/status/1084167327627784192"/>
    <m/>
    <m/>
    <s v="1084167327627784192"/>
    <m/>
    <b v="0"/>
    <n v="0"/>
    <s v=""/>
    <b v="0"/>
    <s v="en"/>
    <m/>
    <s v=""/>
    <b v="0"/>
    <n v="88"/>
    <s v="1084128274425483264"/>
    <s v="Twitter for Android"/>
    <b v="0"/>
    <s v="1084128274425483264"/>
    <s v="Tweet"/>
    <n v="0"/>
    <n v="0"/>
    <m/>
    <m/>
    <m/>
    <m/>
    <m/>
    <m/>
    <m/>
    <m/>
    <n v="1"/>
    <s v="1"/>
    <s v="1"/>
    <m/>
    <m/>
    <m/>
    <m/>
    <m/>
    <m/>
    <m/>
    <m/>
    <m/>
  </r>
  <r>
    <s v="elfqunari"/>
    <s v="unistotencamp"/>
    <m/>
    <m/>
    <m/>
    <m/>
    <m/>
    <m/>
    <m/>
    <m/>
    <s v="No"/>
    <n v="370"/>
    <m/>
    <m/>
    <x v="0"/>
    <d v="2019-01-12T19:17:59.000"/>
    <s v="RT @ORCRoseAnne: ⁦@UnistotenCamp⁩ isn’t a protest camp, nor a blockade. It is a reoccupation of traditional territory &amp;amp; an assertion of Abo…"/>
    <m/>
    <m/>
    <x v="0"/>
    <m/>
    <s v="http://pbs.twimg.com/profile_images/958092579710619648/bF2vKAAE_normal.jpg"/>
    <x v="252"/>
    <s v="https://twitter.com/#!/elfqunari/status/1084167626736193537"/>
    <m/>
    <m/>
    <s v="1084167626736193537"/>
    <m/>
    <b v="0"/>
    <n v="0"/>
    <s v=""/>
    <b v="0"/>
    <s v="en"/>
    <m/>
    <s v=""/>
    <b v="0"/>
    <n v="88"/>
    <s v="1084128274425483264"/>
    <s v="Twitter for Android"/>
    <b v="0"/>
    <s v="1084128274425483264"/>
    <s v="Tweet"/>
    <n v="0"/>
    <n v="0"/>
    <m/>
    <m/>
    <m/>
    <m/>
    <m/>
    <m/>
    <m/>
    <m/>
    <n v="1"/>
    <s v="1"/>
    <s v="1"/>
    <m/>
    <m/>
    <m/>
    <m/>
    <m/>
    <m/>
    <m/>
    <m/>
    <m/>
  </r>
  <r>
    <s v="beaton_b"/>
    <s v="unistotencamp"/>
    <m/>
    <m/>
    <m/>
    <m/>
    <m/>
    <m/>
    <m/>
    <m/>
    <s v="No"/>
    <n v="372"/>
    <m/>
    <m/>
    <x v="0"/>
    <d v="2019-01-12T19:19:29.000"/>
    <s v="RT @ORCRoseAnne: ⁦@UnistotenCamp⁩ isn’t a protest camp, nor a blockade. It is a reoccupation of traditional territory &amp;amp; an assertion of Abo…"/>
    <m/>
    <m/>
    <x v="0"/>
    <m/>
    <s v="http://pbs.twimg.com/profile_images/723334144277798914/pbjCt--o_normal.jpg"/>
    <x v="253"/>
    <s v="https://twitter.com/#!/beaton_b/status/1084168001367216128"/>
    <m/>
    <m/>
    <s v="1084168001367216128"/>
    <m/>
    <b v="0"/>
    <n v="0"/>
    <s v=""/>
    <b v="0"/>
    <s v="en"/>
    <m/>
    <s v=""/>
    <b v="0"/>
    <n v="88"/>
    <s v="1084128274425483264"/>
    <s v="Twitter Web Client"/>
    <b v="0"/>
    <s v="1084128274425483264"/>
    <s v="Tweet"/>
    <n v="0"/>
    <n v="0"/>
    <m/>
    <m/>
    <m/>
    <m/>
    <m/>
    <m/>
    <m/>
    <m/>
    <n v="1"/>
    <s v="1"/>
    <s v="1"/>
    <m/>
    <m/>
    <m/>
    <m/>
    <m/>
    <m/>
    <m/>
    <m/>
    <m/>
  </r>
  <r>
    <s v="gabedr888"/>
    <s v="unistotencamp"/>
    <m/>
    <m/>
    <m/>
    <m/>
    <m/>
    <m/>
    <m/>
    <m/>
    <s v="No"/>
    <n v="374"/>
    <m/>
    <m/>
    <x v="0"/>
    <d v="2019-01-12T19:48:19.000"/>
    <s v="RT @ORCRoseAnne: ⁦@UnistotenCamp⁩ isn’t a protest camp, nor a blockade. It is a reoccupation of traditional territory &amp;amp; an assertion of Abo…"/>
    <m/>
    <m/>
    <x v="0"/>
    <m/>
    <s v="http://pbs.twimg.com/profile_images/1083936383104962560/pBhU2a4k_normal.jpg"/>
    <x v="254"/>
    <s v="https://twitter.com/#!/gabedr888/status/1084175260667260930"/>
    <m/>
    <m/>
    <s v="1084175260667260930"/>
    <m/>
    <b v="0"/>
    <n v="0"/>
    <s v=""/>
    <b v="0"/>
    <s v="en"/>
    <m/>
    <s v=""/>
    <b v="0"/>
    <n v="88"/>
    <s v="1084128274425483264"/>
    <s v="Twitter Web Client"/>
    <b v="0"/>
    <s v="1084128274425483264"/>
    <s v="Tweet"/>
    <n v="0"/>
    <n v="0"/>
    <m/>
    <m/>
    <m/>
    <m/>
    <m/>
    <m/>
    <m/>
    <m/>
    <n v="1"/>
    <s v="1"/>
    <s v="1"/>
    <m/>
    <m/>
    <m/>
    <m/>
    <m/>
    <m/>
    <m/>
    <m/>
    <m/>
  </r>
  <r>
    <s v="terrilltf"/>
    <s v="unistotencamp"/>
    <m/>
    <m/>
    <m/>
    <m/>
    <m/>
    <m/>
    <m/>
    <m/>
    <s v="No"/>
    <n v="376"/>
    <m/>
    <m/>
    <x v="0"/>
    <d v="2019-01-12T19:56:32.000"/>
    <s v="RT @ORCRoseAnne: ⁦@UnistotenCamp⁩ isn’t a protest camp, nor a blockade. It is a reoccupation of traditional territory &amp;amp; an assertion of Abo…"/>
    <m/>
    <m/>
    <x v="0"/>
    <m/>
    <s v="http://pbs.twimg.com/profile_images/1079229993375256581/1BJyYcj1_normal.jpg"/>
    <x v="255"/>
    <s v="https://twitter.com/#!/terrilltf/status/1084177328823971840"/>
    <m/>
    <m/>
    <s v="1084177328823971840"/>
    <m/>
    <b v="0"/>
    <n v="0"/>
    <s v=""/>
    <b v="0"/>
    <s v="en"/>
    <m/>
    <s v=""/>
    <b v="0"/>
    <n v="88"/>
    <s v="1084128274425483264"/>
    <s v="Twitter for iPhone"/>
    <b v="0"/>
    <s v="1084128274425483264"/>
    <s v="Tweet"/>
    <n v="0"/>
    <n v="0"/>
    <m/>
    <m/>
    <m/>
    <m/>
    <m/>
    <m/>
    <m/>
    <m/>
    <n v="1"/>
    <s v="1"/>
    <s v="1"/>
    <m/>
    <m/>
    <m/>
    <m/>
    <m/>
    <m/>
    <m/>
    <m/>
    <m/>
  </r>
  <r>
    <s v="megawedgy"/>
    <s v="unistotencamp"/>
    <m/>
    <m/>
    <m/>
    <m/>
    <m/>
    <m/>
    <m/>
    <m/>
    <s v="No"/>
    <n v="378"/>
    <m/>
    <m/>
    <x v="0"/>
    <d v="2019-01-12T19:57:54.000"/>
    <s v="RT @ORCRoseAnne: ⁦@UnistotenCamp⁩ isn’t a protest camp, nor a blockade. It is a reoccupation of traditional territory &amp;amp; an assertion of Abo…"/>
    <m/>
    <m/>
    <x v="0"/>
    <m/>
    <s v="http://pbs.twimg.com/profile_images/1078567165500903424/_UFTUXD0_normal.jpg"/>
    <x v="256"/>
    <s v="https://twitter.com/#!/megawedgy/status/1084177672446472192"/>
    <m/>
    <m/>
    <s v="1084177672446472192"/>
    <m/>
    <b v="0"/>
    <n v="0"/>
    <s v=""/>
    <b v="0"/>
    <s v="en"/>
    <m/>
    <s v=""/>
    <b v="0"/>
    <n v="88"/>
    <s v="1084128274425483264"/>
    <s v="Twitter for Android"/>
    <b v="0"/>
    <s v="1084128274425483264"/>
    <s v="Tweet"/>
    <n v="0"/>
    <n v="0"/>
    <m/>
    <m/>
    <m/>
    <m/>
    <m/>
    <m/>
    <m/>
    <m/>
    <n v="1"/>
    <s v="1"/>
    <s v="1"/>
    <m/>
    <m/>
    <m/>
    <m/>
    <m/>
    <m/>
    <m/>
    <m/>
    <m/>
  </r>
  <r>
    <s v="eric0lawton"/>
    <s v="candiscallison"/>
    <m/>
    <m/>
    <m/>
    <m/>
    <m/>
    <m/>
    <m/>
    <m/>
    <s v="No"/>
    <n v="380"/>
    <m/>
    <m/>
    <x v="0"/>
    <d v="2019-01-11T21:58:41.000"/>
    <s v="RT @candiscallison: &quot;What many fail to understand about the Unist’ot’en Camp is that it is not a protest camp. Nor is it a blockade. It is…"/>
    <m/>
    <m/>
    <x v="0"/>
    <m/>
    <s v="http://pbs.twimg.com/profile_images/743163268705980416/yn4xmIi__normal.jpg"/>
    <x v="257"/>
    <s v="https://twitter.com/#!/eric0lawton/status/1083845677355016194"/>
    <m/>
    <m/>
    <s v="1083845677355016194"/>
    <m/>
    <b v="0"/>
    <n v="0"/>
    <s v=""/>
    <b v="1"/>
    <s v="en"/>
    <m/>
    <s v="1083452191556329473"/>
    <b v="0"/>
    <n v="76"/>
    <s v="1083543707582955520"/>
    <s v="Twitter for Android"/>
    <b v="0"/>
    <s v="1083543707582955520"/>
    <s v="Tweet"/>
    <n v="0"/>
    <n v="0"/>
    <m/>
    <m/>
    <m/>
    <m/>
    <m/>
    <m/>
    <m/>
    <m/>
    <n v="1"/>
    <s v="1"/>
    <s v="2"/>
    <n v="0"/>
    <n v="0"/>
    <n v="2"/>
    <n v="7.142857142857143"/>
    <n v="0"/>
    <n v="0"/>
    <n v="26"/>
    <n v="92.85714285714286"/>
    <n v="28"/>
  </r>
  <r>
    <s v="eric0lawton"/>
    <s v="unistotencamp"/>
    <m/>
    <m/>
    <m/>
    <m/>
    <m/>
    <m/>
    <m/>
    <m/>
    <s v="No"/>
    <n v="381"/>
    <m/>
    <m/>
    <x v="0"/>
    <d v="2019-01-12T20:14:23.000"/>
    <s v="RT @ORCRoseAnne: ⁦@UnistotenCamp⁩ isn’t a protest camp, nor a blockade. It is a reoccupation of traditional territory &amp;amp; an assertion of Abo…"/>
    <m/>
    <m/>
    <x v="0"/>
    <m/>
    <s v="http://pbs.twimg.com/profile_images/743163268705980416/yn4xmIi__normal.jpg"/>
    <x v="258"/>
    <s v="https://twitter.com/#!/eric0lawton/status/1084181820479029251"/>
    <m/>
    <m/>
    <s v="1084181820479029251"/>
    <m/>
    <b v="0"/>
    <n v="0"/>
    <s v=""/>
    <b v="0"/>
    <s v="en"/>
    <m/>
    <s v=""/>
    <b v="0"/>
    <n v="88"/>
    <s v="1084128274425483264"/>
    <s v="Twitter for Android"/>
    <b v="0"/>
    <s v="1084128274425483264"/>
    <s v="Tweet"/>
    <n v="0"/>
    <n v="0"/>
    <m/>
    <m/>
    <m/>
    <m/>
    <m/>
    <m/>
    <m/>
    <m/>
    <n v="1"/>
    <s v="1"/>
    <s v="1"/>
    <m/>
    <m/>
    <m/>
    <m/>
    <m/>
    <m/>
    <m/>
    <m/>
    <m/>
  </r>
  <r>
    <s v="fidelioscabinet"/>
    <s v="unistotencamp"/>
    <m/>
    <m/>
    <m/>
    <m/>
    <m/>
    <m/>
    <m/>
    <m/>
    <s v="No"/>
    <n v="383"/>
    <m/>
    <m/>
    <x v="0"/>
    <d v="2019-01-12T20:19:37.000"/>
    <s v="RT @ORCRoseAnne: ⁦@UnistotenCamp⁩ isn’t a protest camp, nor a blockade. It is a reoccupation of traditional territory &amp;amp; an assertion of Abo…"/>
    <m/>
    <m/>
    <x v="0"/>
    <m/>
    <s v="http://pbs.twimg.com/profile_images/1699065399/S6300208--Jemmy_on_stairs_normal.jpg"/>
    <x v="259"/>
    <s v="https://twitter.com/#!/fidelioscabinet/status/1084183135548571648"/>
    <m/>
    <m/>
    <s v="1084183135548571648"/>
    <m/>
    <b v="0"/>
    <n v="0"/>
    <s v=""/>
    <b v="0"/>
    <s v="en"/>
    <m/>
    <s v=""/>
    <b v="0"/>
    <n v="88"/>
    <s v="1084128274425483264"/>
    <s v="Twitter for iPhone"/>
    <b v="0"/>
    <s v="1084128274425483264"/>
    <s v="Tweet"/>
    <n v="0"/>
    <n v="0"/>
    <m/>
    <m/>
    <m/>
    <m/>
    <m/>
    <m/>
    <m/>
    <m/>
    <n v="1"/>
    <s v="1"/>
    <s v="1"/>
    <m/>
    <m/>
    <m/>
    <m/>
    <m/>
    <m/>
    <m/>
    <m/>
    <m/>
  </r>
  <r>
    <s v="starr_albert"/>
    <s v="unistotencamp"/>
    <m/>
    <m/>
    <m/>
    <m/>
    <m/>
    <m/>
    <m/>
    <m/>
    <s v="No"/>
    <n v="385"/>
    <m/>
    <m/>
    <x v="0"/>
    <d v="2019-01-12T20:38:59.000"/>
    <s v="RT @ORCRoseAnne: ⁦@UnistotenCamp⁩ isn’t a protest camp, nor a blockade. It is a reoccupation of traditional territory &amp;amp; an assertion of Abo…"/>
    <m/>
    <m/>
    <x v="0"/>
    <m/>
    <s v="http://pbs.twimg.com/profile_images/500239543023714306/G1Kvtaz4_normal.jpeg"/>
    <x v="260"/>
    <s v="https://twitter.com/#!/starr_albert/status/1084188008910249984"/>
    <m/>
    <m/>
    <s v="1084188008910249984"/>
    <m/>
    <b v="0"/>
    <n v="0"/>
    <s v=""/>
    <b v="0"/>
    <s v="en"/>
    <m/>
    <s v=""/>
    <b v="0"/>
    <n v="88"/>
    <s v="1084128274425483264"/>
    <s v="Twitter Lite"/>
    <b v="0"/>
    <s v="1084128274425483264"/>
    <s v="Tweet"/>
    <n v="0"/>
    <n v="0"/>
    <m/>
    <m/>
    <m/>
    <m/>
    <m/>
    <m/>
    <m/>
    <m/>
    <n v="1"/>
    <s v="1"/>
    <s v="1"/>
    <m/>
    <m/>
    <m/>
    <m/>
    <m/>
    <m/>
    <m/>
    <m/>
    <m/>
  </r>
  <r>
    <s v="metisrebelle"/>
    <s v="unistotencamp"/>
    <m/>
    <m/>
    <m/>
    <m/>
    <m/>
    <m/>
    <m/>
    <m/>
    <s v="No"/>
    <n v="387"/>
    <m/>
    <m/>
    <x v="0"/>
    <d v="2019-01-12T20:57:11.000"/>
    <s v="RT @ORCRoseAnne: ⁦@UnistotenCamp⁩ isn’t a protest camp, nor a blockade. It is a reoccupation of traditional territory &amp;amp; an assertion of Abo…"/>
    <m/>
    <m/>
    <x v="0"/>
    <m/>
    <s v="http://pbs.twimg.com/profile_images/660180896956354560/9OAdQj8H_normal.jpg"/>
    <x v="261"/>
    <s v="https://twitter.com/#!/metisrebelle/status/1084192590256398336"/>
    <m/>
    <m/>
    <s v="1084192590256398336"/>
    <m/>
    <b v="0"/>
    <n v="0"/>
    <s v=""/>
    <b v="0"/>
    <s v="en"/>
    <m/>
    <s v=""/>
    <b v="0"/>
    <n v="88"/>
    <s v="1084128274425483264"/>
    <s v="Twitter for iPhone"/>
    <b v="0"/>
    <s v="1084128274425483264"/>
    <s v="Tweet"/>
    <n v="0"/>
    <n v="0"/>
    <m/>
    <m/>
    <m/>
    <m/>
    <m/>
    <m/>
    <m/>
    <m/>
    <n v="1"/>
    <s v="1"/>
    <s v="1"/>
    <m/>
    <m/>
    <m/>
    <m/>
    <m/>
    <m/>
    <m/>
    <m/>
    <m/>
  </r>
  <r>
    <s v="native_orchid"/>
    <s v="unistotencamp"/>
    <m/>
    <m/>
    <m/>
    <m/>
    <m/>
    <m/>
    <m/>
    <m/>
    <s v="No"/>
    <n v="389"/>
    <m/>
    <m/>
    <x v="0"/>
    <d v="2019-01-12T22:44:03.000"/>
    <s v="RT @ORCRoseAnne: ⁦@UnistotenCamp⁩ isn’t a protest camp, nor a blockade. It is a reoccupation of traditional territory &amp;amp; an assertion of Abo…"/>
    <m/>
    <m/>
    <x v="0"/>
    <m/>
    <s v="http://pbs.twimg.com/profile_images/1035611175030009856/vyTFgloG_normal.jpg"/>
    <x v="262"/>
    <s v="https://twitter.com/#!/native_orchid/status/1084219482669834246"/>
    <m/>
    <m/>
    <s v="1084219482669834246"/>
    <m/>
    <b v="0"/>
    <n v="0"/>
    <s v=""/>
    <b v="0"/>
    <s v="en"/>
    <m/>
    <s v=""/>
    <b v="0"/>
    <n v="88"/>
    <s v="1084128274425483264"/>
    <s v="Twitter Lite"/>
    <b v="0"/>
    <s v="1084128274425483264"/>
    <s v="Tweet"/>
    <n v="0"/>
    <n v="0"/>
    <m/>
    <m/>
    <m/>
    <m/>
    <m/>
    <m/>
    <m/>
    <m/>
    <n v="1"/>
    <s v="1"/>
    <s v="1"/>
    <m/>
    <m/>
    <m/>
    <m/>
    <m/>
    <m/>
    <m/>
    <m/>
    <m/>
  </r>
  <r>
    <s v="spkr2managers"/>
    <s v="unistotencamp"/>
    <m/>
    <m/>
    <m/>
    <m/>
    <m/>
    <m/>
    <m/>
    <m/>
    <s v="No"/>
    <n v="391"/>
    <m/>
    <m/>
    <x v="0"/>
    <d v="2019-01-12T22:57:08.000"/>
    <s v="RT @ORCRoseAnne: ⁦@UnistotenCamp⁩ isn’t a protest camp, nor a blockade. It is a reoccupation of traditional territory &amp;amp; an assertion of Abo…"/>
    <m/>
    <m/>
    <x v="0"/>
    <m/>
    <s v="http://pbs.twimg.com/profile_images/897884962665279488/T8IJ1x7b_normal.jpg"/>
    <x v="263"/>
    <s v="https://twitter.com/#!/spkr2managers/status/1084222775756173313"/>
    <m/>
    <m/>
    <s v="1084222775756173313"/>
    <m/>
    <b v="0"/>
    <n v="0"/>
    <s v=""/>
    <b v="0"/>
    <s v="en"/>
    <m/>
    <s v=""/>
    <b v="0"/>
    <n v="88"/>
    <s v="1084128274425483264"/>
    <s v="Twitter for iPad"/>
    <b v="0"/>
    <s v="1084128274425483264"/>
    <s v="Tweet"/>
    <n v="0"/>
    <n v="0"/>
    <m/>
    <m/>
    <m/>
    <m/>
    <m/>
    <m/>
    <m/>
    <m/>
    <n v="1"/>
    <s v="1"/>
    <s v="1"/>
    <m/>
    <m/>
    <m/>
    <m/>
    <m/>
    <m/>
    <m/>
    <m/>
    <m/>
  </r>
  <r>
    <s v="pam_palmater"/>
    <s v="unistotencamp"/>
    <m/>
    <m/>
    <m/>
    <m/>
    <m/>
    <m/>
    <m/>
    <m/>
    <s v="No"/>
    <n v="393"/>
    <m/>
    <m/>
    <x v="0"/>
    <d v="2019-01-12T23:28:38.000"/>
    <s v="RT @ORCRoseAnne: ⁦@UnistotenCamp⁩ isn’t a protest camp, nor a blockade. It is a reoccupation of traditional territory &amp;amp; an assertion of Abo…"/>
    <m/>
    <m/>
    <x v="0"/>
    <m/>
    <s v="http://pbs.twimg.com/profile_images/2900358086/00a7322c9849c4dee47ac5f11c412682_normal.jpeg"/>
    <x v="264"/>
    <s v="https://twitter.com/#!/pam_palmater/status/1084230705343717376"/>
    <m/>
    <m/>
    <s v="1084230705343717376"/>
    <m/>
    <b v="0"/>
    <n v="0"/>
    <s v=""/>
    <b v="0"/>
    <s v="en"/>
    <m/>
    <s v=""/>
    <b v="0"/>
    <n v="88"/>
    <s v="1084128274425483264"/>
    <s v="Twitter Web Client"/>
    <b v="0"/>
    <s v="1084128274425483264"/>
    <s v="Tweet"/>
    <n v="0"/>
    <n v="0"/>
    <m/>
    <m/>
    <m/>
    <m/>
    <m/>
    <m/>
    <m/>
    <m/>
    <n v="1"/>
    <s v="1"/>
    <s v="1"/>
    <m/>
    <m/>
    <m/>
    <m/>
    <m/>
    <m/>
    <m/>
    <m/>
    <m/>
  </r>
  <r>
    <s v="christinamckeen"/>
    <s v="unistotencamp"/>
    <m/>
    <m/>
    <m/>
    <m/>
    <m/>
    <m/>
    <m/>
    <m/>
    <s v="No"/>
    <n v="395"/>
    <m/>
    <m/>
    <x v="0"/>
    <d v="2019-01-12T23:29:32.000"/>
    <s v="RT @ORCRoseAnne: ⁦@UnistotenCamp⁩ isn’t a protest camp, nor a blockade. It is a reoccupation of traditional territory &amp;amp; an assertion of Abo…"/>
    <m/>
    <m/>
    <x v="0"/>
    <m/>
    <s v="http://pbs.twimg.com/profile_images/1023665154615963648/etZjBlR3_normal.jpg"/>
    <x v="265"/>
    <s v="https://twitter.com/#!/christinamckeen/status/1084230931156586496"/>
    <m/>
    <m/>
    <s v="1084230931156586496"/>
    <m/>
    <b v="0"/>
    <n v="0"/>
    <s v=""/>
    <b v="0"/>
    <s v="en"/>
    <m/>
    <s v=""/>
    <b v="0"/>
    <n v="88"/>
    <s v="1084128274425483264"/>
    <s v="Twitter Lite"/>
    <b v="0"/>
    <s v="1084128274425483264"/>
    <s v="Tweet"/>
    <n v="0"/>
    <n v="0"/>
    <m/>
    <m/>
    <m/>
    <m/>
    <m/>
    <m/>
    <m/>
    <m/>
    <n v="1"/>
    <s v="1"/>
    <s v="1"/>
    <m/>
    <m/>
    <m/>
    <m/>
    <m/>
    <m/>
    <m/>
    <m/>
    <m/>
  </r>
  <r>
    <s v="theimmortalgoat"/>
    <s v="unistotencamp"/>
    <m/>
    <m/>
    <m/>
    <m/>
    <m/>
    <m/>
    <m/>
    <m/>
    <s v="No"/>
    <n v="397"/>
    <m/>
    <m/>
    <x v="0"/>
    <d v="2019-01-12T23:30:15.000"/>
    <s v="RT @ORCRoseAnne: ⁦@UnistotenCamp⁩ isn’t a protest camp, nor a blockade. It is a reoccupation of traditional territory &amp;amp; an assertion of Abo…"/>
    <m/>
    <m/>
    <x v="0"/>
    <m/>
    <s v="http://pbs.twimg.com/profile_images/1073012088849612800/m64dB_IA_normal.jpg"/>
    <x v="266"/>
    <s v="https://twitter.com/#!/theimmortalgoat/status/1084231109074800640"/>
    <m/>
    <m/>
    <s v="1084231109074800640"/>
    <m/>
    <b v="0"/>
    <n v="0"/>
    <s v=""/>
    <b v="0"/>
    <s v="en"/>
    <m/>
    <s v=""/>
    <b v="0"/>
    <n v="88"/>
    <s v="1084128274425483264"/>
    <s v="Twitter for iPhone"/>
    <b v="0"/>
    <s v="1084128274425483264"/>
    <s v="Tweet"/>
    <n v="0"/>
    <n v="0"/>
    <m/>
    <m/>
    <m/>
    <m/>
    <m/>
    <m/>
    <m/>
    <m/>
    <n v="1"/>
    <s v="1"/>
    <s v="1"/>
    <m/>
    <m/>
    <m/>
    <m/>
    <m/>
    <m/>
    <m/>
    <m/>
    <m/>
  </r>
  <r>
    <s v="andrewkimmel"/>
    <s v="unistotencamp"/>
    <m/>
    <m/>
    <m/>
    <m/>
    <m/>
    <m/>
    <m/>
    <m/>
    <s v="No"/>
    <n v="399"/>
    <m/>
    <m/>
    <x v="0"/>
    <d v="2019-01-12T23:31:48.000"/>
    <s v="RT @ORCRoseAnne: ⁦@UnistotenCamp⁩ isn’t a protest camp, nor a blockade. It is a reoccupation of traditional territory &amp;amp; an assertion of Abo…"/>
    <m/>
    <m/>
    <x v="0"/>
    <m/>
    <s v="http://pbs.twimg.com/profile_images/880796349775704065/oNFkBWo5_normal.jpg"/>
    <x v="267"/>
    <s v="https://twitter.com/#!/andrewkimmel/status/1084231500499828736"/>
    <m/>
    <m/>
    <s v="1084231500499828736"/>
    <m/>
    <b v="0"/>
    <n v="0"/>
    <s v=""/>
    <b v="0"/>
    <s v="en"/>
    <m/>
    <s v=""/>
    <b v="0"/>
    <n v="88"/>
    <s v="1084128274425483264"/>
    <s v="Twitter for iPhone"/>
    <b v="0"/>
    <s v="1084128274425483264"/>
    <s v="Tweet"/>
    <n v="0"/>
    <n v="0"/>
    <m/>
    <m/>
    <m/>
    <m/>
    <m/>
    <m/>
    <m/>
    <m/>
    <n v="1"/>
    <s v="1"/>
    <s v="1"/>
    <m/>
    <m/>
    <m/>
    <m/>
    <m/>
    <m/>
    <m/>
    <m/>
    <m/>
  </r>
  <r>
    <s v="tommychong840"/>
    <s v="unistotencamp"/>
    <m/>
    <m/>
    <m/>
    <m/>
    <m/>
    <m/>
    <m/>
    <m/>
    <s v="No"/>
    <n v="401"/>
    <m/>
    <m/>
    <x v="0"/>
    <d v="2019-01-12T23:35:35.000"/>
    <s v="RT @ORCRoseAnne: ⁦@UnistotenCamp⁩ isn’t a protest camp, nor a blockade. It is a reoccupation of traditional territory &amp;amp; an assertion of Abo…"/>
    <m/>
    <m/>
    <x v="0"/>
    <m/>
    <s v="http://pbs.twimg.com/profile_images/997214051062005760/uoTcXt_w_normal.jpg"/>
    <x v="268"/>
    <s v="https://twitter.com/#!/tommychong840/status/1084232450920706049"/>
    <m/>
    <m/>
    <s v="1084232450920706049"/>
    <m/>
    <b v="0"/>
    <n v="0"/>
    <s v=""/>
    <b v="0"/>
    <s v="en"/>
    <m/>
    <s v=""/>
    <b v="0"/>
    <n v="88"/>
    <s v="1084128274425483264"/>
    <s v="Twitter for Android"/>
    <b v="0"/>
    <s v="1084128274425483264"/>
    <s v="Tweet"/>
    <n v="0"/>
    <n v="0"/>
    <m/>
    <m/>
    <m/>
    <m/>
    <m/>
    <m/>
    <m/>
    <m/>
    <n v="1"/>
    <s v="1"/>
    <s v="1"/>
    <m/>
    <m/>
    <m/>
    <m/>
    <m/>
    <m/>
    <m/>
    <m/>
    <m/>
  </r>
  <r>
    <s v="sminor689"/>
    <s v="unistotencamp"/>
    <m/>
    <m/>
    <m/>
    <m/>
    <m/>
    <m/>
    <m/>
    <m/>
    <s v="No"/>
    <n v="403"/>
    <m/>
    <m/>
    <x v="0"/>
    <d v="2019-01-12T23:35:42.000"/>
    <s v="RT @ORCRoseAnne: ⁦@UnistotenCamp⁩ isn’t a protest camp, nor a blockade. It is a reoccupation of traditional territory &amp;amp; an assertion of Abo…"/>
    <m/>
    <m/>
    <x v="0"/>
    <m/>
    <s v="http://pbs.twimg.com/profile_images/984206177910181889/LWKMrm8r_normal.jpg"/>
    <x v="269"/>
    <s v="https://twitter.com/#!/sminor689/status/1084232483258826752"/>
    <m/>
    <m/>
    <s v="1084232483258826752"/>
    <m/>
    <b v="0"/>
    <n v="0"/>
    <s v=""/>
    <b v="0"/>
    <s v="en"/>
    <m/>
    <s v=""/>
    <b v="0"/>
    <n v="88"/>
    <s v="1084128274425483264"/>
    <s v="Twitter for iPhone"/>
    <b v="0"/>
    <s v="1084128274425483264"/>
    <s v="Tweet"/>
    <n v="0"/>
    <n v="0"/>
    <m/>
    <m/>
    <m/>
    <m/>
    <m/>
    <m/>
    <m/>
    <m/>
    <n v="1"/>
    <s v="1"/>
    <s v="1"/>
    <m/>
    <m/>
    <m/>
    <m/>
    <m/>
    <m/>
    <m/>
    <m/>
    <m/>
  </r>
  <r>
    <s v="stevelloyd001"/>
    <s v="unistotencamp"/>
    <m/>
    <m/>
    <m/>
    <m/>
    <m/>
    <m/>
    <m/>
    <m/>
    <s v="No"/>
    <n v="405"/>
    <m/>
    <m/>
    <x v="0"/>
    <d v="2019-01-12T23:36:54.000"/>
    <s v="RT @ORCRoseAnne: ⁦@UnistotenCamp⁩ isn’t a protest camp, nor a blockade. It is a reoccupation of traditional territory &amp;amp; an assertion of Abo…"/>
    <m/>
    <m/>
    <x v="0"/>
    <m/>
    <s v="http://pbs.twimg.com/profile_images/514041519515254785/wZRTjpHj_normal.jpeg"/>
    <x v="270"/>
    <s v="https://twitter.com/#!/stevelloyd001/status/1084232785160593409"/>
    <m/>
    <m/>
    <s v="1084232785160593409"/>
    <m/>
    <b v="0"/>
    <n v="0"/>
    <s v=""/>
    <b v="0"/>
    <s v="en"/>
    <m/>
    <s v=""/>
    <b v="0"/>
    <n v="88"/>
    <s v="1084128274425483264"/>
    <s v="Twitter for iPhone"/>
    <b v="0"/>
    <s v="1084128274425483264"/>
    <s v="Tweet"/>
    <n v="0"/>
    <n v="0"/>
    <m/>
    <m/>
    <m/>
    <m/>
    <m/>
    <m/>
    <m/>
    <m/>
    <n v="1"/>
    <s v="1"/>
    <s v="1"/>
    <m/>
    <m/>
    <m/>
    <m/>
    <m/>
    <m/>
    <m/>
    <m/>
    <m/>
  </r>
  <r>
    <s v="taniasterling"/>
    <s v="unistotencamp"/>
    <m/>
    <m/>
    <m/>
    <m/>
    <m/>
    <m/>
    <m/>
    <m/>
    <s v="No"/>
    <n v="407"/>
    <m/>
    <m/>
    <x v="0"/>
    <d v="2019-01-12T23:37:47.000"/>
    <s v="RT @ORCRoseAnne: ⁦@UnistotenCamp⁩ isn’t a protest camp, nor a blockade. It is a reoccupation of traditional territory &amp;amp; an assertion of Abo…"/>
    <m/>
    <m/>
    <x v="0"/>
    <m/>
    <s v="http://pbs.twimg.com/profile_images/1073800914169946113/Huv5FcGb_normal.jpg"/>
    <x v="271"/>
    <s v="https://twitter.com/#!/taniasterling/status/1084233008167694336"/>
    <m/>
    <m/>
    <s v="1084233008167694336"/>
    <m/>
    <b v="0"/>
    <n v="0"/>
    <s v=""/>
    <b v="0"/>
    <s v="en"/>
    <m/>
    <s v=""/>
    <b v="0"/>
    <n v="88"/>
    <s v="1084128274425483264"/>
    <s v="Twitter for iPhone"/>
    <b v="0"/>
    <s v="1084128274425483264"/>
    <s v="Tweet"/>
    <n v="0"/>
    <n v="0"/>
    <m/>
    <m/>
    <m/>
    <m/>
    <m/>
    <m/>
    <m/>
    <m/>
    <n v="1"/>
    <s v="1"/>
    <s v="1"/>
    <m/>
    <m/>
    <m/>
    <m/>
    <m/>
    <m/>
    <m/>
    <m/>
    <m/>
  </r>
  <r>
    <s v="janh67191058"/>
    <s v="unistotencamp"/>
    <m/>
    <m/>
    <m/>
    <m/>
    <m/>
    <m/>
    <m/>
    <m/>
    <s v="No"/>
    <n v="409"/>
    <m/>
    <m/>
    <x v="0"/>
    <d v="2019-01-12T23:39:21.000"/>
    <s v="RT @ORCRoseAnne: ⁦@UnistotenCamp⁩ isn’t a protest camp, nor a blockade. It is a reoccupation of traditional territory &amp;amp; an assertion of Abo…"/>
    <m/>
    <m/>
    <x v="0"/>
    <m/>
    <s v="http://pbs.twimg.com/profile_images/605469452470083584/6PiKPaaT_normal.jpg"/>
    <x v="272"/>
    <s v="https://twitter.com/#!/janh67191058/status/1084233402201427968"/>
    <m/>
    <m/>
    <s v="1084233402201427968"/>
    <m/>
    <b v="0"/>
    <n v="0"/>
    <s v=""/>
    <b v="0"/>
    <s v="en"/>
    <m/>
    <s v=""/>
    <b v="0"/>
    <n v="88"/>
    <s v="1084128274425483264"/>
    <s v="Twitter for iPhone"/>
    <b v="0"/>
    <s v="1084128274425483264"/>
    <s v="Tweet"/>
    <n v="0"/>
    <n v="0"/>
    <m/>
    <m/>
    <m/>
    <m/>
    <m/>
    <m/>
    <m/>
    <m/>
    <n v="1"/>
    <s v="1"/>
    <s v="1"/>
    <m/>
    <m/>
    <m/>
    <m/>
    <m/>
    <m/>
    <m/>
    <m/>
    <m/>
  </r>
  <r>
    <s v="kataclyst"/>
    <s v="unistotencamp"/>
    <m/>
    <m/>
    <m/>
    <m/>
    <m/>
    <m/>
    <m/>
    <m/>
    <s v="No"/>
    <n v="411"/>
    <m/>
    <m/>
    <x v="0"/>
    <d v="2019-01-12T23:40:31.000"/>
    <s v="RT @ORCRoseAnne: ⁦@UnistotenCamp⁩ isn’t a protest camp, nor a blockade. It is a reoccupation of traditional territory &amp;amp; an assertion of Abo…"/>
    <m/>
    <m/>
    <x v="0"/>
    <m/>
    <s v="http://pbs.twimg.com/profile_images/1033430583630868481/54WqE-Sz_normal.jpg"/>
    <x v="273"/>
    <s v="https://twitter.com/#!/kataclyst/status/1084233694867533824"/>
    <m/>
    <m/>
    <s v="1084233694867533824"/>
    <m/>
    <b v="0"/>
    <n v="0"/>
    <s v=""/>
    <b v="0"/>
    <s v="en"/>
    <m/>
    <s v=""/>
    <b v="0"/>
    <n v="88"/>
    <s v="1084128274425483264"/>
    <s v="Twitter Web Client"/>
    <b v="0"/>
    <s v="1084128274425483264"/>
    <s v="Tweet"/>
    <n v="0"/>
    <n v="0"/>
    <m/>
    <m/>
    <m/>
    <m/>
    <m/>
    <m/>
    <m/>
    <m/>
    <n v="1"/>
    <s v="1"/>
    <s v="1"/>
    <m/>
    <m/>
    <m/>
    <m/>
    <m/>
    <m/>
    <m/>
    <m/>
    <m/>
  </r>
  <r>
    <s v="wiggles604"/>
    <s v="unistotencamp"/>
    <m/>
    <m/>
    <m/>
    <m/>
    <m/>
    <m/>
    <m/>
    <m/>
    <s v="No"/>
    <n v="413"/>
    <m/>
    <m/>
    <x v="0"/>
    <d v="2019-01-12T23:40:46.000"/>
    <s v="RT @ORCRoseAnne: ⁦@UnistotenCamp⁩ isn’t a protest camp, nor a blockade. It is a reoccupation of traditional territory &amp;amp; an assertion of Abo…"/>
    <m/>
    <m/>
    <x v="0"/>
    <m/>
    <s v="http://pbs.twimg.com/profile_images/783787638121562112/GIBlofCQ_normal.jpg"/>
    <x v="274"/>
    <s v="https://twitter.com/#!/wiggles604/status/1084233757102530560"/>
    <m/>
    <m/>
    <s v="1084233757102530560"/>
    <m/>
    <b v="0"/>
    <n v="0"/>
    <s v=""/>
    <b v="0"/>
    <s v="en"/>
    <m/>
    <s v=""/>
    <b v="0"/>
    <n v="88"/>
    <s v="1084128274425483264"/>
    <s v="Twitter for Android"/>
    <b v="0"/>
    <s v="1084128274425483264"/>
    <s v="Tweet"/>
    <n v="0"/>
    <n v="0"/>
    <m/>
    <m/>
    <m/>
    <m/>
    <m/>
    <m/>
    <m/>
    <m/>
    <n v="1"/>
    <s v="1"/>
    <s v="1"/>
    <m/>
    <m/>
    <m/>
    <m/>
    <m/>
    <m/>
    <m/>
    <m/>
    <m/>
  </r>
  <r>
    <s v="crppynblts"/>
    <s v="unistotencamp"/>
    <m/>
    <m/>
    <m/>
    <m/>
    <m/>
    <m/>
    <m/>
    <m/>
    <s v="No"/>
    <n v="415"/>
    <m/>
    <m/>
    <x v="0"/>
    <d v="2019-01-12T23:41:33.000"/>
    <s v="RT @ORCRoseAnne: ⁦@UnistotenCamp⁩ isn’t a protest camp, nor a blockade. It is a reoccupation of traditional territory &amp;amp; an assertion of Abo…"/>
    <m/>
    <m/>
    <x v="0"/>
    <m/>
    <s v="http://pbs.twimg.com/profile_images/756314468372447232/9IEFL-Dm_normal.jpg"/>
    <x v="275"/>
    <s v="https://twitter.com/#!/crppynblts/status/1084233953458905088"/>
    <m/>
    <m/>
    <s v="1084233953458905088"/>
    <m/>
    <b v="0"/>
    <n v="0"/>
    <s v=""/>
    <b v="0"/>
    <s v="en"/>
    <m/>
    <s v=""/>
    <b v="0"/>
    <n v="88"/>
    <s v="1084128274425483264"/>
    <s v="Twitter Lite"/>
    <b v="0"/>
    <s v="1084128274425483264"/>
    <s v="Tweet"/>
    <n v="0"/>
    <n v="0"/>
    <m/>
    <m/>
    <m/>
    <m/>
    <m/>
    <m/>
    <m/>
    <m/>
    <n v="1"/>
    <s v="1"/>
    <s v="1"/>
    <m/>
    <m/>
    <m/>
    <m/>
    <m/>
    <m/>
    <m/>
    <m/>
    <m/>
  </r>
  <r>
    <s v="punishmenthurts"/>
    <s v="unistotencamp"/>
    <m/>
    <m/>
    <m/>
    <m/>
    <m/>
    <m/>
    <m/>
    <m/>
    <s v="No"/>
    <n v="417"/>
    <m/>
    <m/>
    <x v="0"/>
    <d v="2019-01-12T23:41:50.000"/>
    <s v="RT @ORCRoseAnne: ⁦@UnistotenCamp⁩ isn’t a protest camp, nor a blockade. It is a reoccupation of traditional territory &amp;amp; an assertion of Abo…"/>
    <m/>
    <m/>
    <x v="0"/>
    <m/>
    <s v="http://pbs.twimg.com/profile_images/1082728257802235904/iDEkfN7X_normal.jpg"/>
    <x v="276"/>
    <s v="https://twitter.com/#!/punishmenthurts/status/1084234024678117376"/>
    <m/>
    <m/>
    <s v="1084234024678117376"/>
    <m/>
    <b v="0"/>
    <n v="0"/>
    <s v=""/>
    <b v="0"/>
    <s v="en"/>
    <m/>
    <s v=""/>
    <b v="0"/>
    <n v="88"/>
    <s v="1084128274425483264"/>
    <s v="Twitter Web Client"/>
    <b v="0"/>
    <s v="1084128274425483264"/>
    <s v="Tweet"/>
    <n v="0"/>
    <n v="0"/>
    <m/>
    <m/>
    <m/>
    <m/>
    <m/>
    <m/>
    <m/>
    <m/>
    <n v="1"/>
    <s v="1"/>
    <s v="1"/>
    <m/>
    <m/>
    <m/>
    <m/>
    <m/>
    <m/>
    <m/>
    <m/>
    <m/>
  </r>
  <r>
    <s v="lanceblack01"/>
    <s v="unistotencamp"/>
    <m/>
    <m/>
    <m/>
    <m/>
    <m/>
    <m/>
    <m/>
    <m/>
    <s v="No"/>
    <n v="419"/>
    <m/>
    <m/>
    <x v="0"/>
    <d v="2019-01-12T23:48:14.000"/>
    <s v="RT @ORCRoseAnne: ⁦@UnistotenCamp⁩ isn’t a protest camp, nor a blockade. It is a reoccupation of traditional territory &amp;amp; an assertion of Abo…"/>
    <m/>
    <m/>
    <x v="0"/>
    <m/>
    <s v="http://pbs.twimg.com/profile_images/975665650860417024/dHyH5taf_normal.jpg"/>
    <x v="277"/>
    <s v="https://twitter.com/#!/lanceblack01/status/1084235634728824832"/>
    <m/>
    <m/>
    <s v="1084235634728824832"/>
    <m/>
    <b v="0"/>
    <n v="0"/>
    <s v=""/>
    <b v="0"/>
    <s v="en"/>
    <m/>
    <s v=""/>
    <b v="0"/>
    <n v="88"/>
    <s v="1084128274425483264"/>
    <s v="Twitter for iPhone"/>
    <b v="0"/>
    <s v="1084128274425483264"/>
    <s v="Tweet"/>
    <n v="0"/>
    <n v="0"/>
    <m/>
    <m/>
    <m/>
    <m/>
    <m/>
    <m/>
    <m/>
    <m/>
    <n v="1"/>
    <s v="1"/>
    <s v="1"/>
    <m/>
    <m/>
    <m/>
    <m/>
    <m/>
    <m/>
    <m/>
    <m/>
    <m/>
  </r>
  <r>
    <s v="bethanymckenzie"/>
    <s v="unistotencamp"/>
    <m/>
    <m/>
    <m/>
    <m/>
    <m/>
    <m/>
    <m/>
    <m/>
    <s v="No"/>
    <n v="421"/>
    <m/>
    <m/>
    <x v="0"/>
    <d v="2019-01-13T00:04:02.000"/>
    <s v="RT @ORCRoseAnne: ⁦@UnistotenCamp⁩ isn’t a protest camp, nor a blockade. It is a reoccupation of traditional territory &amp;amp; an assertion of Abo…"/>
    <m/>
    <m/>
    <x v="0"/>
    <m/>
    <s v="http://pbs.twimg.com/profile_images/657050590883635201/epX3FB0A_normal.jpg"/>
    <x v="278"/>
    <s v="https://twitter.com/#!/bethanymckenzie/status/1084239611860201472"/>
    <m/>
    <m/>
    <s v="1084239611860201472"/>
    <m/>
    <b v="0"/>
    <n v="0"/>
    <s v=""/>
    <b v="0"/>
    <s v="en"/>
    <m/>
    <s v=""/>
    <b v="0"/>
    <n v="88"/>
    <s v="1084128274425483264"/>
    <s v="Twitter for iPad"/>
    <b v="0"/>
    <s v="1084128274425483264"/>
    <s v="Tweet"/>
    <n v="0"/>
    <n v="0"/>
    <m/>
    <m/>
    <m/>
    <m/>
    <m/>
    <m/>
    <m/>
    <m/>
    <n v="1"/>
    <s v="1"/>
    <s v="1"/>
    <m/>
    <m/>
    <m/>
    <m/>
    <m/>
    <m/>
    <m/>
    <m/>
    <m/>
  </r>
  <r>
    <s v="themagnific3nt"/>
    <s v="unistotencamp"/>
    <m/>
    <m/>
    <m/>
    <m/>
    <m/>
    <m/>
    <m/>
    <m/>
    <s v="No"/>
    <n v="423"/>
    <m/>
    <m/>
    <x v="0"/>
    <d v="2019-01-13T00:12:23.000"/>
    <s v="RT @ORCRoseAnne: ⁦@UnistotenCamp⁩ isn’t a protest camp, nor a blockade. It is a reoccupation of traditional territory &amp;amp; an assertion of Abo…"/>
    <m/>
    <m/>
    <x v="0"/>
    <m/>
    <s v="http://pbs.twimg.com/profile_images/1056645660492120069/TW6F3AZ2_normal.jpg"/>
    <x v="279"/>
    <s v="https://twitter.com/#!/themagnific3nt/status/1084241713328283649"/>
    <m/>
    <m/>
    <s v="1084241713328283649"/>
    <m/>
    <b v="0"/>
    <n v="0"/>
    <s v=""/>
    <b v="0"/>
    <s v="en"/>
    <m/>
    <s v=""/>
    <b v="0"/>
    <n v="88"/>
    <s v="1084128274425483264"/>
    <s v="Twitter for Android"/>
    <b v="0"/>
    <s v="1084128274425483264"/>
    <s v="Tweet"/>
    <n v="0"/>
    <n v="0"/>
    <m/>
    <m/>
    <m/>
    <m/>
    <m/>
    <m/>
    <m/>
    <m/>
    <n v="1"/>
    <s v="1"/>
    <s v="1"/>
    <m/>
    <m/>
    <m/>
    <m/>
    <m/>
    <m/>
    <m/>
    <m/>
    <m/>
  </r>
  <r>
    <s v="sdqinjapan"/>
    <s v="unistotencamp"/>
    <m/>
    <m/>
    <m/>
    <m/>
    <m/>
    <m/>
    <m/>
    <m/>
    <s v="No"/>
    <n v="425"/>
    <m/>
    <m/>
    <x v="0"/>
    <d v="2019-01-13T00:39:51.000"/>
    <s v="RT @ORCRoseAnne: ⁦@UnistotenCamp⁩ isn’t a protest camp, nor a blockade. It is a reoccupation of traditional territory &amp;amp; an assertion of Abo…"/>
    <m/>
    <m/>
    <x v="0"/>
    <m/>
    <s v="http://pbs.twimg.com/profile_images/417223172362993664/brCWcBGt_normal.jpeg"/>
    <x v="280"/>
    <s v="https://twitter.com/#!/sdqinjapan/status/1084248624194760704"/>
    <m/>
    <m/>
    <s v="1084248624194760704"/>
    <m/>
    <b v="0"/>
    <n v="0"/>
    <s v=""/>
    <b v="0"/>
    <s v="en"/>
    <m/>
    <s v=""/>
    <b v="0"/>
    <n v="88"/>
    <s v="1084128274425483264"/>
    <s v="Twitter for iPhone"/>
    <b v="0"/>
    <s v="1084128274425483264"/>
    <s v="Tweet"/>
    <n v="0"/>
    <n v="0"/>
    <m/>
    <m/>
    <m/>
    <m/>
    <m/>
    <m/>
    <m/>
    <m/>
    <n v="1"/>
    <s v="1"/>
    <s v="1"/>
    <m/>
    <m/>
    <m/>
    <m/>
    <m/>
    <m/>
    <m/>
    <m/>
    <m/>
  </r>
  <r>
    <s v="meehngunqwe"/>
    <s v="unistotencamp"/>
    <m/>
    <m/>
    <m/>
    <m/>
    <m/>
    <m/>
    <m/>
    <m/>
    <s v="No"/>
    <n v="427"/>
    <m/>
    <m/>
    <x v="0"/>
    <d v="2019-01-13T01:00:16.000"/>
    <s v="RT @ORCRoseAnne: ⁦@UnistotenCamp⁩ isn’t a protest camp, nor a blockade. It is a reoccupation of traditional territory &amp;amp; an assertion of Abo…"/>
    <m/>
    <m/>
    <x v="0"/>
    <m/>
    <s v="http://pbs.twimg.com/profile_images/1068849337025867776/jM_sL3VH_normal.jpg"/>
    <x v="281"/>
    <s v="https://twitter.com/#!/meehngunqwe/status/1084253762498293760"/>
    <m/>
    <m/>
    <s v="1084253762498293760"/>
    <m/>
    <b v="0"/>
    <n v="0"/>
    <s v=""/>
    <b v="0"/>
    <s v="en"/>
    <m/>
    <s v=""/>
    <b v="0"/>
    <n v="88"/>
    <s v="1084128274425483264"/>
    <s v="Twitter for iPhone"/>
    <b v="0"/>
    <s v="1084128274425483264"/>
    <s v="Tweet"/>
    <n v="0"/>
    <n v="0"/>
    <m/>
    <m/>
    <m/>
    <m/>
    <m/>
    <m/>
    <m/>
    <m/>
    <n v="1"/>
    <s v="1"/>
    <s v="1"/>
    <m/>
    <m/>
    <m/>
    <m/>
    <m/>
    <m/>
    <m/>
    <m/>
    <m/>
  </r>
  <r>
    <s v="cutfeetj"/>
    <s v="unistotencamp"/>
    <m/>
    <m/>
    <m/>
    <m/>
    <m/>
    <m/>
    <m/>
    <m/>
    <s v="No"/>
    <n v="429"/>
    <m/>
    <m/>
    <x v="0"/>
    <d v="2019-01-13T01:15:14.000"/>
    <s v="RT @ORCRoseAnne: ⁦@UnistotenCamp⁩ isn’t a protest camp, nor a blockade. It is a reoccupation of traditional territory &amp;amp; an assertion of Abo…"/>
    <m/>
    <m/>
    <x v="0"/>
    <m/>
    <s v="http://abs.twimg.com/sticky/default_profile_images/default_profile_normal.png"/>
    <x v="282"/>
    <s v="https://twitter.com/#!/cutfeetj/status/1084257531583705088"/>
    <m/>
    <m/>
    <s v="1084257531583705088"/>
    <m/>
    <b v="0"/>
    <n v="0"/>
    <s v=""/>
    <b v="0"/>
    <s v="en"/>
    <m/>
    <s v=""/>
    <b v="0"/>
    <n v="88"/>
    <s v="1084128274425483264"/>
    <s v="Twitter for iPhone"/>
    <b v="0"/>
    <s v="1084128274425483264"/>
    <s v="Tweet"/>
    <n v="0"/>
    <n v="0"/>
    <m/>
    <m/>
    <m/>
    <m/>
    <m/>
    <m/>
    <m/>
    <m/>
    <n v="1"/>
    <s v="1"/>
    <s v="1"/>
    <m/>
    <m/>
    <m/>
    <m/>
    <m/>
    <m/>
    <m/>
    <m/>
    <m/>
  </r>
  <r>
    <s v="qallunette"/>
    <s v="unistotencamp"/>
    <m/>
    <m/>
    <m/>
    <m/>
    <m/>
    <m/>
    <m/>
    <m/>
    <s v="No"/>
    <n v="431"/>
    <m/>
    <m/>
    <x v="0"/>
    <d v="2019-01-13T01:19:50.000"/>
    <s v="RT @ORCRoseAnne: ⁦@UnistotenCamp⁩ isn’t a protest camp, nor a blockade. It is a reoccupation of traditional territory &amp;amp; an assertion of Abo…"/>
    <m/>
    <m/>
    <x v="0"/>
    <m/>
    <s v="http://pbs.twimg.com/profile_images/1082745867550027776/tiXShKuA_normal.jpg"/>
    <x v="283"/>
    <s v="https://twitter.com/#!/qallunette/status/1084258690205663232"/>
    <m/>
    <m/>
    <s v="1084258690205663232"/>
    <m/>
    <b v="0"/>
    <n v="0"/>
    <s v=""/>
    <b v="0"/>
    <s v="en"/>
    <m/>
    <s v=""/>
    <b v="0"/>
    <n v="88"/>
    <s v="1084128274425483264"/>
    <s v="Twitter for Android"/>
    <b v="0"/>
    <s v="1084128274425483264"/>
    <s v="Tweet"/>
    <n v="0"/>
    <n v="0"/>
    <m/>
    <m/>
    <m/>
    <m/>
    <m/>
    <m/>
    <m/>
    <m/>
    <n v="1"/>
    <s v="1"/>
    <s v="1"/>
    <m/>
    <m/>
    <m/>
    <m/>
    <m/>
    <m/>
    <m/>
    <m/>
    <m/>
  </r>
  <r>
    <s v="fabian_goodwill"/>
    <s v="unistotencamp"/>
    <m/>
    <m/>
    <m/>
    <m/>
    <m/>
    <m/>
    <m/>
    <m/>
    <s v="No"/>
    <n v="433"/>
    <m/>
    <m/>
    <x v="0"/>
    <d v="2019-01-13T02:09:11.000"/>
    <s v="RT @ORCRoseAnne: ⁦@UnistotenCamp⁩ isn’t a protest camp, nor a blockade. It is a reoccupation of traditional territory &amp;amp; an assertion of Abo…"/>
    <m/>
    <m/>
    <x v="0"/>
    <m/>
    <s v="http://pbs.twimg.com/profile_images/1080799262340833280/QWFRPv0m_normal.jpg"/>
    <x v="284"/>
    <s v="https://twitter.com/#!/fabian_goodwill/status/1084271108436574209"/>
    <m/>
    <m/>
    <s v="1084271108436574209"/>
    <m/>
    <b v="0"/>
    <n v="0"/>
    <s v=""/>
    <b v="0"/>
    <s v="en"/>
    <m/>
    <s v=""/>
    <b v="0"/>
    <n v="88"/>
    <s v="1084128274425483264"/>
    <s v="Twitter for Android"/>
    <b v="0"/>
    <s v="1084128274425483264"/>
    <s v="Tweet"/>
    <n v="0"/>
    <n v="0"/>
    <m/>
    <m/>
    <m/>
    <m/>
    <m/>
    <m/>
    <m/>
    <m/>
    <n v="1"/>
    <s v="1"/>
    <s v="1"/>
    <m/>
    <m/>
    <m/>
    <m/>
    <m/>
    <m/>
    <m/>
    <m/>
    <m/>
  </r>
  <r>
    <s v="allthecdnpoli"/>
    <s v="candiscallison"/>
    <m/>
    <m/>
    <m/>
    <m/>
    <m/>
    <m/>
    <m/>
    <m/>
    <s v="No"/>
    <n v="435"/>
    <m/>
    <m/>
    <x v="0"/>
    <d v="2019-01-13T02:18:36.000"/>
    <s v="RT @candiscallison: &quot;What many fail to understand about the Unist’ot’en Camp is that it is not a protest camp. Nor is it a blockade. It is…"/>
    <m/>
    <m/>
    <x v="0"/>
    <m/>
    <s v="http://pbs.twimg.com/profile_images/726888580178579456/2f2nP8rQ_normal.jpg"/>
    <x v="285"/>
    <s v="https://twitter.com/#!/allthecdnpoli/status/1084273478209986560"/>
    <m/>
    <m/>
    <s v="1084273478209986560"/>
    <m/>
    <b v="0"/>
    <n v="0"/>
    <s v=""/>
    <b v="1"/>
    <s v="en"/>
    <m/>
    <s v="1083452191556329473"/>
    <b v="0"/>
    <n v="81"/>
    <s v="1083543707582955520"/>
    <s v="Twitter Lite"/>
    <b v="0"/>
    <s v="1083543707582955520"/>
    <s v="Tweet"/>
    <n v="0"/>
    <n v="0"/>
    <m/>
    <m/>
    <m/>
    <m/>
    <m/>
    <m/>
    <m/>
    <m/>
    <n v="1"/>
    <s v="2"/>
    <s v="2"/>
    <n v="0"/>
    <n v="0"/>
    <n v="2"/>
    <n v="7.142857142857143"/>
    <n v="0"/>
    <n v="0"/>
    <n v="26"/>
    <n v="92.85714285714286"/>
    <n v="28"/>
  </r>
  <r>
    <s v="nlsmith99"/>
    <s v="candiscallison"/>
    <m/>
    <m/>
    <m/>
    <m/>
    <m/>
    <m/>
    <m/>
    <m/>
    <s v="No"/>
    <n v="436"/>
    <m/>
    <m/>
    <x v="0"/>
    <d v="2019-01-13T03:14:55.000"/>
    <s v="RT @candiscallison: &quot;What many fail to understand about the Unist’ot’en Camp is that it is not a protest camp. Nor is it a blockade. It is…"/>
    <m/>
    <m/>
    <x v="0"/>
    <m/>
    <s v="http://pbs.twimg.com/profile_images/878715391333236737/UAJUTwY8_normal.jpg"/>
    <x v="286"/>
    <s v="https://twitter.com/#!/nlsmith99/status/1084287648145915904"/>
    <m/>
    <m/>
    <s v="1084287648145915904"/>
    <m/>
    <b v="0"/>
    <n v="0"/>
    <s v=""/>
    <b v="1"/>
    <s v="en"/>
    <m/>
    <s v="1083452191556329473"/>
    <b v="0"/>
    <n v="81"/>
    <s v="1083543707582955520"/>
    <s v="Twitter Web Client"/>
    <b v="0"/>
    <s v="1083543707582955520"/>
    <s v="Tweet"/>
    <n v="0"/>
    <n v="0"/>
    <m/>
    <m/>
    <m/>
    <m/>
    <m/>
    <m/>
    <m/>
    <m/>
    <n v="1"/>
    <s v="2"/>
    <s v="2"/>
    <n v="0"/>
    <n v="0"/>
    <n v="2"/>
    <n v="7.142857142857143"/>
    <n v="0"/>
    <n v="0"/>
    <n v="26"/>
    <n v="92.85714285714286"/>
    <n v="28"/>
  </r>
  <r>
    <s v="leahgaz"/>
    <s v="unistotencamp"/>
    <m/>
    <m/>
    <m/>
    <m/>
    <m/>
    <m/>
    <m/>
    <m/>
    <s v="No"/>
    <n v="437"/>
    <m/>
    <m/>
    <x v="0"/>
    <d v="2019-01-13T03:46:38.000"/>
    <s v="RT @ORCRoseAnne: ⁦@UnistotenCamp⁩ isn’t a protest camp, nor a blockade. It is a reoccupation of traditional territory &amp;amp; an assertion of Abo…"/>
    <m/>
    <m/>
    <x v="0"/>
    <m/>
    <s v="http://pbs.twimg.com/profile_images/941086106241482752/ZSV0Zxit_normal.jpg"/>
    <x v="287"/>
    <s v="https://twitter.com/#!/leahgaz/status/1084295632586563585"/>
    <m/>
    <m/>
    <s v="1084295632586563585"/>
    <m/>
    <b v="0"/>
    <n v="0"/>
    <s v=""/>
    <b v="0"/>
    <s v="en"/>
    <m/>
    <s v=""/>
    <b v="0"/>
    <n v="88"/>
    <s v="1084128274425483264"/>
    <s v="Twitter for iPad"/>
    <b v="0"/>
    <s v="1084128274425483264"/>
    <s v="Tweet"/>
    <n v="0"/>
    <n v="0"/>
    <m/>
    <m/>
    <m/>
    <m/>
    <m/>
    <m/>
    <m/>
    <m/>
    <n v="1"/>
    <s v="1"/>
    <s v="1"/>
    <m/>
    <m/>
    <m/>
    <m/>
    <m/>
    <m/>
    <m/>
    <m/>
    <m/>
  </r>
  <r>
    <s v="friendsofpipe"/>
    <s v="unistotencamp"/>
    <m/>
    <m/>
    <m/>
    <m/>
    <m/>
    <m/>
    <m/>
    <m/>
    <s v="No"/>
    <n v="439"/>
    <m/>
    <m/>
    <x v="0"/>
    <d v="2019-01-13T04:06:58.000"/>
    <s v="RT @ORCRoseAnne: ⁦@UnistotenCamp⁩ isn’t a protest camp, nor a blockade. It is a reoccupation of traditional territory &amp;amp; an assertion of Abo…"/>
    <m/>
    <m/>
    <x v="0"/>
    <m/>
    <s v="http://pbs.twimg.com/profile_images/1083615837431287809/Ve5jgpRy_normal.jpg"/>
    <x v="288"/>
    <s v="https://twitter.com/#!/friendsofpipe/status/1084300749155127296"/>
    <m/>
    <m/>
    <s v="1084300749155127296"/>
    <m/>
    <b v="0"/>
    <n v="0"/>
    <s v=""/>
    <b v="0"/>
    <s v="en"/>
    <m/>
    <s v=""/>
    <b v="0"/>
    <n v="88"/>
    <s v="1084128274425483264"/>
    <s v="Twitter for iPad"/>
    <b v="0"/>
    <s v="1084128274425483264"/>
    <s v="Tweet"/>
    <n v="0"/>
    <n v="0"/>
    <m/>
    <m/>
    <m/>
    <m/>
    <m/>
    <m/>
    <m/>
    <m/>
    <n v="1"/>
    <s v="1"/>
    <s v="1"/>
    <m/>
    <m/>
    <m/>
    <m/>
    <m/>
    <m/>
    <m/>
    <m/>
    <m/>
  </r>
  <r>
    <s v="lovepsycho1st"/>
    <s v="candiscallison"/>
    <m/>
    <m/>
    <m/>
    <m/>
    <m/>
    <m/>
    <m/>
    <m/>
    <s v="No"/>
    <n v="441"/>
    <m/>
    <m/>
    <x v="0"/>
    <d v="2019-01-13T04:17:18.000"/>
    <s v="RT @candiscallison: &quot;What many fail to understand about the Unist’ot’en Camp is that it is not a protest camp. Nor is it a blockade. It is…"/>
    <m/>
    <m/>
    <x v="0"/>
    <m/>
    <s v="http://pbs.twimg.com/profile_images/966894822794522624/voRCZaiI_normal.jpg"/>
    <x v="289"/>
    <s v="https://twitter.com/#!/lovepsycho1st/status/1084303348528893952"/>
    <m/>
    <m/>
    <s v="1084303348528893952"/>
    <m/>
    <b v="0"/>
    <n v="0"/>
    <s v=""/>
    <b v="1"/>
    <s v="en"/>
    <m/>
    <s v="1083452191556329473"/>
    <b v="0"/>
    <n v="81"/>
    <s v="1083543707582955520"/>
    <s v="Twitter Web Client"/>
    <b v="0"/>
    <s v="1083543707582955520"/>
    <s v="Tweet"/>
    <n v="0"/>
    <n v="0"/>
    <m/>
    <m/>
    <m/>
    <m/>
    <m/>
    <m/>
    <m/>
    <m/>
    <n v="1"/>
    <s v="2"/>
    <s v="2"/>
    <n v="0"/>
    <n v="0"/>
    <n v="2"/>
    <n v="7.142857142857143"/>
    <n v="0"/>
    <n v="0"/>
    <n v="26"/>
    <n v="92.85714285714286"/>
    <n v="28"/>
  </r>
  <r>
    <s v="ambercat7"/>
    <s v="unistotencamp"/>
    <m/>
    <m/>
    <m/>
    <m/>
    <m/>
    <m/>
    <m/>
    <m/>
    <s v="No"/>
    <n v="442"/>
    <m/>
    <m/>
    <x v="0"/>
    <d v="2019-01-13T05:04:17.000"/>
    <s v="RT @ORCRoseAnne: ⁦@UnistotenCamp⁩ isn’t a protest camp, nor a blockade. It is a reoccupation of traditional territory &amp;amp; an assertion of Abo…"/>
    <m/>
    <m/>
    <x v="0"/>
    <m/>
    <s v="http://abs.twimg.com/sticky/default_profile_images/default_profile_normal.png"/>
    <x v="290"/>
    <s v="https://twitter.com/#!/ambercat7/status/1084315173530320896"/>
    <m/>
    <m/>
    <s v="1084315173530320896"/>
    <m/>
    <b v="0"/>
    <n v="0"/>
    <s v=""/>
    <b v="0"/>
    <s v="en"/>
    <m/>
    <s v=""/>
    <b v="0"/>
    <n v="88"/>
    <s v="1084128274425483264"/>
    <s v="Twitter for Android"/>
    <b v="0"/>
    <s v="1084128274425483264"/>
    <s v="Tweet"/>
    <n v="0"/>
    <n v="0"/>
    <m/>
    <m/>
    <m/>
    <m/>
    <m/>
    <m/>
    <m/>
    <m/>
    <n v="1"/>
    <s v="1"/>
    <s v="1"/>
    <m/>
    <m/>
    <m/>
    <m/>
    <m/>
    <m/>
    <m/>
    <m/>
    <m/>
  </r>
  <r>
    <s v="jrnipu"/>
    <s v="unistotencamp"/>
    <m/>
    <m/>
    <m/>
    <m/>
    <m/>
    <m/>
    <m/>
    <m/>
    <s v="No"/>
    <n v="444"/>
    <m/>
    <m/>
    <x v="0"/>
    <d v="2019-01-13T05:08:34.000"/>
    <s v="RT @ORCRoseAnne: ⁦@UnistotenCamp⁩ isn’t a protest camp, nor a blockade. It is a reoccupation of traditional territory &amp;amp; an assertion of Abo…"/>
    <m/>
    <m/>
    <x v="0"/>
    <m/>
    <s v="http://pbs.twimg.com/profile_images/787408394487554048/G8_Ma_72_normal.jpg"/>
    <x v="291"/>
    <s v="https://twitter.com/#!/jrnipu/status/1084316252947005441"/>
    <m/>
    <m/>
    <s v="1084316252947005441"/>
    <m/>
    <b v="0"/>
    <n v="0"/>
    <s v=""/>
    <b v="0"/>
    <s v="en"/>
    <m/>
    <s v=""/>
    <b v="0"/>
    <n v="88"/>
    <s v="1084128274425483264"/>
    <s v="Twitter for iPhone"/>
    <b v="0"/>
    <s v="1084128274425483264"/>
    <s v="Tweet"/>
    <n v="0"/>
    <n v="0"/>
    <m/>
    <m/>
    <m/>
    <m/>
    <m/>
    <m/>
    <m/>
    <m/>
    <n v="1"/>
    <s v="1"/>
    <s v="1"/>
    <m/>
    <m/>
    <m/>
    <m/>
    <m/>
    <m/>
    <m/>
    <m/>
    <m/>
  </r>
  <r>
    <s v="jamesforbes17"/>
    <s v="unistotencamp"/>
    <m/>
    <m/>
    <m/>
    <m/>
    <m/>
    <m/>
    <m/>
    <m/>
    <s v="No"/>
    <n v="446"/>
    <m/>
    <m/>
    <x v="0"/>
    <d v="2019-01-13T05:28:31.000"/>
    <s v="RT @ORCRoseAnne: ⁦@UnistotenCamp⁩ isn’t a protest camp, nor a blockade. It is a reoccupation of traditional territory &amp;amp; an assertion of Abo…"/>
    <m/>
    <m/>
    <x v="0"/>
    <m/>
    <s v="http://pbs.twimg.com/profile_images/1073925241997451265/CVXMhyNb_normal.jpg"/>
    <x v="292"/>
    <s v="https://twitter.com/#!/jamesforbes17/status/1084321272207560704"/>
    <m/>
    <m/>
    <s v="1084321272207560704"/>
    <m/>
    <b v="0"/>
    <n v="0"/>
    <s v=""/>
    <b v="0"/>
    <s v="en"/>
    <m/>
    <s v=""/>
    <b v="0"/>
    <n v="88"/>
    <s v="1084128274425483264"/>
    <s v="Twitter for Android"/>
    <b v="0"/>
    <s v="1084128274425483264"/>
    <s v="Tweet"/>
    <n v="0"/>
    <n v="0"/>
    <m/>
    <m/>
    <m/>
    <m/>
    <m/>
    <m/>
    <m/>
    <m/>
    <n v="1"/>
    <s v="1"/>
    <s v="1"/>
    <m/>
    <m/>
    <m/>
    <m/>
    <m/>
    <m/>
    <m/>
    <m/>
    <m/>
  </r>
  <r>
    <s v="trublwithnormal"/>
    <s v="unistotencamp"/>
    <m/>
    <m/>
    <m/>
    <m/>
    <m/>
    <m/>
    <m/>
    <m/>
    <s v="No"/>
    <n v="448"/>
    <m/>
    <m/>
    <x v="0"/>
    <d v="2019-01-13T05:44:36.000"/>
    <s v="RT @ORCRoseAnne: ⁦@UnistotenCamp⁩ isn’t a protest camp, nor a blockade. It is a reoccupation of traditional territory &amp;amp; an assertion of Abo…"/>
    <m/>
    <m/>
    <x v="0"/>
    <m/>
    <s v="http://pbs.twimg.com/profile_images/1202554348/P2160252_2_normal.jpg"/>
    <x v="293"/>
    <s v="https://twitter.com/#!/trublwithnormal/status/1084325318242951169"/>
    <m/>
    <m/>
    <s v="1084325318242951169"/>
    <m/>
    <b v="0"/>
    <n v="0"/>
    <s v=""/>
    <b v="0"/>
    <s v="en"/>
    <m/>
    <s v=""/>
    <b v="0"/>
    <n v="88"/>
    <s v="1084128274425483264"/>
    <s v="Twitter for iPhone"/>
    <b v="0"/>
    <s v="1084128274425483264"/>
    <s v="Tweet"/>
    <n v="0"/>
    <n v="0"/>
    <m/>
    <m/>
    <m/>
    <m/>
    <m/>
    <m/>
    <m/>
    <m/>
    <n v="1"/>
    <s v="1"/>
    <s v="1"/>
    <m/>
    <m/>
    <m/>
    <m/>
    <m/>
    <m/>
    <m/>
    <m/>
    <m/>
  </r>
  <r>
    <s v="1kermodebear"/>
    <s v="unistotencamp"/>
    <m/>
    <m/>
    <m/>
    <m/>
    <m/>
    <m/>
    <m/>
    <m/>
    <s v="No"/>
    <n v="450"/>
    <m/>
    <m/>
    <x v="0"/>
    <d v="2019-01-13T05:54:38.000"/>
    <s v="RT @ORCRoseAnne: ⁦@UnistotenCamp⁩ isn’t a protest camp, nor a blockade. It is a reoccupation of traditional territory &amp;amp; an assertion of Abo…"/>
    <m/>
    <m/>
    <x v="0"/>
    <m/>
    <s v="http://pbs.twimg.com/profile_images/1072095503507017730/DHqjaOJG_normal.jpg"/>
    <x v="294"/>
    <s v="https://twitter.com/#!/1kermodebear/status/1084327844082155520"/>
    <m/>
    <m/>
    <s v="1084327844082155520"/>
    <m/>
    <b v="0"/>
    <n v="0"/>
    <s v=""/>
    <b v="0"/>
    <s v="en"/>
    <m/>
    <s v=""/>
    <b v="0"/>
    <n v="88"/>
    <s v="1084128274425483264"/>
    <s v="Twitter for Android"/>
    <b v="0"/>
    <s v="1084128274425483264"/>
    <s v="Tweet"/>
    <n v="0"/>
    <n v="0"/>
    <m/>
    <m/>
    <m/>
    <m/>
    <m/>
    <m/>
    <m/>
    <m/>
    <n v="1"/>
    <s v="1"/>
    <s v="1"/>
    <m/>
    <m/>
    <m/>
    <m/>
    <m/>
    <m/>
    <m/>
    <m/>
    <m/>
  </r>
  <r>
    <s v="ciiaqap"/>
    <s v="unistotencamp"/>
    <m/>
    <m/>
    <m/>
    <m/>
    <m/>
    <m/>
    <m/>
    <m/>
    <s v="No"/>
    <n v="452"/>
    <m/>
    <m/>
    <x v="0"/>
    <d v="2019-01-13T07:58:58.000"/>
    <s v="RT @ORCRoseAnne: ⁦@UnistotenCamp⁩ isn’t a protest camp, nor a blockade. It is a reoccupation of traditional territory &amp;amp; an assertion of Abo…"/>
    <m/>
    <m/>
    <x v="0"/>
    <m/>
    <s v="http://pbs.twimg.com/profile_images/1058034898487758848/1a545-Z1_normal.jpg"/>
    <x v="295"/>
    <s v="https://twitter.com/#!/ciiaqap/status/1084359134814720000"/>
    <m/>
    <m/>
    <s v="1084359134814720000"/>
    <m/>
    <b v="0"/>
    <n v="0"/>
    <s v=""/>
    <b v="0"/>
    <s v="en"/>
    <m/>
    <s v=""/>
    <b v="0"/>
    <n v="88"/>
    <s v="1084128274425483264"/>
    <s v="Twitter for Android"/>
    <b v="0"/>
    <s v="1084128274425483264"/>
    <s v="Tweet"/>
    <n v="0"/>
    <n v="0"/>
    <m/>
    <m/>
    <m/>
    <m/>
    <m/>
    <m/>
    <m/>
    <m/>
    <n v="1"/>
    <s v="1"/>
    <s v="1"/>
    <m/>
    <m/>
    <m/>
    <m/>
    <m/>
    <m/>
    <m/>
    <m/>
    <m/>
  </r>
  <r>
    <s v="indigenousedge"/>
    <s v="unistotencamp"/>
    <m/>
    <m/>
    <m/>
    <m/>
    <m/>
    <m/>
    <m/>
    <m/>
    <s v="No"/>
    <n v="454"/>
    <m/>
    <m/>
    <x v="0"/>
    <d v="2019-01-13T11:11:35.000"/>
    <s v="RT @ORCRoseAnne: ⁦@UnistotenCamp⁩ isn’t a protest camp, nor a blockade. It is a reoccupation of traditional territory &amp;amp; an assertion of Abo…"/>
    <m/>
    <m/>
    <x v="0"/>
    <m/>
    <s v="http://pbs.twimg.com/profile_images/854375868545683456/t3hjwey4_normal.jpg"/>
    <x v="296"/>
    <s v="https://twitter.com/#!/indigenousedge/status/1084407608063062016"/>
    <m/>
    <m/>
    <s v="1084407608063062016"/>
    <m/>
    <b v="0"/>
    <n v="0"/>
    <s v=""/>
    <b v="0"/>
    <s v="en"/>
    <m/>
    <s v=""/>
    <b v="0"/>
    <n v="88"/>
    <s v="1084128274425483264"/>
    <s v="Twitter for Android"/>
    <b v="0"/>
    <s v="1084128274425483264"/>
    <s v="Tweet"/>
    <n v="0"/>
    <n v="0"/>
    <m/>
    <m/>
    <m/>
    <m/>
    <m/>
    <m/>
    <m/>
    <m/>
    <n v="1"/>
    <s v="1"/>
    <s v="1"/>
    <m/>
    <m/>
    <m/>
    <m/>
    <m/>
    <m/>
    <m/>
    <m/>
    <m/>
  </r>
  <r>
    <s v="adulteveryword"/>
    <s v="adulteveryword"/>
    <m/>
    <m/>
    <m/>
    <m/>
    <m/>
    <m/>
    <m/>
    <m/>
    <s v="No"/>
    <n v="456"/>
    <m/>
    <m/>
    <x v="1"/>
    <d v="2018-11-01T14:31:49.000"/>
    <s v="Adult reoccupation"/>
    <m/>
    <m/>
    <x v="0"/>
    <m/>
    <s v="http://pbs.twimg.com/profile_images/688118012977664001/Kpn-gpOW_normal.jpg"/>
    <x v="297"/>
    <s v="https://twitter.com/#!/adulteveryword/status/1058003684036997127"/>
    <m/>
    <m/>
    <s v="1058003684036997127"/>
    <m/>
    <b v="0"/>
    <n v="0"/>
    <s v=""/>
    <b v="0"/>
    <s v="en"/>
    <m/>
    <s v=""/>
    <b v="0"/>
    <n v="0"/>
    <s v=""/>
    <s v="twittbot.net"/>
    <b v="0"/>
    <s v="1058003684036997127"/>
    <s v="Tweet"/>
    <n v="0"/>
    <n v="0"/>
    <m/>
    <m/>
    <m/>
    <m/>
    <m/>
    <m/>
    <m/>
    <m/>
    <n v="6"/>
    <s v="5"/>
    <s v="5"/>
    <n v="0"/>
    <n v="0"/>
    <n v="0"/>
    <n v="0"/>
    <n v="0"/>
    <n v="0"/>
    <n v="2"/>
    <n v="100"/>
    <n v="2"/>
  </r>
  <r>
    <s v="adulteveryword"/>
    <s v="adulteveryword"/>
    <m/>
    <m/>
    <m/>
    <m/>
    <m/>
    <m/>
    <m/>
    <m/>
    <s v="No"/>
    <n v="457"/>
    <m/>
    <m/>
    <x v="1"/>
    <d v="2018-11-16T04:31:48.000"/>
    <s v="Adult reoccupation"/>
    <m/>
    <m/>
    <x v="0"/>
    <m/>
    <s v="http://pbs.twimg.com/profile_images/688118012977664001/Kpn-gpOW_normal.jpg"/>
    <x v="298"/>
    <s v="https://twitter.com/#!/adulteveryword/status/1063288503386091526"/>
    <m/>
    <m/>
    <s v="1063288503386091526"/>
    <m/>
    <b v="0"/>
    <n v="0"/>
    <s v=""/>
    <b v="0"/>
    <s v="en"/>
    <m/>
    <s v=""/>
    <b v="0"/>
    <n v="0"/>
    <s v=""/>
    <s v="twittbot.net"/>
    <b v="0"/>
    <s v="1063288503386091526"/>
    <s v="Tweet"/>
    <n v="0"/>
    <n v="0"/>
    <m/>
    <m/>
    <m/>
    <m/>
    <m/>
    <m/>
    <m/>
    <m/>
    <n v="6"/>
    <s v="5"/>
    <s v="5"/>
    <n v="0"/>
    <n v="0"/>
    <n v="0"/>
    <n v="0"/>
    <n v="0"/>
    <n v="0"/>
    <n v="2"/>
    <n v="100"/>
    <n v="2"/>
  </r>
  <r>
    <s v="adulteveryword"/>
    <s v="adulteveryword"/>
    <m/>
    <m/>
    <m/>
    <m/>
    <m/>
    <m/>
    <m/>
    <m/>
    <s v="No"/>
    <n v="458"/>
    <m/>
    <m/>
    <x v="1"/>
    <d v="2018-11-30T18:31:48.000"/>
    <s v="Adult reoccupation"/>
    <m/>
    <m/>
    <x v="0"/>
    <m/>
    <s v="http://pbs.twimg.com/profile_images/688118012977664001/Kpn-gpOW_normal.jpg"/>
    <x v="299"/>
    <s v="https://twitter.com/#!/adulteveryword/status/1068573325482315776"/>
    <m/>
    <m/>
    <s v="1068573325482315776"/>
    <m/>
    <b v="0"/>
    <n v="0"/>
    <s v=""/>
    <b v="0"/>
    <s v="en"/>
    <m/>
    <s v=""/>
    <b v="0"/>
    <n v="0"/>
    <s v=""/>
    <s v="twittbot.net"/>
    <b v="0"/>
    <s v="1068573325482315776"/>
    <s v="Tweet"/>
    <n v="0"/>
    <n v="0"/>
    <m/>
    <m/>
    <m/>
    <m/>
    <m/>
    <m/>
    <m/>
    <m/>
    <n v="6"/>
    <s v="5"/>
    <s v="5"/>
    <n v="0"/>
    <n v="0"/>
    <n v="0"/>
    <n v="0"/>
    <n v="0"/>
    <n v="0"/>
    <n v="2"/>
    <n v="100"/>
    <n v="2"/>
  </r>
  <r>
    <s v="adulteveryword"/>
    <s v="adulteveryword"/>
    <m/>
    <m/>
    <m/>
    <m/>
    <m/>
    <m/>
    <m/>
    <m/>
    <s v="No"/>
    <n v="459"/>
    <m/>
    <m/>
    <x v="1"/>
    <d v="2018-12-15T08:31:49.000"/>
    <s v="Adult reoccupation"/>
    <m/>
    <m/>
    <x v="0"/>
    <m/>
    <s v="http://pbs.twimg.com/profile_images/688118012977664001/Kpn-gpOW_normal.jpg"/>
    <x v="300"/>
    <s v="https://twitter.com/#!/adulteveryword/status/1073858151584153600"/>
    <m/>
    <m/>
    <s v="1073858151584153600"/>
    <m/>
    <b v="0"/>
    <n v="0"/>
    <s v=""/>
    <b v="0"/>
    <s v="en"/>
    <m/>
    <s v=""/>
    <b v="0"/>
    <n v="0"/>
    <s v=""/>
    <s v="twittbot.net"/>
    <b v="0"/>
    <s v="1073858151584153600"/>
    <s v="Tweet"/>
    <n v="0"/>
    <n v="0"/>
    <m/>
    <m/>
    <m/>
    <m/>
    <m/>
    <m/>
    <m/>
    <m/>
    <n v="6"/>
    <s v="5"/>
    <s v="5"/>
    <n v="0"/>
    <n v="0"/>
    <n v="0"/>
    <n v="0"/>
    <n v="0"/>
    <n v="0"/>
    <n v="2"/>
    <n v="100"/>
    <n v="2"/>
  </r>
  <r>
    <s v="adulteveryword"/>
    <s v="adulteveryword"/>
    <m/>
    <m/>
    <m/>
    <m/>
    <m/>
    <m/>
    <m/>
    <m/>
    <s v="No"/>
    <n v="460"/>
    <m/>
    <m/>
    <x v="1"/>
    <d v="2018-12-29T22:31:48.000"/>
    <s v="Adult reoccupation"/>
    <m/>
    <m/>
    <x v="0"/>
    <m/>
    <s v="http://pbs.twimg.com/profile_images/688118012977664001/Kpn-gpOW_normal.jpg"/>
    <x v="301"/>
    <s v="https://twitter.com/#!/adulteveryword/status/1079142970845147136"/>
    <m/>
    <m/>
    <s v="1079142970845147136"/>
    <m/>
    <b v="0"/>
    <n v="0"/>
    <s v=""/>
    <b v="0"/>
    <s v="en"/>
    <m/>
    <s v=""/>
    <b v="0"/>
    <n v="0"/>
    <s v=""/>
    <s v="twittbot.net"/>
    <b v="0"/>
    <s v="1079142970845147136"/>
    <s v="Tweet"/>
    <n v="0"/>
    <n v="0"/>
    <m/>
    <m/>
    <m/>
    <m/>
    <m/>
    <m/>
    <m/>
    <m/>
    <n v="6"/>
    <s v="5"/>
    <s v="5"/>
    <n v="0"/>
    <n v="0"/>
    <n v="0"/>
    <n v="0"/>
    <n v="0"/>
    <n v="0"/>
    <n v="2"/>
    <n v="100"/>
    <n v="2"/>
  </r>
  <r>
    <s v="adulteveryword"/>
    <s v="adulteveryword"/>
    <m/>
    <m/>
    <m/>
    <m/>
    <m/>
    <m/>
    <m/>
    <m/>
    <s v="No"/>
    <n v="461"/>
    <m/>
    <m/>
    <x v="1"/>
    <d v="2019-01-13T12:31:48.000"/>
    <s v="Adult reoccupation"/>
    <m/>
    <m/>
    <x v="0"/>
    <m/>
    <s v="http://pbs.twimg.com/profile_images/688118012977664001/Kpn-gpOW_normal.jpg"/>
    <x v="302"/>
    <s v="https://twitter.com/#!/adulteveryword/status/1084427794644230144"/>
    <m/>
    <m/>
    <s v="1084427794644230144"/>
    <m/>
    <b v="0"/>
    <n v="0"/>
    <s v=""/>
    <b v="0"/>
    <s v="en"/>
    <m/>
    <s v=""/>
    <b v="0"/>
    <n v="0"/>
    <s v=""/>
    <s v="twittbot.net"/>
    <b v="0"/>
    <s v="1084427794644230144"/>
    <s v="Tweet"/>
    <n v="0"/>
    <n v="0"/>
    <m/>
    <m/>
    <m/>
    <m/>
    <m/>
    <m/>
    <m/>
    <m/>
    <n v="6"/>
    <s v="5"/>
    <s v="5"/>
    <n v="0"/>
    <n v="0"/>
    <n v="0"/>
    <n v="0"/>
    <n v="0"/>
    <n v="0"/>
    <n v="2"/>
    <n v="100"/>
    <n v="2"/>
  </r>
  <r>
    <s v="stewartetcie"/>
    <s v="unistotencamp"/>
    <m/>
    <m/>
    <m/>
    <m/>
    <m/>
    <m/>
    <m/>
    <m/>
    <s v="No"/>
    <n v="462"/>
    <m/>
    <m/>
    <x v="0"/>
    <d v="2019-01-13T12:49:20.000"/>
    <s v="RT @ORCRoseAnne: ⁦@UnistotenCamp⁩ isn’t a protest camp, nor a blockade. It is a reoccupation of traditional territory &amp;amp; an assertion of Abo…"/>
    <m/>
    <m/>
    <x v="0"/>
    <m/>
    <s v="http://pbs.twimg.com/profile_images/881726533878124544/h6LyUme9_normal.jpg"/>
    <x v="303"/>
    <s v="https://twitter.com/#!/stewartetcie/status/1084432208708788226"/>
    <m/>
    <m/>
    <s v="1084432208708788226"/>
    <m/>
    <b v="0"/>
    <n v="0"/>
    <s v=""/>
    <b v="0"/>
    <s v="en"/>
    <m/>
    <s v=""/>
    <b v="0"/>
    <n v="88"/>
    <s v="1084128274425483264"/>
    <s v="Twitter for iPhone"/>
    <b v="0"/>
    <s v="1084128274425483264"/>
    <s v="Tweet"/>
    <n v="0"/>
    <n v="0"/>
    <m/>
    <m/>
    <m/>
    <m/>
    <m/>
    <m/>
    <m/>
    <m/>
    <n v="1"/>
    <s v="1"/>
    <s v="1"/>
    <m/>
    <m/>
    <m/>
    <m/>
    <m/>
    <m/>
    <m/>
    <m/>
    <m/>
  </r>
  <r>
    <s v="petersgordon"/>
    <s v="unistotencamp"/>
    <m/>
    <m/>
    <m/>
    <m/>
    <m/>
    <m/>
    <m/>
    <m/>
    <s v="No"/>
    <n v="464"/>
    <m/>
    <m/>
    <x v="0"/>
    <d v="2019-01-13T12:56:48.000"/>
    <s v="RT @ORCRoseAnne: ⁦@UnistotenCamp⁩ isn’t a protest camp, nor a blockade. It is a reoccupation of traditional territory &amp;amp; an assertion of Abo…"/>
    <m/>
    <m/>
    <x v="0"/>
    <m/>
    <s v="http://pbs.twimg.com/profile_images/2096085084/IMG00218-20120411-1529_normal.jpg"/>
    <x v="304"/>
    <s v="https://twitter.com/#!/petersgordon/status/1084434085831999493"/>
    <m/>
    <m/>
    <s v="1084434085831999493"/>
    <m/>
    <b v="0"/>
    <n v="0"/>
    <s v=""/>
    <b v="0"/>
    <s v="en"/>
    <m/>
    <s v=""/>
    <b v="0"/>
    <n v="88"/>
    <s v="1084128274425483264"/>
    <s v="Twitter for iPhone"/>
    <b v="0"/>
    <s v="1084128274425483264"/>
    <s v="Tweet"/>
    <n v="0"/>
    <n v="0"/>
    <m/>
    <m/>
    <m/>
    <m/>
    <m/>
    <m/>
    <m/>
    <m/>
    <n v="1"/>
    <s v="1"/>
    <s v="1"/>
    <m/>
    <m/>
    <m/>
    <m/>
    <m/>
    <m/>
    <m/>
    <m/>
    <m/>
  </r>
  <r>
    <s v="lizcarlson77"/>
    <s v="unistotencamp"/>
    <m/>
    <m/>
    <m/>
    <m/>
    <m/>
    <m/>
    <m/>
    <m/>
    <s v="No"/>
    <n v="466"/>
    <m/>
    <m/>
    <x v="0"/>
    <d v="2019-01-13T13:00:18.000"/>
    <s v="RT @ORCRoseAnne: ⁦@UnistotenCamp⁩ isn’t a protest camp, nor a blockade. It is a reoccupation of traditional territory &amp;amp; an assertion of Abo…"/>
    <m/>
    <m/>
    <x v="0"/>
    <m/>
    <s v="http://pbs.twimg.com/profile_images/975372476489203713/Xd2gotEp_normal.jpg"/>
    <x v="305"/>
    <s v="https://twitter.com/#!/lizcarlson77/status/1084434965255852032"/>
    <m/>
    <m/>
    <s v="1084434965255852032"/>
    <m/>
    <b v="0"/>
    <n v="0"/>
    <s v=""/>
    <b v="0"/>
    <s v="en"/>
    <m/>
    <s v=""/>
    <b v="0"/>
    <n v="88"/>
    <s v="1084128274425483264"/>
    <s v="Twitter for iPhone"/>
    <b v="0"/>
    <s v="1084128274425483264"/>
    <s v="Tweet"/>
    <n v="0"/>
    <n v="0"/>
    <m/>
    <m/>
    <m/>
    <m/>
    <m/>
    <m/>
    <m/>
    <m/>
    <n v="1"/>
    <s v="1"/>
    <s v="1"/>
    <m/>
    <m/>
    <m/>
    <m/>
    <m/>
    <m/>
    <m/>
    <m/>
    <m/>
  </r>
  <r>
    <s v="siempre1907"/>
    <s v="unistotencamp"/>
    <m/>
    <m/>
    <m/>
    <m/>
    <m/>
    <m/>
    <m/>
    <m/>
    <s v="No"/>
    <n v="468"/>
    <m/>
    <m/>
    <x v="0"/>
    <d v="2019-01-13T13:39:51.000"/>
    <s v="RT @ORCRoseAnne: ⁦@UnistotenCamp⁩ isn’t a protest camp, nor a blockade. It is a reoccupation of traditional territory &amp;amp; an assertion of Abo…"/>
    <m/>
    <m/>
    <x v="0"/>
    <m/>
    <s v="http://pbs.twimg.com/profile_images/869661670725099520/5nFP8KBJ_normal.jpg"/>
    <x v="306"/>
    <s v="https://twitter.com/#!/siempre1907/status/1084444917617684480"/>
    <m/>
    <m/>
    <s v="1084444917617684480"/>
    <m/>
    <b v="0"/>
    <n v="0"/>
    <s v=""/>
    <b v="0"/>
    <s v="en"/>
    <m/>
    <s v=""/>
    <b v="0"/>
    <n v="88"/>
    <s v="1084128274425483264"/>
    <s v="Twitter for Android"/>
    <b v="0"/>
    <s v="1084128274425483264"/>
    <s v="Tweet"/>
    <n v="0"/>
    <n v="0"/>
    <m/>
    <m/>
    <m/>
    <m/>
    <m/>
    <m/>
    <m/>
    <m/>
    <n v="1"/>
    <s v="1"/>
    <s v="1"/>
    <m/>
    <m/>
    <m/>
    <m/>
    <m/>
    <m/>
    <m/>
    <m/>
    <m/>
  </r>
  <r>
    <s v="klein_oranje"/>
    <s v="unistotencamp"/>
    <m/>
    <m/>
    <m/>
    <m/>
    <m/>
    <m/>
    <m/>
    <m/>
    <s v="No"/>
    <n v="470"/>
    <m/>
    <m/>
    <x v="0"/>
    <d v="2019-01-13T14:10:04.000"/>
    <s v="RT @ORCRoseAnne: ⁦@UnistotenCamp⁩ isn’t a protest camp, nor a blockade. It is a reoccupation of traditional territory &amp;amp; an assertion of Abo…"/>
    <m/>
    <m/>
    <x v="0"/>
    <m/>
    <s v="http://abs.twimg.com/sticky/default_profile_images/default_profile_normal.png"/>
    <x v="307"/>
    <s v="https://twitter.com/#!/klein_oranje/status/1084452525510516743"/>
    <m/>
    <m/>
    <s v="1084452525510516743"/>
    <m/>
    <b v="0"/>
    <n v="0"/>
    <s v=""/>
    <b v="0"/>
    <s v="en"/>
    <m/>
    <s v=""/>
    <b v="0"/>
    <n v="88"/>
    <s v="1084128274425483264"/>
    <s v="Twitter for Android"/>
    <b v="0"/>
    <s v="1084128274425483264"/>
    <s v="Tweet"/>
    <n v="0"/>
    <n v="0"/>
    <m/>
    <m/>
    <m/>
    <m/>
    <m/>
    <m/>
    <m/>
    <m/>
    <n v="1"/>
    <s v="1"/>
    <s v="1"/>
    <m/>
    <m/>
    <m/>
    <m/>
    <m/>
    <m/>
    <m/>
    <m/>
    <m/>
  </r>
  <r>
    <s v="lajoie_sharon"/>
    <s v="unistotencamp"/>
    <m/>
    <m/>
    <m/>
    <m/>
    <m/>
    <m/>
    <m/>
    <m/>
    <s v="No"/>
    <n v="472"/>
    <m/>
    <m/>
    <x v="0"/>
    <d v="2019-01-13T14:12:10.000"/>
    <s v="RT @ORCRoseAnne: ⁦@UnistotenCamp⁩ isn’t a protest camp, nor a blockade. It is a reoccupation of traditional territory &amp;amp; an assertion of Abo…"/>
    <m/>
    <m/>
    <x v="0"/>
    <m/>
    <s v="http://pbs.twimg.com/profile_images/544589751693496320/Tx2zw80j_normal.jpeg"/>
    <x v="308"/>
    <s v="https://twitter.com/#!/lajoie_sharon/status/1084453053560954881"/>
    <m/>
    <m/>
    <s v="1084453053560954881"/>
    <m/>
    <b v="0"/>
    <n v="0"/>
    <s v=""/>
    <b v="0"/>
    <s v="en"/>
    <m/>
    <s v=""/>
    <b v="0"/>
    <n v="88"/>
    <s v="1084128274425483264"/>
    <s v="Twitter Lite"/>
    <b v="0"/>
    <s v="1084128274425483264"/>
    <s v="Tweet"/>
    <n v="0"/>
    <n v="0"/>
    <m/>
    <m/>
    <m/>
    <m/>
    <m/>
    <m/>
    <m/>
    <m/>
    <n v="1"/>
    <s v="1"/>
    <s v="1"/>
    <m/>
    <m/>
    <m/>
    <m/>
    <m/>
    <m/>
    <m/>
    <m/>
    <m/>
  </r>
  <r>
    <s v="22jasper26"/>
    <s v="unistotencamp"/>
    <m/>
    <m/>
    <m/>
    <m/>
    <m/>
    <m/>
    <m/>
    <m/>
    <s v="No"/>
    <n v="474"/>
    <m/>
    <m/>
    <x v="0"/>
    <d v="2019-01-13T15:41:09.000"/>
    <s v="RT @ORCRoseAnne: ⁦@UnistotenCamp⁩ isn’t a protest camp, nor a blockade. It is a reoccupation of traditional territory &amp;amp; an assertion of Abo…"/>
    <m/>
    <m/>
    <x v="0"/>
    <m/>
    <s v="http://pbs.twimg.com/profile_images/1013119850422546432/DaEEzbAb_normal.jpg"/>
    <x v="309"/>
    <s v="https://twitter.com/#!/22jasper26/status/1084475444068376581"/>
    <m/>
    <m/>
    <s v="1084475444068376581"/>
    <m/>
    <b v="0"/>
    <n v="0"/>
    <s v=""/>
    <b v="0"/>
    <s v="en"/>
    <m/>
    <s v=""/>
    <b v="0"/>
    <n v="88"/>
    <s v="1084128274425483264"/>
    <s v="Twitter for iPad"/>
    <b v="0"/>
    <s v="1084128274425483264"/>
    <s v="Tweet"/>
    <n v="0"/>
    <n v="0"/>
    <m/>
    <m/>
    <m/>
    <m/>
    <m/>
    <m/>
    <m/>
    <m/>
    <n v="1"/>
    <s v="1"/>
    <s v="1"/>
    <m/>
    <m/>
    <m/>
    <m/>
    <m/>
    <m/>
    <m/>
    <m/>
    <m/>
  </r>
  <r>
    <s v="iwilontario"/>
    <s v="unistotencamp"/>
    <m/>
    <m/>
    <m/>
    <m/>
    <m/>
    <m/>
    <m/>
    <m/>
    <s v="No"/>
    <n v="476"/>
    <m/>
    <m/>
    <x v="0"/>
    <d v="2019-01-13T16:15:50.000"/>
    <s v="RT @ORCRoseAnne: ⁦@UnistotenCamp⁩ isn’t a protest camp, nor a blockade. It is a reoccupation of traditional territory &amp;amp; an assertion of Abo…"/>
    <m/>
    <m/>
    <x v="0"/>
    <m/>
    <s v="http://pbs.twimg.com/profile_images/975862319195611136/UZrvV3Qr_normal.jpg"/>
    <x v="310"/>
    <s v="https://twitter.com/#!/iwilontario/status/1084484172368863232"/>
    <m/>
    <m/>
    <s v="1084484172368863232"/>
    <m/>
    <b v="0"/>
    <n v="0"/>
    <s v=""/>
    <b v="0"/>
    <s v="en"/>
    <m/>
    <s v=""/>
    <b v="0"/>
    <n v="88"/>
    <s v="1084128274425483264"/>
    <s v="Twitter for iPhone"/>
    <b v="0"/>
    <s v="1084128274425483264"/>
    <s v="Tweet"/>
    <n v="0"/>
    <n v="0"/>
    <m/>
    <m/>
    <m/>
    <m/>
    <m/>
    <m/>
    <m/>
    <m/>
    <n v="1"/>
    <s v="1"/>
    <s v="1"/>
    <m/>
    <m/>
    <m/>
    <m/>
    <m/>
    <m/>
    <m/>
    <m/>
    <m/>
  </r>
  <r>
    <s v="tulukaruq"/>
    <s v="unistotencamp"/>
    <m/>
    <m/>
    <m/>
    <m/>
    <m/>
    <m/>
    <m/>
    <m/>
    <s v="No"/>
    <n v="478"/>
    <m/>
    <m/>
    <x v="0"/>
    <d v="2019-01-13T17:11:45.000"/>
    <s v="RT @ORCRoseAnne: ⁦@UnistotenCamp⁩ isn’t a protest camp, nor a blockade. It is a reoccupation of traditional territory &amp;amp; an assertion of Abo…"/>
    <m/>
    <m/>
    <x v="0"/>
    <m/>
    <s v="http://pbs.twimg.com/profile_images/1012483914902982659/-sht9mXS_normal.jpg"/>
    <x v="311"/>
    <s v="https://twitter.com/#!/tulukaruq/status/1084498244715999232"/>
    <m/>
    <m/>
    <s v="1084498244715999232"/>
    <m/>
    <b v="0"/>
    <n v="0"/>
    <s v=""/>
    <b v="0"/>
    <s v="en"/>
    <m/>
    <s v=""/>
    <b v="0"/>
    <n v="88"/>
    <s v="1084128274425483264"/>
    <s v="Twitter for iPhone"/>
    <b v="0"/>
    <s v="1084128274425483264"/>
    <s v="Tweet"/>
    <n v="0"/>
    <n v="0"/>
    <m/>
    <m/>
    <m/>
    <m/>
    <m/>
    <m/>
    <m/>
    <m/>
    <n v="1"/>
    <s v="21"/>
    <s v="1"/>
    <m/>
    <m/>
    <m/>
    <m/>
    <m/>
    <m/>
    <m/>
    <m/>
    <m/>
  </r>
  <r>
    <s v="seancarasso"/>
    <s v="unistotencamp"/>
    <m/>
    <m/>
    <m/>
    <m/>
    <m/>
    <m/>
    <m/>
    <m/>
    <s v="No"/>
    <n v="480"/>
    <m/>
    <m/>
    <x v="0"/>
    <d v="2019-01-13T17:16:04.000"/>
    <s v="RT @ORCRoseAnne: ⁦@UnistotenCamp⁩ isn’t a protest camp, nor a blockade. It is a reoccupation of traditional territory &amp;amp; an assertion of Abo…"/>
    <m/>
    <m/>
    <x v="0"/>
    <m/>
    <s v="http://pbs.twimg.com/profile_images/1080043248020684800/74Q9qB1Y_normal.jpg"/>
    <x v="312"/>
    <s v="https://twitter.com/#!/seancarasso/status/1084499331028201473"/>
    <m/>
    <m/>
    <s v="1084499331028201473"/>
    <m/>
    <b v="0"/>
    <n v="0"/>
    <s v=""/>
    <b v="0"/>
    <s v="en"/>
    <m/>
    <s v=""/>
    <b v="0"/>
    <n v="88"/>
    <s v="1084128274425483264"/>
    <s v="Twitter for iPhone"/>
    <b v="0"/>
    <s v="1084128274425483264"/>
    <s v="Tweet"/>
    <n v="0"/>
    <n v="0"/>
    <m/>
    <m/>
    <m/>
    <m/>
    <m/>
    <m/>
    <m/>
    <m/>
    <n v="1"/>
    <s v="1"/>
    <s v="1"/>
    <m/>
    <m/>
    <m/>
    <m/>
    <m/>
    <m/>
    <m/>
    <m/>
    <m/>
  </r>
  <r>
    <s v="emmyjewelxx"/>
    <s v="unistotencamp"/>
    <m/>
    <m/>
    <m/>
    <m/>
    <m/>
    <m/>
    <m/>
    <m/>
    <s v="No"/>
    <n v="482"/>
    <m/>
    <m/>
    <x v="0"/>
    <d v="2019-01-13T17:17:01.000"/>
    <s v="RT @ORCRoseAnne: ⁦@UnistotenCamp⁩ isn’t a protest camp, nor a blockade. It is a reoccupation of traditional territory &amp;amp; an assertion of Abo…"/>
    <m/>
    <m/>
    <x v="0"/>
    <m/>
    <s v="http://pbs.twimg.com/profile_images/1021234915092807680/Jjxtb4AI_normal.jpg"/>
    <x v="313"/>
    <s v="https://twitter.com/#!/emmyjewelxx/status/1084499572955607041"/>
    <m/>
    <m/>
    <s v="1084499572955607041"/>
    <m/>
    <b v="0"/>
    <n v="0"/>
    <s v=""/>
    <b v="0"/>
    <s v="en"/>
    <m/>
    <s v=""/>
    <b v="0"/>
    <n v="88"/>
    <s v="1084128274425483264"/>
    <s v="Twitter for iPhone"/>
    <b v="0"/>
    <s v="1084128274425483264"/>
    <s v="Tweet"/>
    <n v="0"/>
    <n v="0"/>
    <m/>
    <m/>
    <m/>
    <m/>
    <m/>
    <m/>
    <m/>
    <m/>
    <n v="1"/>
    <s v="1"/>
    <s v="1"/>
    <m/>
    <m/>
    <m/>
    <m/>
    <m/>
    <m/>
    <m/>
    <m/>
    <m/>
  </r>
  <r>
    <s v="psych_zeppelin"/>
    <s v="unistotencamp"/>
    <m/>
    <m/>
    <m/>
    <m/>
    <m/>
    <m/>
    <m/>
    <m/>
    <s v="No"/>
    <n v="484"/>
    <m/>
    <m/>
    <x v="0"/>
    <d v="2019-01-13T17:26:58.000"/>
    <s v="RT @ORCRoseAnne: ⁦@UnistotenCamp⁩ isn’t a protest camp, nor a blockade. It is a reoccupation of traditional territory &amp;amp; an assertion of Abo…"/>
    <m/>
    <m/>
    <x v="0"/>
    <m/>
    <s v="http://pbs.twimg.com/profile_images/1084608807291052032/qkUqPczd_normal.jpg"/>
    <x v="314"/>
    <s v="https://twitter.com/#!/psych_zeppelin/status/1084502075252400133"/>
    <m/>
    <m/>
    <s v="1084502075252400133"/>
    <m/>
    <b v="0"/>
    <n v="0"/>
    <s v=""/>
    <b v="0"/>
    <s v="en"/>
    <m/>
    <s v=""/>
    <b v="0"/>
    <n v="88"/>
    <s v="1084128274425483264"/>
    <s v="Twitter for iPhone"/>
    <b v="0"/>
    <s v="1084128274425483264"/>
    <s v="Tweet"/>
    <n v="0"/>
    <n v="0"/>
    <m/>
    <m/>
    <m/>
    <m/>
    <m/>
    <m/>
    <m/>
    <m/>
    <n v="1"/>
    <s v="1"/>
    <s v="1"/>
    <m/>
    <m/>
    <m/>
    <m/>
    <m/>
    <m/>
    <m/>
    <m/>
    <m/>
  </r>
  <r>
    <s v="espiritoespanto"/>
    <s v="unistotencamp"/>
    <m/>
    <m/>
    <m/>
    <m/>
    <m/>
    <m/>
    <m/>
    <m/>
    <s v="No"/>
    <n v="486"/>
    <m/>
    <m/>
    <x v="0"/>
    <d v="2019-01-13T17:35:21.000"/>
    <s v="RT @ORCRoseAnne: ⁦@UnistotenCamp⁩ isn’t a protest camp, nor a blockade. It is a reoccupation of traditional territory &amp;amp; an assertion of Abo…"/>
    <m/>
    <m/>
    <x v="0"/>
    <m/>
    <s v="http://pbs.twimg.com/profile_images/1058208450998611968/xYxshaMx_normal.jpg"/>
    <x v="315"/>
    <s v="https://twitter.com/#!/espiritoespanto/status/1084504186467823616"/>
    <m/>
    <m/>
    <s v="1084504186467823616"/>
    <m/>
    <b v="0"/>
    <n v="0"/>
    <s v=""/>
    <b v="0"/>
    <s v="en"/>
    <m/>
    <s v=""/>
    <b v="0"/>
    <n v="88"/>
    <s v="1084128274425483264"/>
    <s v="Twitter for iPhone"/>
    <b v="0"/>
    <s v="1084128274425483264"/>
    <s v="Tweet"/>
    <n v="0"/>
    <n v="0"/>
    <m/>
    <m/>
    <m/>
    <m/>
    <m/>
    <m/>
    <m/>
    <m/>
    <n v="1"/>
    <s v="1"/>
    <s v="1"/>
    <m/>
    <m/>
    <m/>
    <m/>
    <m/>
    <m/>
    <m/>
    <m/>
    <m/>
  </r>
  <r>
    <s v="matawafnm"/>
    <s v="unistotencamp"/>
    <m/>
    <m/>
    <m/>
    <m/>
    <m/>
    <m/>
    <m/>
    <m/>
    <s v="No"/>
    <n v="488"/>
    <m/>
    <m/>
    <x v="0"/>
    <d v="2019-01-13T17:36:33.000"/>
    <s v="RT @ORCRoseAnne: ⁦@UnistotenCamp⁩ isn’t a protest camp, nor a blockade. It is a reoccupation of traditional territory &amp;amp; an assertion of Abo…"/>
    <m/>
    <m/>
    <x v="0"/>
    <m/>
    <s v="http://pbs.twimg.com/profile_images/378800000105803358/58b06c6748ccde67921c1646582d3894_normal.png"/>
    <x v="316"/>
    <s v="https://twitter.com/#!/matawafnm/status/1084504488927473664"/>
    <m/>
    <m/>
    <s v="1084504488927473664"/>
    <m/>
    <b v="0"/>
    <n v="0"/>
    <s v=""/>
    <b v="0"/>
    <s v="en"/>
    <m/>
    <s v=""/>
    <b v="0"/>
    <n v="88"/>
    <s v="1084128274425483264"/>
    <s v="Twitter for iPhone"/>
    <b v="0"/>
    <s v="1084128274425483264"/>
    <s v="Tweet"/>
    <n v="0"/>
    <n v="0"/>
    <m/>
    <m/>
    <m/>
    <m/>
    <m/>
    <m/>
    <m/>
    <m/>
    <n v="1"/>
    <s v="1"/>
    <s v="1"/>
    <m/>
    <m/>
    <m/>
    <m/>
    <m/>
    <m/>
    <m/>
    <m/>
    <m/>
  </r>
  <r>
    <s v="steve_actually"/>
    <s v="unistotencamp"/>
    <m/>
    <m/>
    <m/>
    <m/>
    <m/>
    <m/>
    <m/>
    <m/>
    <s v="No"/>
    <n v="490"/>
    <m/>
    <m/>
    <x v="0"/>
    <d v="2019-01-13T18:08:10.000"/>
    <s v="RT @ORCRoseAnne: ⁦@UnistotenCamp⁩ isn’t a protest camp, nor a blockade. It is a reoccupation of traditional territory &amp;amp; an assertion of Abo…"/>
    <m/>
    <m/>
    <x v="0"/>
    <m/>
    <s v="http://pbs.twimg.com/profile_images/1054768222782676992/7cnNtrej_normal.jpg"/>
    <x v="317"/>
    <s v="https://twitter.com/#!/steve_actually/status/1084512442879750146"/>
    <m/>
    <m/>
    <s v="1084512442879750146"/>
    <m/>
    <b v="0"/>
    <n v="0"/>
    <s v=""/>
    <b v="0"/>
    <s v="en"/>
    <m/>
    <s v=""/>
    <b v="0"/>
    <n v="88"/>
    <s v="1084128274425483264"/>
    <s v="Twitter Lite"/>
    <b v="0"/>
    <s v="1084128274425483264"/>
    <s v="Tweet"/>
    <n v="0"/>
    <n v="0"/>
    <m/>
    <m/>
    <m/>
    <m/>
    <m/>
    <m/>
    <m/>
    <m/>
    <n v="1"/>
    <s v="1"/>
    <s v="1"/>
    <m/>
    <m/>
    <m/>
    <m/>
    <m/>
    <m/>
    <m/>
    <m/>
    <m/>
  </r>
  <r>
    <s v="sameo416"/>
    <s v="unistotencamp"/>
    <m/>
    <m/>
    <m/>
    <m/>
    <m/>
    <m/>
    <m/>
    <m/>
    <s v="No"/>
    <n v="492"/>
    <m/>
    <m/>
    <x v="0"/>
    <d v="2019-01-12T17:04:38.000"/>
    <s v="RT @ORCRoseAnne: ⁦@UnistotenCamp⁩ isn’t a protest camp, nor a blockade. It is a reoccupation of traditional territory &amp;amp; an assertion of Abo…"/>
    <m/>
    <m/>
    <x v="0"/>
    <m/>
    <s v="http://pbs.twimg.com/profile_images/902536834521079808/I4qRyBYP_normal.jpg"/>
    <x v="318"/>
    <s v="https://twitter.com/#!/sameo416/status/1084134066830508033"/>
    <m/>
    <m/>
    <s v="1084134066830508033"/>
    <m/>
    <b v="0"/>
    <n v="0"/>
    <s v=""/>
    <b v="0"/>
    <s v="en"/>
    <m/>
    <s v=""/>
    <b v="0"/>
    <n v="88"/>
    <s v="1084128274425483264"/>
    <s v="Twitter Web Client"/>
    <b v="0"/>
    <s v="1084128274425483264"/>
    <s v="Tweet"/>
    <n v="0"/>
    <n v="0"/>
    <m/>
    <m/>
    <m/>
    <m/>
    <m/>
    <m/>
    <m/>
    <m/>
    <n v="1"/>
    <s v="1"/>
    <s v="1"/>
    <m/>
    <m/>
    <m/>
    <m/>
    <m/>
    <m/>
    <m/>
    <m/>
    <m/>
  </r>
  <r>
    <s v="sameo416"/>
    <s v="candiscallison"/>
    <m/>
    <m/>
    <m/>
    <m/>
    <m/>
    <m/>
    <m/>
    <m/>
    <s v="No"/>
    <n v="494"/>
    <m/>
    <m/>
    <x v="0"/>
    <d v="2019-01-13T19:34:29.000"/>
    <s v="RT @candiscallison: &quot;What many fail to understand about the Unist’ot’en Camp is that it is not a protest camp. Nor is it a blockade. It is…"/>
    <m/>
    <m/>
    <x v="0"/>
    <m/>
    <s v="http://pbs.twimg.com/profile_images/902536834521079808/I4qRyBYP_normal.jpg"/>
    <x v="319"/>
    <s v="https://twitter.com/#!/sameo416/status/1084534164399878144"/>
    <m/>
    <m/>
    <s v="1084534164399878144"/>
    <m/>
    <b v="0"/>
    <n v="0"/>
    <s v=""/>
    <b v="1"/>
    <s v="en"/>
    <m/>
    <s v="1083452191556329473"/>
    <b v="0"/>
    <n v="81"/>
    <s v="1083543707582955520"/>
    <s v="Twitter for iPhone"/>
    <b v="0"/>
    <s v="1083543707582955520"/>
    <s v="Tweet"/>
    <n v="0"/>
    <n v="0"/>
    <m/>
    <m/>
    <m/>
    <m/>
    <m/>
    <m/>
    <m/>
    <m/>
    <n v="1"/>
    <s v="1"/>
    <s v="2"/>
    <n v="0"/>
    <n v="0"/>
    <n v="2"/>
    <n v="7.142857142857143"/>
    <n v="0"/>
    <n v="0"/>
    <n v="26"/>
    <n v="92.85714285714286"/>
    <n v="28"/>
  </r>
  <r>
    <s v="kimpweaver"/>
    <s v="unistotencamp"/>
    <m/>
    <m/>
    <m/>
    <m/>
    <m/>
    <m/>
    <m/>
    <m/>
    <s v="No"/>
    <n v="495"/>
    <m/>
    <m/>
    <x v="0"/>
    <d v="2019-01-13T19:43:31.000"/>
    <s v="RT @ORCRoseAnne: ⁦@UnistotenCamp⁩ isn’t a protest camp, nor a blockade. It is a reoccupation of traditional territory &amp;amp; an assertion of Abo…"/>
    <m/>
    <m/>
    <x v="0"/>
    <m/>
    <s v="http://pbs.twimg.com/profile_images/1020276839544074240/JWExf3JO_normal.jpg"/>
    <x v="320"/>
    <s v="https://twitter.com/#!/kimpweaver/status/1084536438992109576"/>
    <m/>
    <m/>
    <s v="1084536438992109576"/>
    <m/>
    <b v="0"/>
    <n v="0"/>
    <s v=""/>
    <b v="0"/>
    <s v="en"/>
    <m/>
    <s v=""/>
    <b v="0"/>
    <n v="88"/>
    <s v="1084128274425483264"/>
    <s v="Twitter Web Client"/>
    <b v="0"/>
    <s v="1084128274425483264"/>
    <s v="Tweet"/>
    <n v="0"/>
    <n v="0"/>
    <m/>
    <m/>
    <m/>
    <m/>
    <m/>
    <m/>
    <m/>
    <m/>
    <n v="1"/>
    <s v="1"/>
    <s v="1"/>
    <m/>
    <m/>
    <m/>
    <m/>
    <m/>
    <m/>
    <m/>
    <m/>
    <m/>
  </r>
  <r>
    <s v="ralphscenic"/>
    <s v="unistotencamp"/>
    <m/>
    <m/>
    <m/>
    <m/>
    <m/>
    <m/>
    <m/>
    <m/>
    <s v="No"/>
    <n v="497"/>
    <m/>
    <m/>
    <x v="0"/>
    <d v="2019-01-13T19:44:17.000"/>
    <s v="RT @ORCRoseAnne: ⁦@UnistotenCamp⁩ isn’t a protest camp, nor a blockade. It is a reoccupation of traditional territory &amp;amp; an assertion of Abo…"/>
    <m/>
    <m/>
    <x v="0"/>
    <m/>
    <s v="http://pbs.twimg.com/profile_images/486537985328816131/vbUuL_zm_normal.jpeg"/>
    <x v="321"/>
    <s v="https://twitter.com/#!/ralphscenic/status/1084536630243844097"/>
    <m/>
    <m/>
    <s v="1084536630243844097"/>
    <m/>
    <b v="0"/>
    <n v="0"/>
    <s v=""/>
    <b v="0"/>
    <s v="en"/>
    <m/>
    <s v=""/>
    <b v="0"/>
    <n v="88"/>
    <s v="1084128274425483264"/>
    <s v="Twitter Web Client"/>
    <b v="0"/>
    <s v="1084128274425483264"/>
    <s v="Tweet"/>
    <n v="0"/>
    <n v="0"/>
    <m/>
    <m/>
    <m/>
    <m/>
    <m/>
    <m/>
    <m/>
    <m/>
    <n v="1"/>
    <s v="1"/>
    <s v="1"/>
    <m/>
    <m/>
    <m/>
    <m/>
    <m/>
    <m/>
    <m/>
    <m/>
    <m/>
  </r>
  <r>
    <s v="merlyn43"/>
    <s v="unistotencamp"/>
    <m/>
    <m/>
    <m/>
    <m/>
    <m/>
    <m/>
    <m/>
    <m/>
    <s v="No"/>
    <n v="499"/>
    <m/>
    <m/>
    <x v="0"/>
    <d v="2019-01-13T19:49:04.000"/>
    <s v="RT @ORCRoseAnne: ⁦@UnistotenCamp⁩ isn’t a protest camp, nor a blockade. It is a reoccupation of traditional territory &amp;amp; an assertion of Abo…"/>
    <m/>
    <m/>
    <x v="0"/>
    <m/>
    <s v="http://pbs.twimg.com/profile_images/905109789717303296/KB3aL5K4_normal.jpg"/>
    <x v="322"/>
    <s v="https://twitter.com/#!/merlyn43/status/1084537837758775296"/>
    <m/>
    <m/>
    <s v="1084537837758775296"/>
    <m/>
    <b v="0"/>
    <n v="0"/>
    <s v=""/>
    <b v="0"/>
    <s v="en"/>
    <m/>
    <s v=""/>
    <b v="0"/>
    <n v="88"/>
    <s v="1084128274425483264"/>
    <s v="Twitter for iPhone"/>
    <b v="0"/>
    <s v="1084128274425483264"/>
    <s v="Tweet"/>
    <n v="0"/>
    <n v="0"/>
    <m/>
    <m/>
    <m/>
    <m/>
    <m/>
    <m/>
    <m/>
    <m/>
    <n v="1"/>
    <s v="1"/>
    <s v="1"/>
    <m/>
    <m/>
    <m/>
    <m/>
    <m/>
    <m/>
    <m/>
    <m/>
    <m/>
  </r>
  <r>
    <s v="theslimdude"/>
    <s v="unistotencamp"/>
    <m/>
    <m/>
    <m/>
    <m/>
    <m/>
    <m/>
    <m/>
    <m/>
    <s v="No"/>
    <n v="501"/>
    <m/>
    <m/>
    <x v="0"/>
    <d v="2019-01-13T19:50:31.000"/>
    <s v="RT @ORCRoseAnne: ⁦@UnistotenCamp⁩ isn’t a protest camp, nor a blockade. It is a reoccupation of traditional territory &amp;amp; an assertion of Abo…"/>
    <m/>
    <m/>
    <x v="0"/>
    <m/>
    <s v="http://pbs.twimg.com/profile_images/906632851898204161/V0ZXueA5_normal.jpg"/>
    <x v="323"/>
    <s v="https://twitter.com/#!/theslimdude/status/1084538202558529536"/>
    <m/>
    <m/>
    <s v="1084538202558529536"/>
    <m/>
    <b v="0"/>
    <n v="0"/>
    <s v=""/>
    <b v="0"/>
    <s v="en"/>
    <m/>
    <s v=""/>
    <b v="0"/>
    <n v="88"/>
    <s v="1084128274425483264"/>
    <s v="Twitter Web Client"/>
    <b v="0"/>
    <s v="1084128274425483264"/>
    <s v="Tweet"/>
    <n v="0"/>
    <n v="0"/>
    <m/>
    <m/>
    <m/>
    <m/>
    <m/>
    <m/>
    <m/>
    <m/>
    <n v="1"/>
    <s v="1"/>
    <s v="1"/>
    <m/>
    <m/>
    <m/>
    <m/>
    <m/>
    <m/>
    <m/>
    <m/>
    <m/>
  </r>
  <r>
    <s v="enbertussi"/>
    <s v="unistotencamp"/>
    <m/>
    <m/>
    <m/>
    <m/>
    <m/>
    <m/>
    <m/>
    <m/>
    <s v="No"/>
    <n v="503"/>
    <m/>
    <m/>
    <x v="0"/>
    <d v="2019-01-13T19:50:35.000"/>
    <s v="RT @ORCRoseAnne: ⁦@UnistotenCamp⁩ isn’t a protest camp, nor a blockade. It is a reoccupation of traditional territory &amp;amp; an assertion of Abo…"/>
    <m/>
    <m/>
    <x v="0"/>
    <m/>
    <s v="http://pbs.twimg.com/profile_images/705995541818245120/FPyXTwvC_normal.jpg"/>
    <x v="324"/>
    <s v="https://twitter.com/#!/enbertussi/status/1084538215804125184"/>
    <m/>
    <m/>
    <s v="1084538215804125184"/>
    <m/>
    <b v="0"/>
    <n v="0"/>
    <s v=""/>
    <b v="0"/>
    <s v="en"/>
    <m/>
    <s v=""/>
    <b v="0"/>
    <n v="88"/>
    <s v="1084128274425483264"/>
    <s v="Twitter for Android"/>
    <b v="0"/>
    <s v="1084128274425483264"/>
    <s v="Tweet"/>
    <n v="0"/>
    <n v="0"/>
    <m/>
    <m/>
    <m/>
    <m/>
    <m/>
    <m/>
    <m/>
    <m/>
    <n v="1"/>
    <s v="1"/>
    <s v="1"/>
    <m/>
    <m/>
    <m/>
    <m/>
    <m/>
    <m/>
    <m/>
    <m/>
    <m/>
  </r>
  <r>
    <s v="reneemctavish75"/>
    <s v="unistotencamp"/>
    <m/>
    <m/>
    <m/>
    <m/>
    <m/>
    <m/>
    <m/>
    <m/>
    <s v="No"/>
    <n v="505"/>
    <m/>
    <m/>
    <x v="0"/>
    <d v="2019-01-13T19:57:28.000"/>
    <s v="RT @ORCRoseAnne: ⁦@UnistotenCamp⁩ isn’t a protest camp, nor a blockade. It is a reoccupation of traditional territory &amp;amp; an assertion of Abo…"/>
    <m/>
    <m/>
    <x v="0"/>
    <m/>
    <s v="http://pbs.twimg.com/profile_images/746100398654529536/JW0RKLuQ_normal.jpg"/>
    <x v="325"/>
    <s v="https://twitter.com/#!/reneemctavish75/status/1084539951520178176"/>
    <m/>
    <m/>
    <s v="1084539951520178176"/>
    <m/>
    <b v="0"/>
    <n v="0"/>
    <s v=""/>
    <b v="0"/>
    <s v="en"/>
    <m/>
    <s v=""/>
    <b v="0"/>
    <n v="88"/>
    <s v="1084128274425483264"/>
    <s v="Twitter Web Client"/>
    <b v="0"/>
    <s v="1084128274425483264"/>
    <s v="Tweet"/>
    <n v="0"/>
    <n v="0"/>
    <m/>
    <m/>
    <m/>
    <m/>
    <m/>
    <m/>
    <m/>
    <m/>
    <n v="1"/>
    <s v="1"/>
    <s v="1"/>
    <m/>
    <m/>
    <m/>
    <m/>
    <m/>
    <m/>
    <m/>
    <m/>
    <m/>
  </r>
  <r>
    <s v="l4zybch"/>
    <s v="unistotencamp"/>
    <m/>
    <m/>
    <m/>
    <m/>
    <m/>
    <m/>
    <m/>
    <m/>
    <s v="No"/>
    <n v="507"/>
    <m/>
    <m/>
    <x v="0"/>
    <d v="2019-01-13T20:32:26.000"/>
    <s v="RT @ORCRoseAnne: ⁦@UnistotenCamp⁩ isn’t a protest camp, nor a blockade. It is a reoccupation of traditional territory &amp;amp; an assertion of Abo…"/>
    <m/>
    <m/>
    <x v="0"/>
    <m/>
    <s v="http://pbs.twimg.com/profile_images/964936138627731461/PkIpI038_normal.jpg"/>
    <x v="326"/>
    <s v="https://twitter.com/#!/l4zybch/status/1084548748670394368"/>
    <m/>
    <m/>
    <s v="1084548748670394368"/>
    <m/>
    <b v="0"/>
    <n v="0"/>
    <s v=""/>
    <b v="0"/>
    <s v="en"/>
    <m/>
    <s v=""/>
    <b v="0"/>
    <n v="88"/>
    <s v="1084128274425483264"/>
    <s v="Twitter for iPhone"/>
    <b v="0"/>
    <s v="1084128274425483264"/>
    <s v="Tweet"/>
    <n v="0"/>
    <n v="0"/>
    <m/>
    <m/>
    <m/>
    <m/>
    <m/>
    <m/>
    <m/>
    <m/>
    <n v="1"/>
    <s v="1"/>
    <s v="1"/>
    <m/>
    <m/>
    <m/>
    <m/>
    <m/>
    <m/>
    <m/>
    <m/>
    <m/>
  </r>
  <r>
    <s v="alagaaij"/>
    <s v="unistotencamp"/>
    <m/>
    <m/>
    <m/>
    <m/>
    <m/>
    <m/>
    <m/>
    <m/>
    <s v="No"/>
    <n v="509"/>
    <m/>
    <m/>
    <x v="0"/>
    <d v="2019-01-13T21:41:21.000"/>
    <s v="RT @DanaQueen69: .@UnistotenCamp⁩ isn’t a protest camp, nor a blockade. It is a reoccupation of traditional territory &amp;amp; assertion of Aborig…"/>
    <m/>
    <m/>
    <x v="0"/>
    <m/>
    <s v="http://pbs.twimg.com/profile_images/775379884155764736/8xnDvA5b_normal.jpg"/>
    <x v="327"/>
    <s v="https://twitter.com/#!/alagaaij/status/1084566094503907329"/>
    <m/>
    <m/>
    <s v="1084566094503907329"/>
    <m/>
    <b v="0"/>
    <n v="0"/>
    <s v=""/>
    <b v="1"/>
    <s v="en"/>
    <m/>
    <s v="1084128274425483264"/>
    <b v="0"/>
    <n v="3"/>
    <s v="1084565630462746624"/>
    <s v="Twitter Lite"/>
    <b v="0"/>
    <s v="1084565630462746624"/>
    <s v="Tweet"/>
    <n v="0"/>
    <n v="0"/>
    <m/>
    <m/>
    <m/>
    <m/>
    <m/>
    <m/>
    <m/>
    <m/>
    <n v="1"/>
    <s v="1"/>
    <s v="1"/>
    <m/>
    <m/>
    <m/>
    <m/>
    <m/>
    <m/>
    <m/>
    <m/>
    <m/>
  </r>
  <r>
    <s v="kelownascott"/>
    <s v="unistotencamp"/>
    <m/>
    <m/>
    <m/>
    <m/>
    <m/>
    <m/>
    <m/>
    <m/>
    <s v="No"/>
    <n v="511"/>
    <m/>
    <m/>
    <x v="0"/>
    <d v="2019-01-13T21:50:43.000"/>
    <s v="RT @ORCRoseAnne: ⁦@UnistotenCamp⁩ isn’t a protest camp, nor a blockade. It is a reoccupation of traditional territory &amp;amp; an assertion of Abo…"/>
    <m/>
    <m/>
    <x v="0"/>
    <m/>
    <s v="http://pbs.twimg.com/profile_images/996197401772806145/AAT83xmU_normal.jpg"/>
    <x v="328"/>
    <s v="https://twitter.com/#!/kelownascott/status/1084568450939334656"/>
    <m/>
    <m/>
    <s v="1084568450939334656"/>
    <m/>
    <b v="0"/>
    <n v="0"/>
    <s v=""/>
    <b v="0"/>
    <s v="en"/>
    <m/>
    <s v=""/>
    <b v="0"/>
    <n v="88"/>
    <s v="1084128274425483264"/>
    <s v="Twitter Web Client"/>
    <b v="0"/>
    <s v="1084128274425483264"/>
    <s v="Tweet"/>
    <n v="0"/>
    <n v="0"/>
    <m/>
    <m/>
    <m/>
    <m/>
    <m/>
    <m/>
    <m/>
    <m/>
    <n v="1"/>
    <s v="1"/>
    <s v="1"/>
    <m/>
    <m/>
    <m/>
    <m/>
    <m/>
    <m/>
    <m/>
    <m/>
    <m/>
  </r>
  <r>
    <s v="daveunger3"/>
    <s v="unistotencamp"/>
    <m/>
    <m/>
    <m/>
    <m/>
    <m/>
    <m/>
    <m/>
    <m/>
    <s v="No"/>
    <n v="513"/>
    <m/>
    <m/>
    <x v="0"/>
    <d v="2019-01-13T22:01:27.000"/>
    <s v="RT @ORCRoseAnne: ⁦@UnistotenCamp⁩ isn’t a protest camp, nor a blockade. It is a reoccupation of traditional territory &amp;amp; an assertion of Abo…"/>
    <m/>
    <m/>
    <x v="0"/>
    <m/>
    <s v="http://pbs.twimg.com/profile_images/734266529357778945/LjKPZ2Gv_normal.jpg"/>
    <x v="329"/>
    <s v="https://twitter.com/#!/daveunger3/status/1084571149651009536"/>
    <m/>
    <m/>
    <s v="1084571149651009536"/>
    <m/>
    <b v="0"/>
    <n v="0"/>
    <s v=""/>
    <b v="0"/>
    <s v="en"/>
    <m/>
    <s v=""/>
    <b v="0"/>
    <n v="88"/>
    <s v="1084128274425483264"/>
    <s v="Twitter Web Client"/>
    <b v="0"/>
    <s v="1084128274425483264"/>
    <s v="Tweet"/>
    <n v="0"/>
    <n v="0"/>
    <m/>
    <m/>
    <m/>
    <m/>
    <m/>
    <m/>
    <m/>
    <m/>
    <n v="1"/>
    <s v="1"/>
    <s v="1"/>
    <m/>
    <m/>
    <m/>
    <m/>
    <m/>
    <m/>
    <m/>
    <m/>
    <m/>
  </r>
  <r>
    <s v="aevertree"/>
    <s v="unistotencamp"/>
    <m/>
    <m/>
    <m/>
    <m/>
    <m/>
    <m/>
    <m/>
    <m/>
    <s v="No"/>
    <n v="515"/>
    <m/>
    <m/>
    <x v="0"/>
    <d v="2019-01-14T00:04:17.000"/>
    <s v="RT @DanaQueen69: .@UnistotenCamp⁩ isn’t a protest camp, nor a blockade. It is a reoccupation of traditional territory &amp;amp; assertion of Aborig…"/>
    <m/>
    <m/>
    <x v="0"/>
    <m/>
    <s v="http://pbs.twimg.com/profile_images/644305633223708672/c2BLjcvy_normal.jpg"/>
    <x v="330"/>
    <s v="https://twitter.com/#!/aevertree/status/1084602064578109440"/>
    <m/>
    <m/>
    <s v="1084602064578109440"/>
    <m/>
    <b v="0"/>
    <n v="0"/>
    <s v=""/>
    <b v="1"/>
    <s v="en"/>
    <m/>
    <s v="1084128274425483264"/>
    <b v="0"/>
    <n v="3"/>
    <s v="1084565630462746624"/>
    <s v="Twitter Lite"/>
    <b v="0"/>
    <s v="1084565630462746624"/>
    <s v="Tweet"/>
    <n v="0"/>
    <n v="0"/>
    <m/>
    <m/>
    <m/>
    <m/>
    <m/>
    <m/>
    <m/>
    <m/>
    <n v="1"/>
    <s v="1"/>
    <s v="1"/>
    <m/>
    <m/>
    <m/>
    <m/>
    <m/>
    <m/>
    <m/>
    <m/>
    <m/>
  </r>
  <r>
    <s v="tomwhy1"/>
    <s v="unistotencamp"/>
    <m/>
    <m/>
    <m/>
    <m/>
    <m/>
    <m/>
    <m/>
    <m/>
    <s v="No"/>
    <n v="517"/>
    <m/>
    <m/>
    <x v="0"/>
    <d v="2019-01-14T01:20:32.000"/>
    <s v="RT @ORCRoseAnne: ⁦@UnistotenCamp⁩ isn’t a protest camp, nor a blockade. It is a reoccupation of traditional territory &amp;amp; an assertion of Abo…"/>
    <m/>
    <m/>
    <x v="0"/>
    <m/>
    <s v="http://pbs.twimg.com/profile_images/500673093820747776/PBTDdiZj_normal.jpeg"/>
    <x v="331"/>
    <s v="https://twitter.com/#!/tomwhy1/status/1084621252126400518"/>
    <m/>
    <m/>
    <s v="1084621252126400518"/>
    <m/>
    <b v="0"/>
    <n v="0"/>
    <s v=""/>
    <b v="0"/>
    <s v="en"/>
    <m/>
    <s v=""/>
    <b v="0"/>
    <n v="88"/>
    <s v="1084128274425483264"/>
    <s v="Twitter for Android"/>
    <b v="0"/>
    <s v="1084128274425483264"/>
    <s v="Tweet"/>
    <n v="0"/>
    <n v="0"/>
    <m/>
    <m/>
    <m/>
    <m/>
    <m/>
    <m/>
    <m/>
    <m/>
    <n v="1"/>
    <s v="1"/>
    <s v="1"/>
    <m/>
    <m/>
    <m/>
    <m/>
    <m/>
    <m/>
    <m/>
    <m/>
    <m/>
  </r>
  <r>
    <s v="lambertlake"/>
    <s v="unistotencamp"/>
    <m/>
    <m/>
    <m/>
    <m/>
    <m/>
    <m/>
    <m/>
    <m/>
    <s v="No"/>
    <n v="519"/>
    <m/>
    <m/>
    <x v="0"/>
    <d v="2019-01-14T03:23:39.000"/>
    <s v="RT @ORCRoseAnne: ⁦@UnistotenCamp⁩ isn’t a protest camp, nor a blockade. It is a reoccupation of traditional territory &amp;amp; an assertion of Abo…"/>
    <m/>
    <m/>
    <x v="0"/>
    <m/>
    <s v="http://pbs.twimg.com/profile_images/1082690827439136769/W_AY80wR_normal.jpg"/>
    <x v="332"/>
    <s v="https://twitter.com/#!/lambertlake/status/1084652237572329472"/>
    <m/>
    <m/>
    <s v="1084652237572329472"/>
    <m/>
    <b v="0"/>
    <n v="0"/>
    <s v=""/>
    <b v="0"/>
    <s v="en"/>
    <m/>
    <s v=""/>
    <b v="0"/>
    <n v="88"/>
    <s v="1084128274425483264"/>
    <s v="Twitter Web Client"/>
    <b v="0"/>
    <s v="1084128274425483264"/>
    <s v="Tweet"/>
    <n v="0"/>
    <n v="0"/>
    <m/>
    <m/>
    <m/>
    <m/>
    <m/>
    <m/>
    <m/>
    <m/>
    <n v="1"/>
    <s v="1"/>
    <s v="1"/>
    <m/>
    <m/>
    <m/>
    <m/>
    <m/>
    <m/>
    <m/>
    <m/>
    <m/>
  </r>
  <r>
    <s v="allan_crawshaw"/>
    <s v="unistotencamp"/>
    <m/>
    <m/>
    <m/>
    <m/>
    <m/>
    <m/>
    <m/>
    <m/>
    <s v="No"/>
    <n v="521"/>
    <m/>
    <m/>
    <x v="0"/>
    <d v="2019-01-14T03:46:24.000"/>
    <s v="RT @ORCRoseAnne: ⁦@UnistotenCamp⁩ isn’t a protest camp, nor a blockade. It is a reoccupation of traditional territory &amp;amp; an assertion of Abo…"/>
    <m/>
    <m/>
    <x v="0"/>
    <m/>
    <s v="http://pbs.twimg.com/profile_images/863890473244532737/mcPaWbtw_normal.jpg"/>
    <x v="333"/>
    <s v="https://twitter.com/#!/allan_crawshaw/status/1084657959014039552"/>
    <m/>
    <m/>
    <s v="1084657959014039552"/>
    <m/>
    <b v="0"/>
    <n v="0"/>
    <s v=""/>
    <b v="0"/>
    <s v="en"/>
    <m/>
    <s v=""/>
    <b v="0"/>
    <n v="88"/>
    <s v="1084128274425483264"/>
    <s v="Twitter Lite"/>
    <b v="0"/>
    <s v="1084128274425483264"/>
    <s v="Tweet"/>
    <n v="0"/>
    <n v="0"/>
    <m/>
    <m/>
    <m/>
    <m/>
    <m/>
    <m/>
    <m/>
    <m/>
    <n v="1"/>
    <s v="1"/>
    <s v="1"/>
    <m/>
    <m/>
    <m/>
    <m/>
    <m/>
    <m/>
    <m/>
    <m/>
    <m/>
  </r>
  <r>
    <s v="shaunhowell"/>
    <s v="unistotencamp"/>
    <m/>
    <m/>
    <m/>
    <m/>
    <m/>
    <m/>
    <m/>
    <m/>
    <s v="No"/>
    <n v="523"/>
    <m/>
    <m/>
    <x v="0"/>
    <d v="2019-01-14T05:27:12.000"/>
    <s v="RT @DanaQueen69: .@UnistotenCamp⁩ isn’t a protest camp, nor a blockade. It is a reoccupation of traditional territory &amp;amp; assertion of Aborig…"/>
    <m/>
    <m/>
    <x v="0"/>
    <m/>
    <s v="http://pbs.twimg.com/profile_images/1002242470367789056/bsn1gW-A_normal.jpg"/>
    <x v="334"/>
    <s v="https://twitter.com/#!/shaunhowell/status/1084683329226530818"/>
    <m/>
    <m/>
    <s v="1084683329226530818"/>
    <m/>
    <b v="0"/>
    <n v="0"/>
    <s v=""/>
    <b v="1"/>
    <s v="en"/>
    <m/>
    <s v="1084128274425483264"/>
    <b v="0"/>
    <n v="3"/>
    <s v="1084565630462746624"/>
    <s v="Twitter Web Client"/>
    <b v="0"/>
    <s v="1084565630462746624"/>
    <s v="Tweet"/>
    <n v="0"/>
    <n v="0"/>
    <m/>
    <m/>
    <m/>
    <m/>
    <m/>
    <m/>
    <m/>
    <m/>
    <n v="1"/>
    <s v="1"/>
    <s v="1"/>
    <m/>
    <m/>
    <m/>
    <m/>
    <m/>
    <m/>
    <m/>
    <m/>
    <m/>
  </r>
  <r>
    <s v="danaqueen69"/>
    <s v="unistotencamp"/>
    <m/>
    <m/>
    <m/>
    <m/>
    <m/>
    <m/>
    <m/>
    <m/>
    <s v="No"/>
    <n v="525"/>
    <m/>
    <m/>
    <x v="0"/>
    <d v="2019-01-13T21:39:31.000"/>
    <s v=".@UnistotenCamp⁩ isn’t a protest camp, nor a blockade. It is a reoccupation of traditional territory &amp;amp; assertion of Aboriginal title &amp;amp; rights to land that has been proven thru the Supreme Court of Canada to never have been extinguished. #Unite in #solidarity #WetsuwetenStrong https://t.co/DoIMMef2UN"/>
    <s v="https://twitter.com/ORCRoseAnne/status/1084128274425483264"/>
    <s v="twitter.com"/>
    <x v="26"/>
    <m/>
    <s v="http://pbs.twimg.com/profile_images/1084559613851140096/S8TJWPJo_normal.jpg"/>
    <x v="335"/>
    <s v="https://twitter.com/#!/danaqueen69/status/1084565630462746624"/>
    <m/>
    <m/>
    <s v="1084565630462746624"/>
    <m/>
    <b v="0"/>
    <n v="1"/>
    <s v=""/>
    <b v="1"/>
    <s v="en"/>
    <m/>
    <s v="1084128274425483264"/>
    <b v="0"/>
    <n v="3"/>
    <s v=""/>
    <s v="Twitter Web Client"/>
    <b v="0"/>
    <s v="1084565630462746624"/>
    <s v="Tweet"/>
    <n v="0"/>
    <n v="0"/>
    <m/>
    <m/>
    <m/>
    <m/>
    <m/>
    <m/>
    <m/>
    <m/>
    <n v="1"/>
    <s v="1"/>
    <s v="1"/>
    <n v="3"/>
    <n v="6.818181818181818"/>
    <n v="1"/>
    <n v="2.272727272727273"/>
    <n v="0"/>
    <n v="0"/>
    <n v="40"/>
    <n v="90.9090909090909"/>
    <n v="44"/>
  </r>
  <r>
    <s v="terrencepaul5"/>
    <s v="danaqueen69"/>
    <m/>
    <m/>
    <m/>
    <m/>
    <m/>
    <m/>
    <m/>
    <m/>
    <s v="No"/>
    <n v="526"/>
    <m/>
    <m/>
    <x v="0"/>
    <d v="2019-01-14T06:09:22.000"/>
    <s v="RT @DanaQueen69: .@UnistotenCamp⁩ isn’t a protest camp, nor a blockade. It is a reoccupation of traditional territory &amp;amp; assertion of Aborig…"/>
    <m/>
    <m/>
    <x v="0"/>
    <m/>
    <s v="http://abs.twimg.com/sticky/default_profile_images/default_profile_normal.png"/>
    <x v="336"/>
    <s v="https://twitter.com/#!/terrencepaul5/status/1084693941130129413"/>
    <m/>
    <m/>
    <s v="1084693941130129413"/>
    <m/>
    <b v="0"/>
    <n v="0"/>
    <s v=""/>
    <b v="1"/>
    <s v="en"/>
    <m/>
    <s v="1084128274425483264"/>
    <b v="0"/>
    <n v="4"/>
    <s v="1084565630462746624"/>
    <s v="Twitter for Android"/>
    <b v="0"/>
    <s v="1084565630462746624"/>
    <s v="Tweet"/>
    <n v="0"/>
    <n v="0"/>
    <m/>
    <m/>
    <m/>
    <m/>
    <m/>
    <m/>
    <m/>
    <m/>
    <n v="1"/>
    <s v="1"/>
    <s v="1"/>
    <m/>
    <m/>
    <m/>
    <m/>
    <m/>
    <m/>
    <m/>
    <m/>
    <m/>
  </r>
  <r>
    <s v="terrencepaul5"/>
    <s v="candiscallison"/>
    <m/>
    <m/>
    <m/>
    <m/>
    <m/>
    <m/>
    <m/>
    <m/>
    <s v="No"/>
    <n v="527"/>
    <m/>
    <m/>
    <x v="0"/>
    <d v="2019-01-11T12:35:37.000"/>
    <s v="RT @candiscallison: &quot;What many fail to understand about the Unist’ot’en Camp is that it is not a protest camp. Nor is it a blockade. It is…"/>
    <m/>
    <m/>
    <x v="0"/>
    <m/>
    <s v="http://abs.twimg.com/sticky/default_profile_images/default_profile_normal.png"/>
    <x v="337"/>
    <s v="https://twitter.com/#!/terrencepaul5/status/1083703979559739392"/>
    <m/>
    <m/>
    <s v="1083703979559739392"/>
    <m/>
    <b v="0"/>
    <n v="0"/>
    <s v=""/>
    <b v="1"/>
    <s v="en"/>
    <m/>
    <s v="1083452191556329473"/>
    <b v="0"/>
    <n v="76"/>
    <s v="1083543707582955520"/>
    <s v="Twitter for Android"/>
    <b v="0"/>
    <s v="1083543707582955520"/>
    <s v="Tweet"/>
    <n v="0"/>
    <n v="0"/>
    <m/>
    <m/>
    <m/>
    <m/>
    <m/>
    <m/>
    <m/>
    <m/>
    <n v="1"/>
    <s v="1"/>
    <s v="2"/>
    <n v="0"/>
    <n v="0"/>
    <n v="2"/>
    <n v="7.142857142857143"/>
    <n v="0"/>
    <n v="0"/>
    <n v="26"/>
    <n v="92.85714285714286"/>
    <n v="28"/>
  </r>
  <r>
    <s v="terrencepaul5"/>
    <s v="unistotencamp"/>
    <m/>
    <m/>
    <m/>
    <m/>
    <m/>
    <m/>
    <m/>
    <m/>
    <s v="No"/>
    <n v="528"/>
    <m/>
    <m/>
    <x v="0"/>
    <d v="2019-01-13T03:54:08.000"/>
    <s v="RT @ORCRoseAnne: ⁦@UnistotenCamp⁩ isn’t a protest camp, nor a blockade. It is a reoccupation of traditional territory &amp;amp; an assertion of Abo…"/>
    <m/>
    <m/>
    <x v="0"/>
    <m/>
    <s v="http://abs.twimg.com/sticky/default_profile_images/default_profile_normal.png"/>
    <x v="338"/>
    <s v="https://twitter.com/#!/terrencepaul5/status/1084297517284524032"/>
    <m/>
    <m/>
    <s v="1084297517284524032"/>
    <m/>
    <b v="0"/>
    <n v="0"/>
    <s v=""/>
    <b v="0"/>
    <s v="en"/>
    <m/>
    <s v=""/>
    <b v="0"/>
    <n v="88"/>
    <s v="1084128274425483264"/>
    <s v="Twitter for Android"/>
    <b v="0"/>
    <s v="1084128274425483264"/>
    <s v="Tweet"/>
    <n v="0"/>
    <n v="0"/>
    <m/>
    <m/>
    <m/>
    <m/>
    <m/>
    <m/>
    <m/>
    <m/>
    <n v="2"/>
    <s v="1"/>
    <s v="1"/>
    <m/>
    <m/>
    <m/>
    <m/>
    <m/>
    <m/>
    <m/>
    <m/>
    <m/>
  </r>
  <r>
    <s v="putin_is_huilo"/>
    <s v="twittersupport"/>
    <m/>
    <m/>
    <m/>
    <m/>
    <m/>
    <m/>
    <m/>
    <m/>
    <s v="No"/>
    <n v="531"/>
    <m/>
    <m/>
    <x v="0"/>
    <d v="2019-01-14T07:20:09.000"/>
    <s v="@david54367 @UkrEmbLondon @TwitterSupport The question can be posed only after the reoccupation... Cuz we've witnessed so-called referendum, with little green men with AK-47 hanging around."/>
    <m/>
    <m/>
    <x v="0"/>
    <m/>
    <s v="http://pbs.twimg.com/profile_images/1867311678/0_normal.jpg"/>
    <x v="339"/>
    <s v="https://twitter.com/#!/putin_is_huilo/status/1084711752607154178"/>
    <m/>
    <m/>
    <s v="1084711752607154178"/>
    <s v="1083657951230001157"/>
    <b v="0"/>
    <n v="0"/>
    <s v="940912705833234432"/>
    <b v="0"/>
    <s v="en"/>
    <m/>
    <s v=""/>
    <b v="0"/>
    <n v="0"/>
    <s v=""/>
    <s v="Twitter Lite"/>
    <b v="0"/>
    <s v="1083657951230001157"/>
    <s v="Tweet"/>
    <n v="0"/>
    <n v="0"/>
    <m/>
    <m/>
    <m/>
    <m/>
    <m/>
    <m/>
    <m/>
    <m/>
    <n v="1"/>
    <s v="17"/>
    <s v="17"/>
    <m/>
    <m/>
    <m/>
    <m/>
    <m/>
    <m/>
    <m/>
    <m/>
    <m/>
  </r>
  <r>
    <s v="bearwalker58"/>
    <s v="unistotencamp"/>
    <m/>
    <m/>
    <m/>
    <m/>
    <m/>
    <m/>
    <m/>
    <m/>
    <s v="No"/>
    <n v="534"/>
    <m/>
    <m/>
    <x v="0"/>
    <d v="2019-01-14T14:52:55.000"/>
    <s v="RT @ORCRoseAnne: ⁦@UnistotenCamp⁩ isn’t a protest camp, nor a blockade. It is a reoccupation of traditional territory &amp;amp; an assertion of Abo…"/>
    <m/>
    <m/>
    <x v="0"/>
    <m/>
    <s v="http://pbs.twimg.com/profile_images/2874038290/77c8a430d1cc0aee5499337b209f2a75_normal.jpeg"/>
    <x v="340"/>
    <s v="https://twitter.com/#!/bearwalker58/status/1084825696290013184"/>
    <m/>
    <m/>
    <s v="1084825696290013184"/>
    <m/>
    <b v="0"/>
    <n v="0"/>
    <s v=""/>
    <b v="0"/>
    <s v="en"/>
    <m/>
    <s v=""/>
    <b v="0"/>
    <n v="90"/>
    <s v="1084128274425483264"/>
    <s v="Twitter for Android"/>
    <b v="0"/>
    <s v="1084128274425483264"/>
    <s v="Tweet"/>
    <n v="0"/>
    <n v="0"/>
    <m/>
    <m/>
    <m/>
    <m/>
    <m/>
    <m/>
    <m/>
    <m/>
    <n v="1"/>
    <s v="1"/>
    <s v="1"/>
    <m/>
    <m/>
    <m/>
    <m/>
    <m/>
    <m/>
    <m/>
    <m/>
    <m/>
  </r>
  <r>
    <s v="totigerlilly"/>
    <s v="candiscallison"/>
    <m/>
    <m/>
    <m/>
    <m/>
    <m/>
    <m/>
    <m/>
    <m/>
    <s v="No"/>
    <n v="536"/>
    <m/>
    <m/>
    <x v="0"/>
    <d v="2019-01-11T19:54:43.000"/>
    <s v="RT @candiscallison: &quot;What many fail to understand about the Unist’ot’en Camp is that it is not a protest camp. Nor is it a blockade. It is…"/>
    <m/>
    <m/>
    <x v="0"/>
    <m/>
    <s v="http://pbs.twimg.com/profile_images/957661295712456704/0neq5QsI_normal.jpg"/>
    <x v="341"/>
    <s v="https://twitter.com/#!/totigerlilly/status/1083814482126680064"/>
    <m/>
    <m/>
    <s v="1083814482126680064"/>
    <m/>
    <b v="0"/>
    <n v="0"/>
    <s v=""/>
    <b v="1"/>
    <s v="en"/>
    <m/>
    <s v="1083452191556329473"/>
    <b v="0"/>
    <n v="76"/>
    <s v="1083543707582955520"/>
    <s v="Twitter for Android"/>
    <b v="0"/>
    <s v="1083543707582955520"/>
    <s v="Tweet"/>
    <n v="0"/>
    <n v="0"/>
    <m/>
    <m/>
    <m/>
    <m/>
    <m/>
    <m/>
    <m/>
    <m/>
    <n v="1"/>
    <s v="1"/>
    <s v="2"/>
    <n v="0"/>
    <n v="0"/>
    <n v="2"/>
    <n v="7.142857142857143"/>
    <n v="0"/>
    <n v="0"/>
    <n v="26"/>
    <n v="92.85714285714286"/>
    <n v="28"/>
  </r>
  <r>
    <s v="orcroseanne"/>
    <s v="unistotencamp"/>
    <m/>
    <m/>
    <m/>
    <m/>
    <m/>
    <m/>
    <m/>
    <m/>
    <s v="No"/>
    <n v="537"/>
    <m/>
    <m/>
    <x v="0"/>
    <d v="2019-01-12T16:41:37.000"/>
    <s v="⁦@UnistotenCamp⁩ isn’t a protest camp, nor a blockade. It is a reoccupation of traditional territory &amp;amp; an assertion of Aboriginal title &amp;amp; rights to land that have been proven thru the Supreme Court of Canada to never have been extinguished. https://t.co/BNIHl0RhIt"/>
    <s v="https://www.vice.com/en_ca/article/kzvmqv/the-real-war-facing-the-wetsuweten-nation"/>
    <s v="vice.com"/>
    <x v="0"/>
    <m/>
    <s v="http://pbs.twimg.com/profile_images/996246229783724033/G2l3YUHC_normal.jpg"/>
    <x v="342"/>
    <s v="https://twitter.com/#!/orcroseanne/status/1084128274425483264"/>
    <m/>
    <m/>
    <s v="1084128274425483264"/>
    <m/>
    <b v="0"/>
    <n v="100"/>
    <s v=""/>
    <b v="0"/>
    <s v="en"/>
    <m/>
    <s v=""/>
    <b v="0"/>
    <n v="88"/>
    <s v=""/>
    <s v="Twitter for iPhone"/>
    <b v="0"/>
    <s v="1084128274425483264"/>
    <s v="Tweet"/>
    <n v="0"/>
    <n v="0"/>
    <m/>
    <m/>
    <m/>
    <m/>
    <m/>
    <m/>
    <m/>
    <m/>
    <n v="1"/>
    <s v="1"/>
    <s v="1"/>
    <n v="2"/>
    <n v="4.878048780487805"/>
    <n v="1"/>
    <n v="2.4390243902439024"/>
    <n v="0"/>
    <n v="0"/>
    <n v="38"/>
    <n v="92.6829268292683"/>
    <n v="41"/>
  </r>
  <r>
    <s v="totigerlilly"/>
    <s v="unistotencamp"/>
    <m/>
    <m/>
    <m/>
    <m/>
    <m/>
    <m/>
    <m/>
    <m/>
    <s v="No"/>
    <n v="538"/>
    <m/>
    <m/>
    <x v="0"/>
    <d v="2019-01-14T19:23:39.000"/>
    <s v="RT @ORCRoseAnne: ⁦@UnistotenCamp⁩ isn’t a protest camp, nor a blockade. It is a reoccupation of traditional territory &amp;amp; an assertion of Abo…"/>
    <m/>
    <m/>
    <x v="0"/>
    <m/>
    <s v="http://pbs.twimg.com/profile_images/957661295712456704/0neq5QsI_normal.jpg"/>
    <x v="343"/>
    <s v="https://twitter.com/#!/totigerlilly/status/1084893825850531841"/>
    <m/>
    <m/>
    <s v="1084893825850531841"/>
    <m/>
    <b v="0"/>
    <n v="0"/>
    <s v=""/>
    <b v="0"/>
    <s v="en"/>
    <m/>
    <s v=""/>
    <b v="0"/>
    <n v="90"/>
    <s v="1084128274425483264"/>
    <s v="Twitter for Android"/>
    <b v="0"/>
    <s v="108412827442548326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52">
    <i>
      <x v="1"/>
    </i>
    <i r="1">
      <x v="7"/>
    </i>
    <i r="2">
      <x v="189"/>
    </i>
    <i r="3">
      <x v="13"/>
    </i>
    <i>
      <x v="3"/>
    </i>
    <i r="1">
      <x v="2"/>
    </i>
    <i r="2">
      <x v="33"/>
    </i>
    <i r="3">
      <x v="23"/>
    </i>
    <i r="1">
      <x v="9"/>
    </i>
    <i r="2">
      <x v="247"/>
    </i>
    <i r="3">
      <x v="13"/>
    </i>
    <i r="1">
      <x v="10"/>
    </i>
    <i r="2">
      <x v="276"/>
    </i>
    <i r="3">
      <x v="14"/>
    </i>
    <i r="2">
      <x v="297"/>
    </i>
    <i r="3">
      <x v="21"/>
    </i>
    <i r="2">
      <x v="300"/>
    </i>
    <i r="3">
      <x v="8"/>
    </i>
    <i r="1">
      <x v="11"/>
    </i>
    <i r="2">
      <x v="306"/>
    </i>
    <i r="3">
      <x v="15"/>
    </i>
    <i r="2">
      <x v="307"/>
    </i>
    <i r="3">
      <x v="22"/>
    </i>
    <i r="2">
      <x v="311"/>
    </i>
    <i r="3">
      <x v="19"/>
    </i>
    <i r="3">
      <x v="21"/>
    </i>
    <i r="3">
      <x v="24"/>
    </i>
    <i r="2">
      <x v="312"/>
    </i>
    <i r="3">
      <x v="2"/>
    </i>
    <i r="3">
      <x v="3"/>
    </i>
    <i r="3">
      <x v="8"/>
    </i>
    <i r="3">
      <x v="12"/>
    </i>
    <i r="3">
      <x v="21"/>
    </i>
    <i r="3">
      <x v="22"/>
    </i>
    <i r="2">
      <x v="313"/>
    </i>
    <i r="3">
      <x v="16"/>
    </i>
    <i r="2">
      <x v="314"/>
    </i>
    <i r="3">
      <x v="22"/>
    </i>
    <i r="2">
      <x v="315"/>
    </i>
    <i r="3">
      <x v="15"/>
    </i>
    <i r="2">
      <x v="316"/>
    </i>
    <i r="3">
      <x v="3"/>
    </i>
    <i r="3">
      <x v="9"/>
    </i>
    <i r="2">
      <x v="317"/>
    </i>
    <i r="3">
      <x v="5"/>
    </i>
    <i r="3">
      <x v="13"/>
    </i>
    <i r="3">
      <x v="15"/>
    </i>
    <i r="3">
      <x v="23"/>
    </i>
    <i r="2">
      <x v="318"/>
    </i>
    <i r="3">
      <x v="2"/>
    </i>
    <i r="3">
      <x v="10"/>
    </i>
    <i r="2">
      <x v="321"/>
    </i>
    <i r="3">
      <x v="5"/>
    </i>
    <i r="3">
      <x v="13"/>
    </i>
    <i r="3">
      <x v="17"/>
    </i>
    <i r="2">
      <x v="322"/>
    </i>
    <i r="3">
      <x v="12"/>
    </i>
    <i r="3">
      <x v="13"/>
    </i>
    <i r="3">
      <x v="18"/>
    </i>
    <i r="3">
      <x v="19"/>
    </i>
    <i r="3">
      <x v="23"/>
    </i>
    <i r="2">
      <x v="323"/>
    </i>
    <i r="3">
      <x v="2"/>
    </i>
    <i r="3">
      <x v="11"/>
    </i>
    <i r="3">
      <x v="12"/>
    </i>
    <i r="3">
      <x v="13"/>
    </i>
    <i r="3">
      <x v="15"/>
    </i>
    <i r="2">
      <x v="324"/>
    </i>
    <i r="3">
      <x v="7"/>
    </i>
    <i r="2">
      <x v="326"/>
    </i>
    <i r="3">
      <x v="16"/>
    </i>
    <i r="3">
      <x v="17"/>
    </i>
    <i r="3">
      <x v="18"/>
    </i>
    <i r="3">
      <x v="19"/>
    </i>
    <i r="3">
      <x v="22"/>
    </i>
    <i r="3">
      <x v="24"/>
    </i>
    <i r="2">
      <x v="327"/>
    </i>
    <i r="3">
      <x v="2"/>
    </i>
    <i r="3">
      <x v="4"/>
    </i>
    <i r="3">
      <x v="20"/>
    </i>
    <i r="2">
      <x v="328"/>
    </i>
    <i r="3">
      <x v="1"/>
    </i>
    <i r="3">
      <x v="22"/>
    </i>
    <i r="2">
      <x v="329"/>
    </i>
    <i r="3">
      <x v="3"/>
    </i>
    <i r="3">
      <x v="21"/>
    </i>
    <i r="2">
      <x v="330"/>
    </i>
    <i r="3">
      <x v="12"/>
    </i>
    <i r="2">
      <x v="334"/>
    </i>
    <i r="3">
      <x v="4"/>
    </i>
    <i r="3">
      <x v="10"/>
    </i>
    <i r="2">
      <x v="335"/>
    </i>
    <i r="3">
      <x v="3"/>
    </i>
    <i r="3">
      <x v="13"/>
    </i>
    <i r="3">
      <x v="15"/>
    </i>
    <i r="3">
      <x v="19"/>
    </i>
    <i r="3">
      <x v="22"/>
    </i>
    <i r="1">
      <x v="12"/>
    </i>
    <i r="2">
      <x v="336"/>
    </i>
    <i r="3">
      <x v="3"/>
    </i>
    <i r="3">
      <x v="12"/>
    </i>
    <i r="3">
      <x v="23"/>
    </i>
    <i r="2">
      <x v="338"/>
    </i>
    <i r="3">
      <x v="10"/>
    </i>
    <i r="2">
      <x v="340"/>
    </i>
    <i r="3">
      <x v="15"/>
    </i>
    <i r="2">
      <x v="341"/>
    </i>
    <i r="3">
      <x v="15"/>
    </i>
    <i r="3">
      <x v="16"/>
    </i>
    <i r="3">
      <x v="20"/>
    </i>
    <i r="2">
      <x v="342"/>
    </i>
    <i r="3">
      <x v="11"/>
    </i>
    <i r="3">
      <x v="17"/>
    </i>
    <i r="2">
      <x v="343"/>
    </i>
    <i r="3">
      <x v="22"/>
    </i>
    <i r="2">
      <x v="344"/>
    </i>
    <i r="3">
      <x v="20"/>
    </i>
    <i r="3">
      <x v="23"/>
    </i>
    <i r="2">
      <x v="346"/>
    </i>
    <i r="3">
      <x v="17"/>
    </i>
    <i r="3">
      <x v="21"/>
    </i>
    <i r="2">
      <x v="347"/>
    </i>
    <i r="3">
      <x v="23"/>
    </i>
    <i r="2">
      <x v="348"/>
    </i>
    <i r="3">
      <x v="24"/>
    </i>
    <i r="2">
      <x v="349"/>
    </i>
    <i r="3">
      <x v="15"/>
    </i>
    <i r="2">
      <x v="350"/>
    </i>
    <i r="3">
      <x v="9"/>
    </i>
    <i r="2">
      <x v="352"/>
    </i>
    <i r="3">
      <x v="23"/>
    </i>
    <i r="2">
      <x v="353"/>
    </i>
    <i r="3">
      <x v="17"/>
    </i>
    <i r="2">
      <x v="354"/>
    </i>
    <i r="3">
      <x v="15"/>
    </i>
    <i r="3">
      <x v="16"/>
    </i>
    <i r="2">
      <x v="357"/>
    </i>
    <i r="3">
      <x v="18"/>
    </i>
    <i r="2">
      <x v="359"/>
    </i>
    <i r="3">
      <x v="2"/>
    </i>
    <i r="3">
      <x v="3"/>
    </i>
    <i r="3">
      <x v="4"/>
    </i>
    <i r="3">
      <x v="7"/>
    </i>
    <i r="3">
      <x v="8"/>
    </i>
    <i r="3">
      <x v="16"/>
    </i>
    <i r="2">
      <x v="360"/>
    </i>
    <i r="3">
      <x v="2"/>
    </i>
    <i r="3">
      <x v="17"/>
    </i>
    <i r="3">
      <x v="19"/>
    </i>
    <i r="2">
      <x v="361"/>
    </i>
    <i r="3">
      <x v="22"/>
    </i>
    <i r="3">
      <x v="23"/>
    </i>
    <i r="2">
      <x v="364"/>
    </i>
    <i r="3">
      <x v="10"/>
    </i>
    <i r="3">
      <x v="14"/>
    </i>
    <i r="3">
      <x v="15"/>
    </i>
    <i r="3">
      <x v="23"/>
    </i>
    <i r="2">
      <x v="365"/>
    </i>
    <i r="3">
      <x v="2"/>
    </i>
    <i r="2">
      <x v="366"/>
    </i>
    <i r="3">
      <x v="10"/>
    </i>
    <i r="3">
      <x v="17"/>
    </i>
    <i>
      <x v="4"/>
    </i>
    <i r="1">
      <x v="1"/>
    </i>
    <i r="2">
      <x v="2"/>
    </i>
    <i r="3">
      <x v="1"/>
    </i>
    <i r="3">
      <x v="2"/>
    </i>
    <i r="3">
      <x v="3"/>
    </i>
    <i r="3">
      <x v="12"/>
    </i>
    <i r="3">
      <x v="13"/>
    </i>
    <i r="3">
      <x v="17"/>
    </i>
    <i r="3">
      <x v="20"/>
    </i>
    <i r="3">
      <x v="22"/>
    </i>
    <i r="3">
      <x v="23"/>
    </i>
    <i r="2">
      <x v="7"/>
    </i>
    <i r="3">
      <x v="15"/>
    </i>
    <i r="2">
      <x v="8"/>
    </i>
    <i r="3">
      <x v="24"/>
    </i>
    <i r="2">
      <x v="9"/>
    </i>
    <i r="3">
      <x v="2"/>
    </i>
    <i r="3">
      <x v="14"/>
    </i>
    <i r="3">
      <x v="15"/>
    </i>
    <i r="3">
      <x v="18"/>
    </i>
    <i r="3">
      <x v="19"/>
    </i>
    <i r="3">
      <x v="21"/>
    </i>
    <i r="3">
      <x v="22"/>
    </i>
    <i r="3">
      <x v="23"/>
    </i>
    <i r="2">
      <x v="10"/>
    </i>
    <i r="3">
      <x v="1"/>
    </i>
    <i r="3">
      <x v="15"/>
    </i>
    <i r="3">
      <x v="18"/>
    </i>
    <i r="2">
      <x v="11"/>
    </i>
    <i r="3">
      <x v="2"/>
    </i>
    <i r="3">
      <x v="3"/>
    </i>
    <i r="3">
      <x v="4"/>
    </i>
    <i r="3">
      <x v="5"/>
    </i>
    <i r="3">
      <x v="6"/>
    </i>
    <i r="3">
      <x v="7"/>
    </i>
    <i r="3">
      <x v="8"/>
    </i>
    <i r="3">
      <x v="9"/>
    </i>
    <i r="3">
      <x v="10"/>
    </i>
    <i r="3">
      <x v="12"/>
    </i>
    <i r="3">
      <x v="13"/>
    </i>
    <i r="3">
      <x v="14"/>
    </i>
    <i r="3">
      <x v="16"/>
    </i>
    <i r="3">
      <x v="17"/>
    </i>
    <i r="3">
      <x v="18"/>
    </i>
    <i r="3">
      <x v="20"/>
    </i>
    <i r="3">
      <x v="22"/>
    </i>
    <i r="3">
      <x v="24"/>
    </i>
    <i r="2">
      <x v="12"/>
    </i>
    <i r="3">
      <x v="2"/>
    </i>
    <i r="3">
      <x v="3"/>
    </i>
    <i r="3">
      <x v="4"/>
    </i>
    <i r="3">
      <x v="7"/>
    </i>
    <i r="3">
      <x v="17"/>
    </i>
    <i r="3">
      <x v="18"/>
    </i>
    <i r="3">
      <x v="19"/>
    </i>
    <i r="3">
      <x v="20"/>
    </i>
    <i r="3">
      <x v="21"/>
    </i>
    <i r="3">
      <x v="23"/>
    </i>
    <i r="3">
      <x v="24"/>
    </i>
    <i r="2">
      <x v="13"/>
    </i>
    <i r="3">
      <x v="1"/>
    </i>
    <i r="3">
      <x v="2"/>
    </i>
    <i r="3">
      <x v="3"/>
    </i>
    <i r="3">
      <x v="4"/>
    </i>
    <i r="3">
      <x v="5"/>
    </i>
    <i r="3">
      <x v="6"/>
    </i>
    <i r="3">
      <x v="8"/>
    </i>
    <i r="3">
      <x v="12"/>
    </i>
    <i r="3">
      <x v="13"/>
    </i>
    <i r="3">
      <x v="14"/>
    </i>
    <i r="3">
      <x v="15"/>
    </i>
    <i r="3">
      <x v="16"/>
    </i>
    <i r="3">
      <x v="17"/>
    </i>
    <i r="3">
      <x v="18"/>
    </i>
    <i r="3">
      <x v="19"/>
    </i>
    <i r="3">
      <x v="20"/>
    </i>
    <i r="3">
      <x v="21"/>
    </i>
    <i r="3">
      <x v="22"/>
    </i>
    <i r="3">
      <x v="23"/>
    </i>
    <i r="2">
      <x v="14"/>
    </i>
    <i r="3">
      <x v="1"/>
    </i>
    <i r="3">
      <x v="2"/>
    </i>
    <i r="3">
      <x v="4"/>
    </i>
    <i r="3">
      <x v="6"/>
    </i>
    <i r="3">
      <x v="7"/>
    </i>
    <i r="3">
      <x v="8"/>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13" s="1"/>
        <i x="16" s="1"/>
        <i x="17" s="1"/>
        <i x="15" s="1"/>
        <i x="25" s="1"/>
        <i x="6" s="1"/>
        <i x="8" s="1"/>
        <i x="21" s="1"/>
        <i x="19" s="1"/>
        <i x="5" s="1"/>
        <i x="7" s="1"/>
        <i x="23" s="1"/>
        <i x="24" s="1"/>
        <i x="22" s="1"/>
        <i x="10" s="1"/>
        <i x="11" s="1"/>
        <i x="9" s="1"/>
        <i x="3" s="1"/>
        <i x="1" s="1"/>
        <i x="2" s="1"/>
        <i x="12" s="1"/>
        <i x="14" s="1"/>
        <i x="4" s="1"/>
        <i x="26" s="1"/>
        <i x="2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9" totalsRowShown="0" headerRowDxfId="492" dataDxfId="491">
  <autoFilter ref="A2:BL53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9" totalsRowShown="0" headerRowDxfId="362" dataDxfId="361">
  <autoFilter ref="A2:C5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36" totalsRowShown="0" headerRowDxfId="439" dataDxfId="438">
  <autoFilter ref="A2:BS43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97" totalsRowShown="0" headerRowDxfId="147" dataDxfId="146">
  <autoFilter ref="A1:G99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10" totalsRowShown="0" headerRowDxfId="138" dataDxfId="137">
  <autoFilter ref="A1:L9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7" totalsRowShown="0" headerRowDxfId="64" dataDxfId="63">
  <autoFilter ref="A2:BL3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7" totalsRowShown="0" headerRowDxfId="396">
  <autoFilter ref="A2:AO5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5" totalsRowShown="0" headerRowDxfId="393" dataDxfId="392">
  <autoFilter ref="A1:C43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ridgettHenwood/status/1047110766019661824" TargetMode="External" /><Relationship Id="rId2" Type="http://schemas.openxmlformats.org/officeDocument/2006/relationships/hyperlink" Target="https://twitter.com/BridgettHenwood/status/1047110766019661824" TargetMode="External" /><Relationship Id="rId3" Type="http://schemas.openxmlformats.org/officeDocument/2006/relationships/hyperlink" Target="https://twitter.com/BridgettHenwood/status/1047110766019661824" TargetMode="External" /><Relationship Id="rId4" Type="http://schemas.openxmlformats.org/officeDocument/2006/relationships/hyperlink" Target="http://wwwphilatelie-truchtersheim.e-monsite.com/album-photos/identifications-de-surcharges/surcharges-inconnues-sur-type-blanc/" TargetMode="External" /><Relationship Id="rId5" Type="http://schemas.openxmlformats.org/officeDocument/2006/relationships/hyperlink" Target="https://www.youtube.com/watch?v=_YAQMx3aylI&amp;feature=youtu.be" TargetMode="External" /><Relationship Id="rId6" Type="http://schemas.openxmlformats.org/officeDocument/2006/relationships/hyperlink" Target="https://www.youtube.com/watch?v=_YAQMx3aylI&amp;feature=youtu.be" TargetMode="External" /><Relationship Id="rId7" Type="http://schemas.openxmlformats.org/officeDocument/2006/relationships/hyperlink" Target="https://www.youtube.com/watch?v=_YAQMx3aylI&amp;feature=youtu.be" TargetMode="External" /><Relationship Id="rId8" Type="http://schemas.openxmlformats.org/officeDocument/2006/relationships/hyperlink" Target="https://www.youtube.com/watch?v=_YAQMx3aylI&amp;feature=youtu.be" TargetMode="External" /><Relationship Id="rId9" Type="http://schemas.openxmlformats.org/officeDocument/2006/relationships/hyperlink" Target="https://www.youtube.com/watch?v=_YAQMx3aylI&amp;feature=youtu.be" TargetMode="External" /><Relationship Id="rId10" Type="http://schemas.openxmlformats.org/officeDocument/2006/relationships/hyperlink" Target="https://www.youtube.com/watch?v=_YAQMx3aylI&amp;feature=youtu.be" TargetMode="External" /><Relationship Id="rId11" Type="http://schemas.openxmlformats.org/officeDocument/2006/relationships/hyperlink" Target="https://worldview.stratfor.com/situation-report/israel-some-ministers-consider-targeted-killings-hamas-leaders-gaza-reoccupation?utm_source=Twitter&amp;utm_medium=social&amp;utm_campaign=article" TargetMode="External" /><Relationship Id="rId12" Type="http://schemas.openxmlformats.org/officeDocument/2006/relationships/hyperlink" Target="https://twitter.com/Stratfor/status/1065355111403261958" TargetMode="External" /><Relationship Id="rId13" Type="http://schemas.openxmlformats.org/officeDocument/2006/relationships/hyperlink" Target="https://lenta.ru/news/2018/11/21/reoccupation/?utm_source=lentatw&amp;utm_medium=social" TargetMode="External" /><Relationship Id="rId14" Type="http://schemas.openxmlformats.org/officeDocument/2006/relationships/hyperlink" Target="https://libuwspaceprd02.uwaterloo.ca/handle/10012/12878" TargetMode="External" /><Relationship Id="rId15" Type="http://schemas.openxmlformats.org/officeDocument/2006/relationships/hyperlink" Target="https://twitter.com/FlashForFreedom/status/1066614187235950592" TargetMode="External" /><Relationship Id="rId16" Type="http://schemas.openxmlformats.org/officeDocument/2006/relationships/hyperlink" Target="https://rouendanslarue.net/video-expulsion-et-reoccupation-du-rond-point-des-vaches-round-2/" TargetMode="External" /><Relationship Id="rId17" Type="http://schemas.openxmlformats.org/officeDocument/2006/relationships/hyperlink" Target="https://rouendanslarue.net/video-expulsion-et-reoccupation-du-rond-point-des-vaches-round-2/" TargetMode="External" /><Relationship Id="rId18" Type="http://schemas.openxmlformats.org/officeDocument/2006/relationships/hyperlink" Target="https://www.youtube.com/watch?v=_YAQMx3aylI&amp;feature=youtu.be" TargetMode="External" /><Relationship Id="rId19" Type="http://schemas.openxmlformats.org/officeDocument/2006/relationships/hyperlink" Target="https://www.youtube.com/watch?v=BwaEcWjD-lQ&amp;feature=youtu.be" TargetMode="External" /><Relationship Id="rId20" Type="http://schemas.openxmlformats.org/officeDocument/2006/relationships/hyperlink" Target="https://www.metropolismag.com/architecture/181-fremont-seismic-structure-arup/pic/44491/" TargetMode="External" /><Relationship Id="rId21" Type="http://schemas.openxmlformats.org/officeDocument/2006/relationships/hyperlink" Target="https://www.thenational.ae/world/europe/britain-should-use-threat-of-food-shortages-against-ireland-says-leading-brexiteer-1.800238" TargetMode="External" /><Relationship Id="rId22" Type="http://schemas.openxmlformats.org/officeDocument/2006/relationships/hyperlink" Target="https://www.thenational.ae/world/europe/britain-should-use-threat-of-food-shortages-against-ireland-says-leading-brexiteer-1.800238" TargetMode="External" /><Relationship Id="rId23" Type="http://schemas.openxmlformats.org/officeDocument/2006/relationships/hyperlink" Target="https://www.jpost.com/Israel-News/Israeli-PA-security-coordination-is-at-risk-unless-US-law-is-changed-573760" TargetMode="External" /><Relationship Id="rId24" Type="http://schemas.openxmlformats.org/officeDocument/2006/relationships/hyperlink" Target="https://twitter.com/AzAmbassadeFr/status/1071310294247456768" TargetMode="External" /><Relationship Id="rId25" Type="http://schemas.openxmlformats.org/officeDocument/2006/relationships/hyperlink" Target="http://presscore.ca/nato-was-created-by-nazi-war-criminals-to-establish-the-fourth-reich" TargetMode="External" /><Relationship Id="rId26" Type="http://schemas.openxmlformats.org/officeDocument/2006/relationships/hyperlink" Target="http://presscore.ca/2011-congressional-audit-forfeited-federal-reserve-franchise-for-violation-of-law" TargetMode="External" /><Relationship Id="rId27" Type="http://schemas.openxmlformats.org/officeDocument/2006/relationships/hyperlink" Target="https://twitter.com/lawson_sv/status/715265549945610240" TargetMode="External" /><Relationship Id="rId28" Type="http://schemas.openxmlformats.org/officeDocument/2006/relationships/hyperlink" Target="https://www.youtube.com/watch?v=NJ9NDctoK0E&amp;feature=youtu.be" TargetMode="External" /><Relationship Id="rId29" Type="http://schemas.openxmlformats.org/officeDocument/2006/relationships/hyperlink" Target="https://educationactiontoronto.com/articles/education-funding-guide-a-first-step-towards-privatization/" TargetMode="External" /><Relationship Id="rId30" Type="http://schemas.openxmlformats.org/officeDocument/2006/relationships/hyperlink" Target="https://www.youtube.com/watch?v=BwaEcWjD-lQ&amp;feature=youtu.be" TargetMode="External" /><Relationship Id="rId31" Type="http://schemas.openxmlformats.org/officeDocument/2006/relationships/hyperlink" Target="http://historyloversclub.com/historical-photos-of-allied-forces/11/" TargetMode="External" /><Relationship Id="rId32" Type="http://schemas.openxmlformats.org/officeDocument/2006/relationships/hyperlink" Target="https://www.cupw.ca/fr/campaign/resources/d%C3%A9claration-de-solidarit%C3%A9-du-sttp-avec-le-camp-des-unist%E2%80%99ot%E2%80%99en-et-la-r%C3%A9occupation" TargetMode="External" /><Relationship Id="rId33" Type="http://schemas.openxmlformats.org/officeDocument/2006/relationships/hyperlink" Target="https://twitter.com/mrvalentynne/status/1078811084214149120" TargetMode="External" /><Relationship Id="rId34" Type="http://schemas.openxmlformats.org/officeDocument/2006/relationships/hyperlink" Target="https://twitter.com/CpbLexit/status/1079490437805756417" TargetMode="External" /><Relationship Id="rId35" Type="http://schemas.openxmlformats.org/officeDocument/2006/relationships/hyperlink" Target="https://twitter.com/azuretone/status/1079768614033649664" TargetMode="External" /><Relationship Id="rId36" Type="http://schemas.openxmlformats.org/officeDocument/2006/relationships/hyperlink" Target="https://twitter.com/Trevor_Jang/status/1083452191556329473" TargetMode="External" /><Relationship Id="rId37" Type="http://schemas.openxmlformats.org/officeDocument/2006/relationships/hyperlink" Target="https://www.vice.com/en_ca/article/kzvmqv/the-real-war-facing-the-wetsuweten-nation" TargetMode="External" /><Relationship Id="rId38" Type="http://schemas.openxmlformats.org/officeDocument/2006/relationships/hyperlink" Target="https://twitter.com/ORCRoseAnne/status/1084128274425483264" TargetMode="External" /><Relationship Id="rId39" Type="http://schemas.openxmlformats.org/officeDocument/2006/relationships/hyperlink" Target="https://www.vice.com/en_ca/article/kzvmqv/the-real-war-facing-the-wetsuweten-nation" TargetMode="External" /><Relationship Id="rId40" Type="http://schemas.openxmlformats.org/officeDocument/2006/relationships/hyperlink" Target="https://pbs.twimg.com/media/DqOHKziWoAUB8Ga.jpg" TargetMode="External" /><Relationship Id="rId41" Type="http://schemas.openxmlformats.org/officeDocument/2006/relationships/hyperlink" Target="https://pbs.twimg.com/media/DrVus6GW4AURsOK.jpg" TargetMode="External" /><Relationship Id="rId42" Type="http://schemas.openxmlformats.org/officeDocument/2006/relationships/hyperlink" Target="https://pbs.twimg.com/media/DrfbQaWWsAERrTz.jpg" TargetMode="External" /><Relationship Id="rId43" Type="http://schemas.openxmlformats.org/officeDocument/2006/relationships/hyperlink" Target="https://pbs.twimg.com/media/DsIyfbMWoAAhFkP.jpg" TargetMode="External" /><Relationship Id="rId44" Type="http://schemas.openxmlformats.org/officeDocument/2006/relationships/hyperlink" Target="https://pbs.twimg.com/media/DsWNvenUwAUTeX_.jpg" TargetMode="External" /><Relationship Id="rId45" Type="http://schemas.openxmlformats.org/officeDocument/2006/relationships/hyperlink" Target="https://pbs.twimg.com/media/DsWNvenUwAUTeX_.jpg" TargetMode="External" /><Relationship Id="rId46" Type="http://schemas.openxmlformats.org/officeDocument/2006/relationships/hyperlink" Target="https://pbs.twimg.com/media/DsiqBj5W0AEWzkF.jpg" TargetMode="External" /><Relationship Id="rId47" Type="http://schemas.openxmlformats.org/officeDocument/2006/relationships/hyperlink" Target="https://pbs.twimg.com/media/DtKMxO1X4AAZXOl.jpg" TargetMode="External" /><Relationship Id="rId48" Type="http://schemas.openxmlformats.org/officeDocument/2006/relationships/hyperlink" Target="https://pbs.twimg.com/media/DsM18CoWoAAXtD7.jpg" TargetMode="External" /><Relationship Id="rId49" Type="http://schemas.openxmlformats.org/officeDocument/2006/relationships/hyperlink" Target="https://pbs.twimg.com/media/CmwwbOxW8AEe6uB.jpg" TargetMode="External" /><Relationship Id="rId50" Type="http://schemas.openxmlformats.org/officeDocument/2006/relationships/hyperlink" Target="https://pbs.twimg.com/media/CmwwbOxW8AEe6uB.jpg" TargetMode="External" /><Relationship Id="rId51" Type="http://schemas.openxmlformats.org/officeDocument/2006/relationships/hyperlink" Target="https://pbs.twimg.com/media/DtvWX4uX4AEfDq_.jpg" TargetMode="External" /><Relationship Id="rId52" Type="http://schemas.openxmlformats.org/officeDocument/2006/relationships/hyperlink" Target="https://pbs.twimg.com/media/DtvWX4uX4AEfDq_.jpg" TargetMode="External" /><Relationship Id="rId53" Type="http://schemas.openxmlformats.org/officeDocument/2006/relationships/hyperlink" Target="https://pbs.twimg.com/media/DVEHoI_W0AAPn4y.jpg" TargetMode="External" /><Relationship Id="rId54" Type="http://schemas.openxmlformats.org/officeDocument/2006/relationships/hyperlink" Target="https://pbs.twimg.com/media/DvSIA9MXcAEc4Bp.jpg" TargetMode="External" /><Relationship Id="rId55" Type="http://schemas.openxmlformats.org/officeDocument/2006/relationships/hyperlink" Target="https://pbs.twimg.com/media/Dt_56nRXgAIbG23.jpg" TargetMode="External" /><Relationship Id="rId56" Type="http://schemas.openxmlformats.org/officeDocument/2006/relationships/hyperlink" Target="https://pbs.twimg.com/media/DqazO96WsAAmWd5.jpg" TargetMode="External" /><Relationship Id="rId57" Type="http://schemas.openxmlformats.org/officeDocument/2006/relationships/hyperlink" Target="https://pbs.twimg.com/media/Dv3smozVAAArLsP.jpg" TargetMode="External" /><Relationship Id="rId58" Type="http://schemas.openxmlformats.org/officeDocument/2006/relationships/hyperlink" Target="https://pbs.twimg.com/media/Dv3smozVAAArLsP.jpg" TargetMode="External" /><Relationship Id="rId59" Type="http://schemas.openxmlformats.org/officeDocument/2006/relationships/hyperlink" Target="https://pbs.twimg.com/media/DsoYfpnWwAYNKPp.jpg" TargetMode="External" /><Relationship Id="rId60" Type="http://schemas.openxmlformats.org/officeDocument/2006/relationships/hyperlink" Target="https://pbs.twimg.com/media/DsoYfpnWwAYNKPp.jpg" TargetMode="External" /><Relationship Id="rId61" Type="http://schemas.openxmlformats.org/officeDocument/2006/relationships/hyperlink" Target="https://pbs.twimg.com/media/DsoYfpnWwAYNKPp.jpg" TargetMode="External" /><Relationship Id="rId62" Type="http://schemas.openxmlformats.org/officeDocument/2006/relationships/hyperlink" Target="https://pbs.twimg.com/media/DsoYfpnWwAYNKPp.jpg" TargetMode="External" /><Relationship Id="rId63" Type="http://schemas.openxmlformats.org/officeDocument/2006/relationships/hyperlink" Target="https://pbs.twimg.com/media/DsoYfpnWwAYNKPp.jpg" TargetMode="External" /><Relationship Id="rId64" Type="http://schemas.openxmlformats.org/officeDocument/2006/relationships/hyperlink" Target="https://pbs.twimg.com/media/DsoYfpnWwAYNKPp.jpg" TargetMode="External" /><Relationship Id="rId65" Type="http://schemas.openxmlformats.org/officeDocument/2006/relationships/hyperlink" Target="https://pbs.twimg.com/media/DsoYfpnWwAYNKPp.jpg" TargetMode="External" /><Relationship Id="rId66" Type="http://schemas.openxmlformats.org/officeDocument/2006/relationships/hyperlink" Target="https://pbs.twimg.com/media/DsoYfpnWwAYNKPp.jpg" TargetMode="External" /><Relationship Id="rId67" Type="http://schemas.openxmlformats.org/officeDocument/2006/relationships/hyperlink" Target="https://pbs.twimg.com/media/DsoYfpnWwAYNKPp.jpg" TargetMode="External" /><Relationship Id="rId68" Type="http://schemas.openxmlformats.org/officeDocument/2006/relationships/hyperlink" Target="https://pbs.twimg.com/media/DsoYfpnWwAYNKPp.jpg" TargetMode="External" /><Relationship Id="rId69" Type="http://schemas.openxmlformats.org/officeDocument/2006/relationships/hyperlink" Target="https://pbs.twimg.com/media/Dv5338xU8AAXFpl.jpg" TargetMode="External" /><Relationship Id="rId70" Type="http://schemas.openxmlformats.org/officeDocument/2006/relationships/hyperlink" Target="https://pbs.twimg.com/media/DwUHC3PXcAA4TeE.jpg" TargetMode="External" /><Relationship Id="rId71" Type="http://schemas.openxmlformats.org/officeDocument/2006/relationships/hyperlink" Target="https://pbs.twimg.com/media/DqOHKziWoAUB8Ga.jpg" TargetMode="External" /><Relationship Id="rId72" Type="http://schemas.openxmlformats.org/officeDocument/2006/relationships/hyperlink" Target="http://pbs.twimg.com/profile_images/650882209310633984/5qWUJBp9_normal.png" TargetMode="External" /><Relationship Id="rId73" Type="http://schemas.openxmlformats.org/officeDocument/2006/relationships/hyperlink" Target="http://pbs.twimg.com/profile_images/650882209310633984/5qWUJBp9_normal.png" TargetMode="External" /><Relationship Id="rId74" Type="http://schemas.openxmlformats.org/officeDocument/2006/relationships/hyperlink" Target="http://pbs.twimg.com/profile_images/650882209310633984/5qWUJBp9_normal.png" TargetMode="External" /><Relationship Id="rId75" Type="http://schemas.openxmlformats.org/officeDocument/2006/relationships/hyperlink" Target="http://pbs.twimg.com/profile_images/650882209310633984/5qWUJBp9_normal.png" TargetMode="External" /><Relationship Id="rId76" Type="http://schemas.openxmlformats.org/officeDocument/2006/relationships/hyperlink" Target="http://pbs.twimg.com/profile_images/511690776112160769/2IRnIrKU_normal.jpeg" TargetMode="External" /><Relationship Id="rId77" Type="http://schemas.openxmlformats.org/officeDocument/2006/relationships/hyperlink" Target="http://pbs.twimg.com/profile_images/1047761128133152768/Cx7kr4rr_normal.jpg" TargetMode="External" /><Relationship Id="rId78" Type="http://schemas.openxmlformats.org/officeDocument/2006/relationships/hyperlink" Target="http://pbs.twimg.com/profile_images/990109622/doro_normal.jpg" TargetMode="External" /><Relationship Id="rId79" Type="http://schemas.openxmlformats.org/officeDocument/2006/relationships/hyperlink" Target="http://pbs.twimg.com/profile_images/1037290612381364224/fvvrD1ap_normal.jpg" TargetMode="External" /><Relationship Id="rId80" Type="http://schemas.openxmlformats.org/officeDocument/2006/relationships/hyperlink" Target="http://pbs.twimg.com/profile_images/1051562415220031488/O2qrYJjk_normal.jpg" TargetMode="External" /><Relationship Id="rId81" Type="http://schemas.openxmlformats.org/officeDocument/2006/relationships/hyperlink" Target="http://pbs.twimg.com/profile_images/565989643808931840/HEvm0C65_normal.jpeg" TargetMode="External" /><Relationship Id="rId82" Type="http://schemas.openxmlformats.org/officeDocument/2006/relationships/hyperlink" Target="http://pbs.twimg.com/profile_images/1043737166621364224/6_hu4ar3_normal.jpg" TargetMode="External" /><Relationship Id="rId83" Type="http://schemas.openxmlformats.org/officeDocument/2006/relationships/hyperlink" Target="http://pbs.twimg.com/profile_images/571553454154199040/K1byB2Eo_normal.jpeg" TargetMode="External" /><Relationship Id="rId84" Type="http://schemas.openxmlformats.org/officeDocument/2006/relationships/hyperlink" Target="http://pbs.twimg.com/profile_images/1083189397137379328/k0HwuBqW_normal.jpg" TargetMode="External" /><Relationship Id="rId85" Type="http://schemas.openxmlformats.org/officeDocument/2006/relationships/hyperlink" Target="http://pbs.twimg.com/profile_images/632639849674240000/GJYai_DF_normal.jpg" TargetMode="External" /><Relationship Id="rId86" Type="http://schemas.openxmlformats.org/officeDocument/2006/relationships/hyperlink" Target="http://pbs.twimg.com/profile_images/1083189397137379328/k0HwuBqW_normal.jpg" TargetMode="External" /><Relationship Id="rId87" Type="http://schemas.openxmlformats.org/officeDocument/2006/relationships/hyperlink" Target="http://pbs.twimg.com/profile_images/632639849674240000/GJYai_DF_normal.jpg" TargetMode="External" /><Relationship Id="rId88" Type="http://schemas.openxmlformats.org/officeDocument/2006/relationships/hyperlink" Target="http://pbs.twimg.com/profile_images/1083189397137379328/k0HwuBqW_normal.jpg" TargetMode="External" /><Relationship Id="rId89" Type="http://schemas.openxmlformats.org/officeDocument/2006/relationships/hyperlink" Target="http://pbs.twimg.com/profile_images/632639849674240000/GJYai_DF_normal.jpg" TargetMode="External" /><Relationship Id="rId90" Type="http://schemas.openxmlformats.org/officeDocument/2006/relationships/hyperlink" Target="http://pbs.twimg.com/profile_images/632639849674240000/GJYai_DF_normal.jpg" TargetMode="External" /><Relationship Id="rId91" Type="http://schemas.openxmlformats.org/officeDocument/2006/relationships/hyperlink" Target="http://pbs.twimg.com/profile_images/883619784142802945/WhLLf-ct_normal.jpg" TargetMode="External" /><Relationship Id="rId92" Type="http://schemas.openxmlformats.org/officeDocument/2006/relationships/hyperlink" Target="http://pbs.twimg.com/profile_images/1046786987565469698/yjO93-Ek_normal.jpg" TargetMode="External" /><Relationship Id="rId93" Type="http://schemas.openxmlformats.org/officeDocument/2006/relationships/hyperlink" Target="http://pbs.twimg.com/profile_images/1080153901641416706/d8Nhlo8y_normal.jpg" TargetMode="External" /><Relationship Id="rId94" Type="http://schemas.openxmlformats.org/officeDocument/2006/relationships/hyperlink" Target="https://pbs.twimg.com/media/DrVus6GW4AURsOK.jpg" TargetMode="External" /><Relationship Id="rId95" Type="http://schemas.openxmlformats.org/officeDocument/2006/relationships/hyperlink" Target="http://pbs.twimg.com/profile_images/1034581160440094721/s5aSFhHx_normal.jpg" TargetMode="External" /><Relationship Id="rId96" Type="http://schemas.openxmlformats.org/officeDocument/2006/relationships/hyperlink" Target="http://pbs.twimg.com/profile_images/859124319917617155/DkWL7sO6_normal.jpg" TargetMode="External" /><Relationship Id="rId97" Type="http://schemas.openxmlformats.org/officeDocument/2006/relationships/hyperlink" Target="http://pbs.twimg.com/profile_images/958798396277522432/y5qGlZ7W_normal.jpg" TargetMode="External" /><Relationship Id="rId98" Type="http://schemas.openxmlformats.org/officeDocument/2006/relationships/hyperlink" Target="http://pbs.twimg.com/profile_images/859124319917617155/DkWL7sO6_normal.jpg" TargetMode="External" /><Relationship Id="rId99" Type="http://schemas.openxmlformats.org/officeDocument/2006/relationships/hyperlink" Target="http://pbs.twimg.com/profile_images/958798396277522432/y5qGlZ7W_normal.jpg" TargetMode="External" /><Relationship Id="rId100" Type="http://schemas.openxmlformats.org/officeDocument/2006/relationships/hyperlink" Target="http://pbs.twimg.com/profile_images/859124319917617155/DkWL7sO6_normal.jpg" TargetMode="External" /><Relationship Id="rId101" Type="http://schemas.openxmlformats.org/officeDocument/2006/relationships/hyperlink" Target="http://pbs.twimg.com/profile_images/958798396277522432/y5qGlZ7W_normal.jpg" TargetMode="External" /><Relationship Id="rId102" Type="http://schemas.openxmlformats.org/officeDocument/2006/relationships/hyperlink" Target="https://pbs.twimg.com/media/DrfbQaWWsAERrTz.jpg" TargetMode="External" /><Relationship Id="rId103" Type="http://schemas.openxmlformats.org/officeDocument/2006/relationships/hyperlink" Target="http://pbs.twimg.com/profile_images/756421767485423616/9dteWYnL_normal.jpg" TargetMode="External" /><Relationship Id="rId104" Type="http://schemas.openxmlformats.org/officeDocument/2006/relationships/hyperlink" Target="http://pbs.twimg.com/profile_images/882873716803215360/orviFGmX_normal.jpg" TargetMode="External" /><Relationship Id="rId105" Type="http://schemas.openxmlformats.org/officeDocument/2006/relationships/hyperlink" Target="http://pbs.twimg.com/profile_images/1058459680492576768/rec39Kql_normal.jpg" TargetMode="External" /><Relationship Id="rId106" Type="http://schemas.openxmlformats.org/officeDocument/2006/relationships/hyperlink" Target="http://pbs.twimg.com/profile_images/1058459680492576768/rec39Kql_normal.jpg" TargetMode="External" /><Relationship Id="rId107" Type="http://schemas.openxmlformats.org/officeDocument/2006/relationships/hyperlink" Target="http://pbs.twimg.com/profile_images/1058459680492576768/rec39Kql_normal.jpg" TargetMode="External" /><Relationship Id="rId108" Type="http://schemas.openxmlformats.org/officeDocument/2006/relationships/hyperlink" Target="http://pbs.twimg.com/profile_images/1058459680492576768/rec39Kql_normal.jpg" TargetMode="External" /><Relationship Id="rId109" Type="http://schemas.openxmlformats.org/officeDocument/2006/relationships/hyperlink" Target="http://pbs.twimg.com/profile_images/1058459680492576768/rec39Kql_normal.jpg" TargetMode="External" /><Relationship Id="rId110" Type="http://schemas.openxmlformats.org/officeDocument/2006/relationships/hyperlink" Target="http://pbs.twimg.com/profile_images/1058459680492576768/rec39Kql_normal.jpg" TargetMode="External" /><Relationship Id="rId111" Type="http://schemas.openxmlformats.org/officeDocument/2006/relationships/hyperlink" Target="http://pbs.twimg.com/profile_images/503374390516383744/0fIUyd8-_normal.jpeg" TargetMode="External" /><Relationship Id="rId112" Type="http://schemas.openxmlformats.org/officeDocument/2006/relationships/hyperlink" Target="http://pbs.twimg.com/profile_images/584294428497543169/GyQGoSlX_normal.jpg" TargetMode="External" /><Relationship Id="rId113" Type="http://schemas.openxmlformats.org/officeDocument/2006/relationships/hyperlink" Target="http://pbs.twimg.com/profile_images/584294428497543169/GyQGoSlX_normal.jpg" TargetMode="External" /><Relationship Id="rId114" Type="http://schemas.openxmlformats.org/officeDocument/2006/relationships/hyperlink" Target="http://pbs.twimg.com/profile_images/845138980794380293/OwdMI8gU_normal.jpg" TargetMode="External" /><Relationship Id="rId115" Type="http://schemas.openxmlformats.org/officeDocument/2006/relationships/hyperlink" Target="http://pbs.twimg.com/profile_images/1021653794843779073/mkTvicNp_normal.jpg" TargetMode="External" /><Relationship Id="rId116" Type="http://schemas.openxmlformats.org/officeDocument/2006/relationships/hyperlink" Target="http://pbs.twimg.com/profile_images/910195734301020161/eXDfe0HL_normal.jpg" TargetMode="External" /><Relationship Id="rId117" Type="http://schemas.openxmlformats.org/officeDocument/2006/relationships/hyperlink" Target="http://pbs.twimg.com/profile_images/910195734301020161/eXDfe0HL_normal.jpg" TargetMode="External" /><Relationship Id="rId118" Type="http://schemas.openxmlformats.org/officeDocument/2006/relationships/hyperlink" Target="http://pbs.twimg.com/profile_images/2230539759/oh-stop-it-you_normal.png" TargetMode="External" /><Relationship Id="rId119" Type="http://schemas.openxmlformats.org/officeDocument/2006/relationships/hyperlink" Target="http://pbs.twimg.com/profile_images/2230539759/oh-stop-it-you_normal.png" TargetMode="External" /><Relationship Id="rId120" Type="http://schemas.openxmlformats.org/officeDocument/2006/relationships/hyperlink" Target="http://pbs.twimg.com/profile_images/580091795532562432/xt8jHoum_normal.jpg" TargetMode="External" /><Relationship Id="rId121" Type="http://schemas.openxmlformats.org/officeDocument/2006/relationships/hyperlink" Target="http://pbs.twimg.com/profile_images/580091795532562432/xt8jHoum_normal.jpg" TargetMode="External" /><Relationship Id="rId122" Type="http://schemas.openxmlformats.org/officeDocument/2006/relationships/hyperlink" Target="http://pbs.twimg.com/profile_images/580091795532562432/xt8jHoum_normal.jpg" TargetMode="External" /><Relationship Id="rId123" Type="http://schemas.openxmlformats.org/officeDocument/2006/relationships/hyperlink" Target="http://pbs.twimg.com/profile_images/580091795532562432/xt8jHoum_normal.jpg" TargetMode="External" /><Relationship Id="rId124" Type="http://schemas.openxmlformats.org/officeDocument/2006/relationships/hyperlink" Target="http://pbs.twimg.com/profile_images/1624528068/image_normal.jpg" TargetMode="External" /><Relationship Id="rId125" Type="http://schemas.openxmlformats.org/officeDocument/2006/relationships/hyperlink" Target="http://pbs.twimg.com/profile_images/869267719417470976/nfQZF2Nn_normal.jpg" TargetMode="External" /><Relationship Id="rId126" Type="http://schemas.openxmlformats.org/officeDocument/2006/relationships/hyperlink" Target="http://pbs.twimg.com/profile_images/869267719417470976/nfQZF2Nn_normal.jpg" TargetMode="External" /><Relationship Id="rId127" Type="http://schemas.openxmlformats.org/officeDocument/2006/relationships/hyperlink" Target="https://pbs.twimg.com/media/DsIyfbMWoAAhFkP.jpg" TargetMode="External" /><Relationship Id="rId128" Type="http://schemas.openxmlformats.org/officeDocument/2006/relationships/hyperlink" Target="http://pbs.twimg.com/profile_images/884538938240749570/48NSaxM7_normal.jpg" TargetMode="External" /><Relationship Id="rId129" Type="http://schemas.openxmlformats.org/officeDocument/2006/relationships/hyperlink" Target="http://pbs.twimg.com/profile_images/953949336702013441/6RRf_Zza_normal.jpg" TargetMode="External" /><Relationship Id="rId130" Type="http://schemas.openxmlformats.org/officeDocument/2006/relationships/hyperlink" Target="http://pbs.twimg.com/profile_images/749232284293791744/lfSyQO8z_normal.jpg" TargetMode="External" /><Relationship Id="rId131" Type="http://schemas.openxmlformats.org/officeDocument/2006/relationships/hyperlink" Target="http://pbs.twimg.com/profile_images/988229691738853377/VyCW77_f_normal.jpg" TargetMode="External" /><Relationship Id="rId132" Type="http://schemas.openxmlformats.org/officeDocument/2006/relationships/hyperlink" Target="http://pbs.twimg.com/profile_images/896519889363619840/gqDeBqpt_normal.jpg" TargetMode="External" /><Relationship Id="rId133" Type="http://schemas.openxmlformats.org/officeDocument/2006/relationships/hyperlink" Target="http://pbs.twimg.com/profile_images/983061172843941888/aWKp9uck_normal.jpg" TargetMode="External" /><Relationship Id="rId134" Type="http://schemas.openxmlformats.org/officeDocument/2006/relationships/hyperlink" Target="http://pbs.twimg.com/profile_images/1041026270312710144/f141jSHA_normal.jpg" TargetMode="External" /><Relationship Id="rId135" Type="http://schemas.openxmlformats.org/officeDocument/2006/relationships/hyperlink" Target="http://pbs.twimg.com/profile_images/2402525109/aeeikw8vry4fnd38k0kj_normal.jpeg" TargetMode="External" /><Relationship Id="rId136" Type="http://schemas.openxmlformats.org/officeDocument/2006/relationships/hyperlink" Target="http://pbs.twimg.com/profile_images/826073606392315904/_noPxyve_normal.jpg" TargetMode="External" /><Relationship Id="rId137" Type="http://schemas.openxmlformats.org/officeDocument/2006/relationships/hyperlink" Target="http://pbs.twimg.com/profile_images/767321623766630400/K1k83P2o_normal.jpg" TargetMode="External" /><Relationship Id="rId138" Type="http://schemas.openxmlformats.org/officeDocument/2006/relationships/hyperlink" Target="http://pbs.twimg.com/profile_images/863053348974600192/5Pn0wrAw_normal.jpg" TargetMode="External" /><Relationship Id="rId139" Type="http://schemas.openxmlformats.org/officeDocument/2006/relationships/hyperlink" Target="http://pbs.twimg.com/profile_images/897779974375055360/HGakOxnL_normal.jpg" TargetMode="External" /><Relationship Id="rId140" Type="http://schemas.openxmlformats.org/officeDocument/2006/relationships/hyperlink" Target="http://pbs.twimg.com/profile_images/926453239515631616/lYvqWNg9_normal.jpg" TargetMode="External" /><Relationship Id="rId141" Type="http://schemas.openxmlformats.org/officeDocument/2006/relationships/hyperlink" Target="http://pbs.twimg.com/profile_images/1051188466816622592/aKKjJquY_normal.jpg" TargetMode="External" /><Relationship Id="rId142" Type="http://schemas.openxmlformats.org/officeDocument/2006/relationships/hyperlink" Target="http://pbs.twimg.com/profile_images/1064439374241284096/LV7antAv_normal.jpg" TargetMode="External" /><Relationship Id="rId143" Type="http://schemas.openxmlformats.org/officeDocument/2006/relationships/hyperlink" Target="http://pbs.twimg.com/profile_images/984746968160391169/txjNjWep_normal.jpg" TargetMode="External" /><Relationship Id="rId144" Type="http://schemas.openxmlformats.org/officeDocument/2006/relationships/hyperlink" Target="https://pbs.twimg.com/media/DsWNvenUwAUTeX_.jpg" TargetMode="External" /><Relationship Id="rId145" Type="http://schemas.openxmlformats.org/officeDocument/2006/relationships/hyperlink" Target="https://pbs.twimg.com/media/DsWNvenUwAUTeX_.jpg" TargetMode="External" /><Relationship Id="rId146" Type="http://schemas.openxmlformats.org/officeDocument/2006/relationships/hyperlink" Target="http://pbs.twimg.com/profile_images/1616035514/Games_Warhammer_016339__normal.jpg" TargetMode="External" /><Relationship Id="rId147" Type="http://schemas.openxmlformats.org/officeDocument/2006/relationships/hyperlink" Target="http://pbs.twimg.com/profile_images/830455672416387073/Fe9_Td72_normal.jpg" TargetMode="External" /><Relationship Id="rId148" Type="http://schemas.openxmlformats.org/officeDocument/2006/relationships/hyperlink" Target="http://pbs.twimg.com/profile_images/3471613885/9b2c205deaa3bc5a2aa7bba2c276d304_normal.jpeg" TargetMode="External" /><Relationship Id="rId149" Type="http://schemas.openxmlformats.org/officeDocument/2006/relationships/hyperlink" Target="http://pbs.twimg.com/profile_images/856691407150489600/qR4LbD6F_normal.jpg" TargetMode="External" /><Relationship Id="rId150" Type="http://schemas.openxmlformats.org/officeDocument/2006/relationships/hyperlink" Target="http://pbs.twimg.com/profile_images/1010950458620272640/RK7LfT2I_normal.jpg" TargetMode="External" /><Relationship Id="rId151" Type="http://schemas.openxmlformats.org/officeDocument/2006/relationships/hyperlink" Target="http://pbs.twimg.com/profile_images/876595701618057217/WDTdbfOO_normal.jpg" TargetMode="External" /><Relationship Id="rId152" Type="http://schemas.openxmlformats.org/officeDocument/2006/relationships/hyperlink" Target="http://pbs.twimg.com/profile_images/815864550268473344/g0AtCUWM_normal.jpg" TargetMode="External" /><Relationship Id="rId153" Type="http://schemas.openxmlformats.org/officeDocument/2006/relationships/hyperlink" Target="http://pbs.twimg.com/profile_images/748321226746060804/EDGVZUuN_normal.jpg" TargetMode="External" /><Relationship Id="rId154" Type="http://schemas.openxmlformats.org/officeDocument/2006/relationships/hyperlink" Target="http://pbs.twimg.com/profile_images/794037708133957632/tV3bAr2U_normal.jpg" TargetMode="External" /><Relationship Id="rId155" Type="http://schemas.openxmlformats.org/officeDocument/2006/relationships/hyperlink" Target="http://pbs.twimg.com/profile_images/748321226746060804/EDGVZUuN_normal.jpg" TargetMode="External" /><Relationship Id="rId156" Type="http://schemas.openxmlformats.org/officeDocument/2006/relationships/hyperlink" Target="http://pbs.twimg.com/profile_images/794037708133957632/tV3bAr2U_normal.jpg" TargetMode="External" /><Relationship Id="rId157" Type="http://schemas.openxmlformats.org/officeDocument/2006/relationships/hyperlink" Target="http://pbs.twimg.com/profile_images/794037708133957632/tV3bAr2U_normal.jpg" TargetMode="External" /><Relationship Id="rId158" Type="http://schemas.openxmlformats.org/officeDocument/2006/relationships/hyperlink" Target="http://pbs.twimg.com/profile_images/982081234229587971/C45YyCY3_normal.jpg" TargetMode="External" /><Relationship Id="rId159" Type="http://schemas.openxmlformats.org/officeDocument/2006/relationships/hyperlink" Target="https://pbs.twimg.com/media/DsiqBj5W0AEWzkF.jpg" TargetMode="External" /><Relationship Id="rId160" Type="http://schemas.openxmlformats.org/officeDocument/2006/relationships/hyperlink" Target="http://pbs.twimg.com/profile_images/1059163262745542656/fwN9aLTr_normal.jpg" TargetMode="External" /><Relationship Id="rId161" Type="http://schemas.openxmlformats.org/officeDocument/2006/relationships/hyperlink" Target="http://pbs.twimg.com/profile_images/554291156687671296/E2HrXyvU_normal.png" TargetMode="External" /><Relationship Id="rId162" Type="http://schemas.openxmlformats.org/officeDocument/2006/relationships/hyperlink" Target="http://pbs.twimg.com/profile_images/1000749762524528642/8QIzbJKP_normal.jpg" TargetMode="External" /><Relationship Id="rId163" Type="http://schemas.openxmlformats.org/officeDocument/2006/relationships/hyperlink" Target="http://pbs.twimg.com/profile_images/970678269224898562/4Zh5_e-G_normal.jpg" TargetMode="External" /><Relationship Id="rId164" Type="http://schemas.openxmlformats.org/officeDocument/2006/relationships/hyperlink" Target="http://pbs.twimg.com/profile_images/971773492046811136/o_jHk-tW_normal.jpg" TargetMode="External" /><Relationship Id="rId165" Type="http://schemas.openxmlformats.org/officeDocument/2006/relationships/hyperlink" Target="http://pbs.twimg.com/profile_images/1000211598189973504/LGIBOD7J_normal.jpg" TargetMode="External" /><Relationship Id="rId166" Type="http://schemas.openxmlformats.org/officeDocument/2006/relationships/hyperlink" Target="https://pbs.twimg.com/media/DtKMxO1X4AAZXOl.jpg" TargetMode="External" /><Relationship Id="rId167" Type="http://schemas.openxmlformats.org/officeDocument/2006/relationships/hyperlink" Target="http://pbs.twimg.com/profile_images/1600472103/Israel_passport_photo_cropped_normal.jpg" TargetMode="External" /><Relationship Id="rId168" Type="http://schemas.openxmlformats.org/officeDocument/2006/relationships/hyperlink" Target="http://pbs.twimg.com/profile_images/1076182547267284992/tYXFC5Sg_normal.jpg" TargetMode="External" /><Relationship Id="rId169" Type="http://schemas.openxmlformats.org/officeDocument/2006/relationships/hyperlink" Target="https://pbs.twimg.com/media/DsM18CoWoAAXtD7.jpg" TargetMode="External" /><Relationship Id="rId170" Type="http://schemas.openxmlformats.org/officeDocument/2006/relationships/hyperlink" Target="http://pbs.twimg.com/profile_images/986962588712996865/L_eRiG3C_normal.jpg" TargetMode="External" /><Relationship Id="rId171" Type="http://schemas.openxmlformats.org/officeDocument/2006/relationships/hyperlink" Target="http://pbs.twimg.com/profile_images/986962588712996865/L_eRiG3C_normal.jpg" TargetMode="External" /><Relationship Id="rId172" Type="http://schemas.openxmlformats.org/officeDocument/2006/relationships/hyperlink" Target="http://pbs.twimg.com/profile_images/1598203794/224763_143926435676292_100001768086550_268864_2901229_a_normal.jpg" TargetMode="External" /><Relationship Id="rId173" Type="http://schemas.openxmlformats.org/officeDocument/2006/relationships/hyperlink" Target="http://pbs.twimg.com/profile_images/1074033263189127173/eOKo_9yt_normal.jpg" TargetMode="External" /><Relationship Id="rId174" Type="http://schemas.openxmlformats.org/officeDocument/2006/relationships/hyperlink" Target="http://pbs.twimg.com/profile_images/1085307975529582592/4kK6CTsa_normal.jpg" TargetMode="External" /><Relationship Id="rId175" Type="http://schemas.openxmlformats.org/officeDocument/2006/relationships/hyperlink" Target="http://pbs.twimg.com/profile_images/1085307975529582592/4kK6CTsa_normal.jpg" TargetMode="External" /><Relationship Id="rId176" Type="http://schemas.openxmlformats.org/officeDocument/2006/relationships/hyperlink" Target="http://pbs.twimg.com/profile_images/536139205072928768/QmBFB9GI_normal.jpeg" TargetMode="External" /><Relationship Id="rId177" Type="http://schemas.openxmlformats.org/officeDocument/2006/relationships/hyperlink" Target="http://pbs.twimg.com/profile_images/536139205072928768/QmBFB9GI_normal.jpeg" TargetMode="External" /><Relationship Id="rId178" Type="http://schemas.openxmlformats.org/officeDocument/2006/relationships/hyperlink" Target="http://pbs.twimg.com/profile_images/942864379934138368/k95q3BBW_normal.jpg" TargetMode="External" /><Relationship Id="rId179" Type="http://schemas.openxmlformats.org/officeDocument/2006/relationships/hyperlink" Target="http://pbs.twimg.com/profile_images/942864379934138368/k95q3BBW_normal.jpg" TargetMode="External" /><Relationship Id="rId180" Type="http://schemas.openxmlformats.org/officeDocument/2006/relationships/hyperlink" Target="http://pbs.twimg.com/profile_images/942864379934138368/k95q3BBW_normal.jpg" TargetMode="External" /><Relationship Id="rId181" Type="http://schemas.openxmlformats.org/officeDocument/2006/relationships/hyperlink" Target="http://pbs.twimg.com/profile_images/1072778308474101760/KSDoXPzV_normal.jpg" TargetMode="External" /><Relationship Id="rId182" Type="http://schemas.openxmlformats.org/officeDocument/2006/relationships/hyperlink" Target="http://pbs.twimg.com/profile_images/1070769648424108032/luf3W4Pc_normal.jpg" TargetMode="External" /><Relationship Id="rId183" Type="http://schemas.openxmlformats.org/officeDocument/2006/relationships/hyperlink" Target="https://pbs.twimg.com/media/CmwwbOxW8AEe6uB.jpg" TargetMode="External" /><Relationship Id="rId184" Type="http://schemas.openxmlformats.org/officeDocument/2006/relationships/hyperlink" Target="https://pbs.twimg.com/media/CmwwbOxW8AEe6uB.jpg" TargetMode="External" /><Relationship Id="rId185" Type="http://schemas.openxmlformats.org/officeDocument/2006/relationships/hyperlink" Target="http://pbs.twimg.com/profile_images/655930543045873664/NB6Sn9W3_normal.jpg" TargetMode="External" /><Relationship Id="rId186" Type="http://schemas.openxmlformats.org/officeDocument/2006/relationships/hyperlink" Target="https://pbs.twimg.com/media/DtvWX4uX4AEfDq_.jpg" TargetMode="External" /><Relationship Id="rId187" Type="http://schemas.openxmlformats.org/officeDocument/2006/relationships/hyperlink" Target="http://pbs.twimg.com/profile_images/1044325282256015362/q6ROBCUA_normal.jpg" TargetMode="External" /><Relationship Id="rId188" Type="http://schemas.openxmlformats.org/officeDocument/2006/relationships/hyperlink" Target="http://pbs.twimg.com/profile_images/1051935611932876800/0OPrOfwD_normal.jpg" TargetMode="External" /><Relationship Id="rId189" Type="http://schemas.openxmlformats.org/officeDocument/2006/relationships/hyperlink" Target="https://pbs.twimg.com/media/DtvWX4uX4AEfDq_.jpg" TargetMode="External" /><Relationship Id="rId190" Type="http://schemas.openxmlformats.org/officeDocument/2006/relationships/hyperlink" Target="http://pbs.twimg.com/profile_images/765972708874039296/Eun-M0OD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030962751387168768/jt_dQVHn_normal.jpg" TargetMode="External" /><Relationship Id="rId193" Type="http://schemas.openxmlformats.org/officeDocument/2006/relationships/hyperlink" Target="http://pbs.twimg.com/profile_images/1030962751387168768/jt_dQVHn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864951168992247808/aqaBxFeE_normal.jpg" TargetMode="External" /><Relationship Id="rId196" Type="http://schemas.openxmlformats.org/officeDocument/2006/relationships/hyperlink" Target="http://pbs.twimg.com/profile_images/1249159414/CharmaineSMALL_normal.jpg" TargetMode="External" /><Relationship Id="rId197" Type="http://schemas.openxmlformats.org/officeDocument/2006/relationships/hyperlink" Target="http://pbs.twimg.com/profile_images/1032239636800782338/NUEfku3f_normal.jpg" TargetMode="External" /><Relationship Id="rId198" Type="http://schemas.openxmlformats.org/officeDocument/2006/relationships/hyperlink" Target="http://pbs.twimg.com/profile_images/807253062993715201/K5cHOJFR_normal.jpg" TargetMode="External" /><Relationship Id="rId199" Type="http://schemas.openxmlformats.org/officeDocument/2006/relationships/hyperlink" Target="https://pbs.twimg.com/media/DVEHoI_W0AAPn4y.jpg" TargetMode="External" /><Relationship Id="rId200" Type="http://schemas.openxmlformats.org/officeDocument/2006/relationships/hyperlink" Target="http://pbs.twimg.com/profile_images/792969151564410880/XcNUtX1L_normal.jpg" TargetMode="External" /><Relationship Id="rId201" Type="http://schemas.openxmlformats.org/officeDocument/2006/relationships/hyperlink" Target="http://pbs.twimg.com/profile_images/792969151564410880/XcNUtX1L_normal.jpg" TargetMode="External" /><Relationship Id="rId202" Type="http://schemas.openxmlformats.org/officeDocument/2006/relationships/hyperlink" Target="http://pbs.twimg.com/profile_images/795727951094513664/M6nb-HjR_normal.jpg" TargetMode="External" /><Relationship Id="rId203" Type="http://schemas.openxmlformats.org/officeDocument/2006/relationships/hyperlink" Target="http://pbs.twimg.com/profile_images/594926442238050305/O4FmEfOL_normal.jpg" TargetMode="External" /><Relationship Id="rId204" Type="http://schemas.openxmlformats.org/officeDocument/2006/relationships/hyperlink" Target="http://pbs.twimg.com/profile_images/594926442238050305/O4FmEfOL_normal.jpg" TargetMode="External" /><Relationship Id="rId205" Type="http://schemas.openxmlformats.org/officeDocument/2006/relationships/hyperlink" Target="http://pbs.twimg.com/profile_images/1047899775490777088/QiUnITiG_normal.jpg" TargetMode="External" /><Relationship Id="rId206" Type="http://schemas.openxmlformats.org/officeDocument/2006/relationships/hyperlink" Target="http://pbs.twimg.com/profile_images/1047899775490777088/QiUnITiG_normal.jpg" TargetMode="External" /><Relationship Id="rId207" Type="http://schemas.openxmlformats.org/officeDocument/2006/relationships/hyperlink" Target="http://pbs.twimg.com/profile_images/1047899775490777088/QiUnITiG_normal.jpg" TargetMode="External" /><Relationship Id="rId208" Type="http://schemas.openxmlformats.org/officeDocument/2006/relationships/hyperlink" Target="http://pbs.twimg.com/profile_images/1047899775490777088/QiUnITiG_normal.jpg" TargetMode="External" /><Relationship Id="rId209" Type="http://schemas.openxmlformats.org/officeDocument/2006/relationships/hyperlink" Target="http://pbs.twimg.com/profile_images/1047899775490777088/QiUnITiG_normal.jpg" TargetMode="External" /><Relationship Id="rId210" Type="http://schemas.openxmlformats.org/officeDocument/2006/relationships/hyperlink" Target="http://pbs.twimg.com/profile_images/1047899775490777088/QiUnITiG_normal.jpg" TargetMode="External" /><Relationship Id="rId211" Type="http://schemas.openxmlformats.org/officeDocument/2006/relationships/hyperlink" Target="http://pbs.twimg.com/profile_images/1047899775490777088/QiUnITiG_normal.jpg" TargetMode="External" /><Relationship Id="rId212" Type="http://schemas.openxmlformats.org/officeDocument/2006/relationships/hyperlink" Target="http://pbs.twimg.com/profile_images/1083921152924364800/pZq2HTcI_normal.jpg" TargetMode="External" /><Relationship Id="rId213" Type="http://schemas.openxmlformats.org/officeDocument/2006/relationships/hyperlink" Target="http://pbs.twimg.com/profile_images/974597618465693696/dWP0CSvZ_normal.jpg" TargetMode="External" /><Relationship Id="rId214" Type="http://schemas.openxmlformats.org/officeDocument/2006/relationships/hyperlink" Target="http://pbs.twimg.com/profile_images/526180356072816641/g4nZ_1bI_normal.png" TargetMode="External" /><Relationship Id="rId215" Type="http://schemas.openxmlformats.org/officeDocument/2006/relationships/hyperlink" Target="http://pbs.twimg.com/profile_images/1064466165559373826/uwd5d87F_normal.jpg" TargetMode="External" /><Relationship Id="rId216" Type="http://schemas.openxmlformats.org/officeDocument/2006/relationships/hyperlink" Target="http://pbs.twimg.com/profile_images/524756586758021120/Vzu5W7fd_normal.jpeg" TargetMode="External" /><Relationship Id="rId217" Type="http://schemas.openxmlformats.org/officeDocument/2006/relationships/hyperlink" Target="http://pbs.twimg.com/profile_images/994584632409624576/2u5lce4N_normal.jpg" TargetMode="External" /><Relationship Id="rId218" Type="http://schemas.openxmlformats.org/officeDocument/2006/relationships/hyperlink" Target="http://pbs.twimg.com/profile_images/944874497710219264/X0_QAoxM_normal.jpg" TargetMode="External" /><Relationship Id="rId219" Type="http://schemas.openxmlformats.org/officeDocument/2006/relationships/hyperlink" Target="http://pbs.twimg.com/profile_images/63230216/asg_photo_resize_normal.jpg" TargetMode="External" /><Relationship Id="rId220" Type="http://schemas.openxmlformats.org/officeDocument/2006/relationships/hyperlink" Target="http://pbs.twimg.com/profile_images/2899488140/caf909feabbd7593c4a4fd407bfb584d_normal.png" TargetMode="External" /><Relationship Id="rId221" Type="http://schemas.openxmlformats.org/officeDocument/2006/relationships/hyperlink" Target="http://pbs.twimg.com/profile_images/702934917382959104/6BHrxx2r_normal.jpg" TargetMode="External" /><Relationship Id="rId222" Type="http://schemas.openxmlformats.org/officeDocument/2006/relationships/hyperlink" Target="http://pbs.twimg.com/profile_images/1006104551676575744/HSx9hkoT_normal.jpg" TargetMode="External" /><Relationship Id="rId223" Type="http://schemas.openxmlformats.org/officeDocument/2006/relationships/hyperlink" Target="http://pbs.twimg.com/profile_images/533104573552943104/LSadDoRU_normal.png" TargetMode="External" /><Relationship Id="rId224" Type="http://schemas.openxmlformats.org/officeDocument/2006/relationships/hyperlink" Target="http://pbs.twimg.com/profile_images/910146842276630528/xAq1G8DU_normal.jpg" TargetMode="External" /><Relationship Id="rId225" Type="http://schemas.openxmlformats.org/officeDocument/2006/relationships/hyperlink" Target="http://pbs.twimg.com/profile_images/944360166882910208/XCm-bMno_normal.jpg" TargetMode="External" /><Relationship Id="rId226" Type="http://schemas.openxmlformats.org/officeDocument/2006/relationships/hyperlink" Target="http://pbs.twimg.com/profile_images/1056548495665127426/oN1tr7zJ_normal.jpg" TargetMode="External" /><Relationship Id="rId227" Type="http://schemas.openxmlformats.org/officeDocument/2006/relationships/hyperlink" Target="http://pbs.twimg.com/profile_images/1017301708945403904/TRwVp-eI_normal.jpg" TargetMode="External" /><Relationship Id="rId228" Type="http://schemas.openxmlformats.org/officeDocument/2006/relationships/hyperlink" Target="http://pbs.twimg.com/profile_images/548654455978090496/RYEUBEz-_normal.jpeg" TargetMode="External" /><Relationship Id="rId229" Type="http://schemas.openxmlformats.org/officeDocument/2006/relationships/hyperlink" Target="http://pbs.twimg.com/profile_images/1135398148/070818_034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757054387030077440/hfg-Y_Lv_normal.jpg" TargetMode="External" /><Relationship Id="rId232" Type="http://schemas.openxmlformats.org/officeDocument/2006/relationships/hyperlink" Target="http://pbs.twimg.com/profile_images/1076205688005820417/ajhaGRbS_normal.jpg" TargetMode="External" /><Relationship Id="rId233" Type="http://schemas.openxmlformats.org/officeDocument/2006/relationships/hyperlink" Target="http://pbs.twimg.com/profile_images/970301172497223680/WCIXBS_c_normal.jpg" TargetMode="External" /><Relationship Id="rId234" Type="http://schemas.openxmlformats.org/officeDocument/2006/relationships/hyperlink" Target="http://pbs.twimg.com/profile_images/59218305/IMG_0084_normal.JPG" TargetMode="External" /><Relationship Id="rId235" Type="http://schemas.openxmlformats.org/officeDocument/2006/relationships/hyperlink" Target="https://pbs.twimg.com/media/DvSIA9MXcAEc4Bp.jpg" TargetMode="External" /><Relationship Id="rId236" Type="http://schemas.openxmlformats.org/officeDocument/2006/relationships/hyperlink" Target="http://pbs.twimg.com/profile_images/825801053337694212/ko167b8G_normal.jpg" TargetMode="External" /><Relationship Id="rId237" Type="http://schemas.openxmlformats.org/officeDocument/2006/relationships/hyperlink" Target="http://pbs.twimg.com/profile_images/1826958386/safe_image.php_normal.jpg" TargetMode="External" /><Relationship Id="rId238" Type="http://schemas.openxmlformats.org/officeDocument/2006/relationships/hyperlink" Target="http://pbs.twimg.com/profile_images/1458354099/tw_10750931_1311518159_normal.jpg" TargetMode="External" /><Relationship Id="rId239" Type="http://schemas.openxmlformats.org/officeDocument/2006/relationships/hyperlink" Target="http://pbs.twimg.com/profile_images/1034348024397410305/4rL4Z_6k_normal.jpg" TargetMode="External" /><Relationship Id="rId240" Type="http://schemas.openxmlformats.org/officeDocument/2006/relationships/hyperlink" Target="https://pbs.twimg.com/media/Dt_56nRXgAIbG23.jpg" TargetMode="External" /><Relationship Id="rId241" Type="http://schemas.openxmlformats.org/officeDocument/2006/relationships/hyperlink" Target="http://pbs.twimg.com/profile_images/1080483839976374272/KiDhPpAe_normal.jpg" TargetMode="External" /><Relationship Id="rId242" Type="http://schemas.openxmlformats.org/officeDocument/2006/relationships/hyperlink" Target="http://pbs.twimg.com/profile_images/825634595529965568/I2x6S3CU_normal.jpg" TargetMode="External" /><Relationship Id="rId243" Type="http://schemas.openxmlformats.org/officeDocument/2006/relationships/hyperlink" Target="http://pbs.twimg.com/profile_images/825634595529965568/I2x6S3CU_normal.jpg" TargetMode="External" /><Relationship Id="rId244" Type="http://schemas.openxmlformats.org/officeDocument/2006/relationships/hyperlink" Target="http://pbs.twimg.com/profile_images/825634595529965568/I2x6S3CU_normal.jpg" TargetMode="External" /><Relationship Id="rId245" Type="http://schemas.openxmlformats.org/officeDocument/2006/relationships/hyperlink" Target="http://pbs.twimg.com/profile_images/825634595529965568/I2x6S3CU_normal.jpg" TargetMode="External" /><Relationship Id="rId246" Type="http://schemas.openxmlformats.org/officeDocument/2006/relationships/hyperlink" Target="http://pbs.twimg.com/profile_images/825634595529965568/I2x6S3CU_normal.jpg" TargetMode="External" /><Relationship Id="rId247" Type="http://schemas.openxmlformats.org/officeDocument/2006/relationships/hyperlink" Target="http://pbs.twimg.com/profile_images/825634595529965568/I2x6S3CU_normal.jpg" TargetMode="External" /><Relationship Id="rId248" Type="http://schemas.openxmlformats.org/officeDocument/2006/relationships/hyperlink" Target="http://pbs.twimg.com/profile_images/825634595529965568/I2x6S3CU_normal.jpg" TargetMode="External" /><Relationship Id="rId249" Type="http://schemas.openxmlformats.org/officeDocument/2006/relationships/hyperlink" Target="http://pbs.twimg.com/profile_images/825634595529965568/I2x6S3CU_normal.jpg" TargetMode="External" /><Relationship Id="rId250" Type="http://schemas.openxmlformats.org/officeDocument/2006/relationships/hyperlink" Target="http://pbs.twimg.com/profile_images/825634595529965568/I2x6S3CU_normal.jpg" TargetMode="External" /><Relationship Id="rId251" Type="http://schemas.openxmlformats.org/officeDocument/2006/relationships/hyperlink" Target="http://pbs.twimg.com/profile_images/825634595529965568/I2x6S3CU_normal.jpg" TargetMode="External" /><Relationship Id="rId252" Type="http://schemas.openxmlformats.org/officeDocument/2006/relationships/hyperlink" Target="http://pbs.twimg.com/profile_images/825634595529965568/I2x6S3CU_normal.jpg" TargetMode="External" /><Relationship Id="rId253" Type="http://schemas.openxmlformats.org/officeDocument/2006/relationships/hyperlink" Target="http://pbs.twimg.com/profile_images/825634595529965568/I2x6S3CU_normal.jpg" TargetMode="External" /><Relationship Id="rId254" Type="http://schemas.openxmlformats.org/officeDocument/2006/relationships/hyperlink" Target="http://pbs.twimg.com/profile_images/825634595529965568/I2x6S3CU_normal.jpg" TargetMode="External" /><Relationship Id="rId255" Type="http://schemas.openxmlformats.org/officeDocument/2006/relationships/hyperlink" Target="http://pbs.twimg.com/profile_images/825634595529965568/I2x6S3CU_normal.jpg" TargetMode="External" /><Relationship Id="rId256" Type="http://schemas.openxmlformats.org/officeDocument/2006/relationships/hyperlink" Target="http://pbs.twimg.com/profile_images/825634595529965568/I2x6S3CU_normal.jpg" TargetMode="External" /><Relationship Id="rId257" Type="http://schemas.openxmlformats.org/officeDocument/2006/relationships/hyperlink" Target="http://pbs.twimg.com/profile_images/825634595529965568/I2x6S3CU_normal.jpg" TargetMode="External" /><Relationship Id="rId258" Type="http://schemas.openxmlformats.org/officeDocument/2006/relationships/hyperlink" Target="http://pbs.twimg.com/profile_images/825634595529965568/I2x6S3CU_normal.jpg" TargetMode="External" /><Relationship Id="rId259" Type="http://schemas.openxmlformats.org/officeDocument/2006/relationships/hyperlink" Target="http://pbs.twimg.com/profile_images/825634595529965568/I2x6S3CU_normal.jpg" TargetMode="External" /><Relationship Id="rId260" Type="http://schemas.openxmlformats.org/officeDocument/2006/relationships/hyperlink" Target="http://pbs.twimg.com/profile_images/825634595529965568/I2x6S3CU_normal.jpg" TargetMode="External" /><Relationship Id="rId261" Type="http://schemas.openxmlformats.org/officeDocument/2006/relationships/hyperlink" Target="http://pbs.twimg.com/profile_images/825634595529965568/I2x6S3CU_normal.jpg" TargetMode="External" /><Relationship Id="rId262" Type="http://schemas.openxmlformats.org/officeDocument/2006/relationships/hyperlink" Target="http://pbs.twimg.com/profile_images/825634595529965568/I2x6S3CU_normal.jpg" TargetMode="External" /><Relationship Id="rId263" Type="http://schemas.openxmlformats.org/officeDocument/2006/relationships/hyperlink" Target="http://pbs.twimg.com/profile_images/825634595529965568/I2x6S3CU_normal.jpg" TargetMode="External" /><Relationship Id="rId264" Type="http://schemas.openxmlformats.org/officeDocument/2006/relationships/hyperlink" Target="http://pbs.twimg.com/profile_images/825634595529965568/I2x6S3CU_normal.jpg" TargetMode="External" /><Relationship Id="rId265" Type="http://schemas.openxmlformats.org/officeDocument/2006/relationships/hyperlink" Target="http://pbs.twimg.com/profile_images/825634595529965568/I2x6S3CU_normal.jpg" TargetMode="External" /><Relationship Id="rId266" Type="http://schemas.openxmlformats.org/officeDocument/2006/relationships/hyperlink" Target="http://pbs.twimg.com/profile_images/825634595529965568/I2x6S3CU_normal.jpg" TargetMode="External" /><Relationship Id="rId267" Type="http://schemas.openxmlformats.org/officeDocument/2006/relationships/hyperlink" Target="http://pbs.twimg.com/profile_images/825634595529965568/I2x6S3CU_normal.jpg" TargetMode="External" /><Relationship Id="rId268" Type="http://schemas.openxmlformats.org/officeDocument/2006/relationships/hyperlink" Target="http://pbs.twimg.com/profile_images/825634595529965568/I2x6S3CU_normal.jpg" TargetMode="External" /><Relationship Id="rId269" Type="http://schemas.openxmlformats.org/officeDocument/2006/relationships/hyperlink" Target="http://pbs.twimg.com/profile_images/825634595529965568/I2x6S3CU_normal.jpg" TargetMode="External" /><Relationship Id="rId270" Type="http://schemas.openxmlformats.org/officeDocument/2006/relationships/hyperlink" Target="http://pbs.twimg.com/profile_images/825634595529965568/I2x6S3CU_normal.jpg" TargetMode="External" /><Relationship Id="rId271" Type="http://schemas.openxmlformats.org/officeDocument/2006/relationships/hyperlink" Target="http://pbs.twimg.com/profile_images/825634595529965568/I2x6S3CU_normal.jpg" TargetMode="External" /><Relationship Id="rId272" Type="http://schemas.openxmlformats.org/officeDocument/2006/relationships/hyperlink" Target="http://pbs.twimg.com/profile_images/825634595529965568/I2x6S3CU_normal.jpg" TargetMode="External" /><Relationship Id="rId273" Type="http://schemas.openxmlformats.org/officeDocument/2006/relationships/hyperlink" Target="http://pbs.twimg.com/profile_images/825634595529965568/I2x6S3CU_normal.jpg" TargetMode="External" /><Relationship Id="rId274" Type="http://schemas.openxmlformats.org/officeDocument/2006/relationships/hyperlink" Target="http://pbs.twimg.com/profile_images/825634595529965568/I2x6S3CU_normal.jpg" TargetMode="External" /><Relationship Id="rId275" Type="http://schemas.openxmlformats.org/officeDocument/2006/relationships/hyperlink" Target="http://pbs.twimg.com/profile_images/825634595529965568/I2x6S3CU_normal.jpg" TargetMode="External" /><Relationship Id="rId276" Type="http://schemas.openxmlformats.org/officeDocument/2006/relationships/hyperlink" Target="http://pbs.twimg.com/profile_images/825634595529965568/I2x6S3CU_normal.jpg" TargetMode="External" /><Relationship Id="rId277" Type="http://schemas.openxmlformats.org/officeDocument/2006/relationships/hyperlink" Target="http://pbs.twimg.com/profile_images/825634595529965568/I2x6S3CU_normal.jpg" TargetMode="External" /><Relationship Id="rId278" Type="http://schemas.openxmlformats.org/officeDocument/2006/relationships/hyperlink" Target="http://pbs.twimg.com/profile_images/825634595529965568/I2x6S3CU_normal.jpg" TargetMode="External" /><Relationship Id="rId279" Type="http://schemas.openxmlformats.org/officeDocument/2006/relationships/hyperlink" Target="http://pbs.twimg.com/profile_images/825634595529965568/I2x6S3CU_normal.jpg" TargetMode="External" /><Relationship Id="rId280" Type="http://schemas.openxmlformats.org/officeDocument/2006/relationships/hyperlink" Target="http://pbs.twimg.com/profile_images/825634595529965568/I2x6S3CU_normal.jpg" TargetMode="External" /><Relationship Id="rId281" Type="http://schemas.openxmlformats.org/officeDocument/2006/relationships/hyperlink" Target="http://pbs.twimg.com/profile_images/825634595529965568/I2x6S3CU_normal.jpg" TargetMode="External" /><Relationship Id="rId282" Type="http://schemas.openxmlformats.org/officeDocument/2006/relationships/hyperlink" Target="http://pbs.twimg.com/profile_images/825634595529965568/I2x6S3CU_normal.jpg" TargetMode="External" /><Relationship Id="rId283" Type="http://schemas.openxmlformats.org/officeDocument/2006/relationships/hyperlink" Target="http://pbs.twimg.com/profile_images/825634595529965568/I2x6S3CU_normal.jpg" TargetMode="External" /><Relationship Id="rId284" Type="http://schemas.openxmlformats.org/officeDocument/2006/relationships/hyperlink" Target="http://pbs.twimg.com/profile_images/825634595529965568/I2x6S3CU_normal.jpg" TargetMode="External" /><Relationship Id="rId285" Type="http://schemas.openxmlformats.org/officeDocument/2006/relationships/hyperlink" Target="http://pbs.twimg.com/profile_images/825634595529965568/I2x6S3CU_normal.jpg" TargetMode="External" /><Relationship Id="rId286" Type="http://schemas.openxmlformats.org/officeDocument/2006/relationships/hyperlink" Target="http://pbs.twimg.com/profile_images/825634595529965568/I2x6S3CU_normal.jpg" TargetMode="External" /><Relationship Id="rId287" Type="http://schemas.openxmlformats.org/officeDocument/2006/relationships/hyperlink" Target="http://pbs.twimg.com/profile_images/825634595529965568/I2x6S3CU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801567097088331787/cIWjmrqW_normal.jpg" TargetMode="External" /><Relationship Id="rId290" Type="http://schemas.openxmlformats.org/officeDocument/2006/relationships/hyperlink" Target="http://pbs.twimg.com/profile_images/1079438433205080067/1a0TRvBA_normal.jpg" TargetMode="External" /><Relationship Id="rId291" Type="http://schemas.openxmlformats.org/officeDocument/2006/relationships/hyperlink" Target="http://pbs.twimg.com/profile_images/1079438433205080067/1a0TRvBA_normal.jpg" TargetMode="External" /><Relationship Id="rId292" Type="http://schemas.openxmlformats.org/officeDocument/2006/relationships/hyperlink" Target="http://pbs.twimg.com/profile_images/1080423837190311938/1ApukaYu_normal.jpg" TargetMode="External" /><Relationship Id="rId293" Type="http://schemas.openxmlformats.org/officeDocument/2006/relationships/hyperlink" Target="https://pbs.twimg.com/media/DqazO96WsAAmWd5.jpg" TargetMode="External" /><Relationship Id="rId294" Type="http://schemas.openxmlformats.org/officeDocument/2006/relationships/hyperlink" Target="http://pbs.twimg.com/profile_images/909429825177362433/A__hmFkz_normal.jpg" TargetMode="External" /><Relationship Id="rId295" Type="http://schemas.openxmlformats.org/officeDocument/2006/relationships/hyperlink" Target="https://pbs.twimg.com/media/Dv3smozVAAArLsP.jpg" TargetMode="External" /><Relationship Id="rId296" Type="http://schemas.openxmlformats.org/officeDocument/2006/relationships/hyperlink" Target="https://pbs.twimg.com/media/Dv3smozVAAArLsP.jpg" TargetMode="External" /><Relationship Id="rId297" Type="http://schemas.openxmlformats.org/officeDocument/2006/relationships/hyperlink" Target="https://pbs.twimg.com/media/DsoYfpnWwAYNKPp.jpg" TargetMode="External" /><Relationship Id="rId298" Type="http://schemas.openxmlformats.org/officeDocument/2006/relationships/hyperlink" Target="http://pbs.twimg.com/profile_images/1650087616/Fabien_mars_2011_normal.jpg" TargetMode="External" /><Relationship Id="rId299" Type="http://schemas.openxmlformats.org/officeDocument/2006/relationships/hyperlink" Target="http://pbs.twimg.com/profile_images/1069651828869083136/FW_oMeYV_normal.jpg" TargetMode="External" /><Relationship Id="rId300" Type="http://schemas.openxmlformats.org/officeDocument/2006/relationships/hyperlink" Target="http://pbs.twimg.com/profile_images/1065244685801791488/LHfHFkMr_normal.jpg" TargetMode="External" /><Relationship Id="rId301" Type="http://schemas.openxmlformats.org/officeDocument/2006/relationships/hyperlink" Target="http://pbs.twimg.com/profile_images/1426559898/C__Szabo_normal.jpg" TargetMode="External" /><Relationship Id="rId302" Type="http://schemas.openxmlformats.org/officeDocument/2006/relationships/hyperlink" Target="https://pbs.twimg.com/media/DsoYfpnWwAYNKPp.jpg" TargetMode="External" /><Relationship Id="rId303" Type="http://schemas.openxmlformats.org/officeDocument/2006/relationships/hyperlink" Target="http://pbs.twimg.com/profile_images/1426559898/C__Szabo_normal.jpg" TargetMode="External" /><Relationship Id="rId304" Type="http://schemas.openxmlformats.org/officeDocument/2006/relationships/hyperlink" Target="https://pbs.twimg.com/media/DsoYfpnWwAYNKPp.jpg" TargetMode="External" /><Relationship Id="rId305" Type="http://schemas.openxmlformats.org/officeDocument/2006/relationships/hyperlink" Target="http://pbs.twimg.com/profile_images/1426559898/C__Szabo_normal.jpg" TargetMode="External" /><Relationship Id="rId306" Type="http://schemas.openxmlformats.org/officeDocument/2006/relationships/hyperlink" Target="https://pbs.twimg.com/media/DsoYfpnWwAYNKPp.jpg" TargetMode="External" /><Relationship Id="rId307" Type="http://schemas.openxmlformats.org/officeDocument/2006/relationships/hyperlink" Target="http://pbs.twimg.com/profile_images/1426559898/C__Szabo_normal.jpg" TargetMode="External" /><Relationship Id="rId308" Type="http://schemas.openxmlformats.org/officeDocument/2006/relationships/hyperlink" Target="https://pbs.twimg.com/media/DsoYfpnWwAYNKPp.jpg" TargetMode="External" /><Relationship Id="rId309" Type="http://schemas.openxmlformats.org/officeDocument/2006/relationships/hyperlink" Target="http://pbs.twimg.com/profile_images/1426559898/C__Szabo_normal.jpg" TargetMode="External" /><Relationship Id="rId310" Type="http://schemas.openxmlformats.org/officeDocument/2006/relationships/hyperlink" Target="https://pbs.twimg.com/media/DsoYfpnWwAYNKPp.jpg" TargetMode="External" /><Relationship Id="rId311" Type="http://schemas.openxmlformats.org/officeDocument/2006/relationships/hyperlink" Target="http://pbs.twimg.com/profile_images/1426559898/C__Szabo_normal.jpg" TargetMode="External" /><Relationship Id="rId312" Type="http://schemas.openxmlformats.org/officeDocument/2006/relationships/hyperlink" Target="https://pbs.twimg.com/media/DsoYfpnWwAYNKPp.jpg" TargetMode="External" /><Relationship Id="rId313" Type="http://schemas.openxmlformats.org/officeDocument/2006/relationships/hyperlink" Target="http://pbs.twimg.com/profile_images/1426559898/C__Szabo_normal.jpg" TargetMode="External" /><Relationship Id="rId314" Type="http://schemas.openxmlformats.org/officeDocument/2006/relationships/hyperlink" Target="https://pbs.twimg.com/media/DsoYfpnWwAYNKPp.jpg" TargetMode="External" /><Relationship Id="rId315" Type="http://schemas.openxmlformats.org/officeDocument/2006/relationships/hyperlink" Target="http://pbs.twimg.com/profile_images/1426559898/C__Szabo_normal.jpg" TargetMode="External" /><Relationship Id="rId316" Type="http://schemas.openxmlformats.org/officeDocument/2006/relationships/hyperlink" Target="https://pbs.twimg.com/media/DsoYfpnWwAYNKPp.jpg" TargetMode="External" /><Relationship Id="rId317" Type="http://schemas.openxmlformats.org/officeDocument/2006/relationships/hyperlink" Target="http://pbs.twimg.com/profile_images/1426559898/C__Szabo_normal.jpg" TargetMode="External" /><Relationship Id="rId318" Type="http://schemas.openxmlformats.org/officeDocument/2006/relationships/hyperlink" Target="https://pbs.twimg.com/media/DsoYfpnWwAYNKPp.jpg" TargetMode="External" /><Relationship Id="rId319" Type="http://schemas.openxmlformats.org/officeDocument/2006/relationships/hyperlink" Target="https://pbs.twimg.com/media/Dv5338xU8AAXFpl.jpg" TargetMode="External" /><Relationship Id="rId320" Type="http://schemas.openxmlformats.org/officeDocument/2006/relationships/hyperlink" Target="http://pbs.twimg.com/profile_images/1426559898/C__Szabo_normal.jpg" TargetMode="External" /><Relationship Id="rId321" Type="http://schemas.openxmlformats.org/officeDocument/2006/relationships/hyperlink" Target="http://pbs.twimg.com/profile_images/1426559898/C__Szabo_normal.jpg" TargetMode="External" /><Relationship Id="rId322" Type="http://schemas.openxmlformats.org/officeDocument/2006/relationships/hyperlink" Target="http://abs.twimg.com/sticky/default_profile_images/default_profile_normal.pn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pbs.twimg.com/profile_images/853302647121747972/PXNbu4Nd_normal.jpg" TargetMode="External" /><Relationship Id="rId327" Type="http://schemas.openxmlformats.org/officeDocument/2006/relationships/hyperlink" Target="https://pbs.twimg.com/media/DwUHC3PXcAA4TeE.jpg" TargetMode="External" /><Relationship Id="rId328" Type="http://schemas.openxmlformats.org/officeDocument/2006/relationships/hyperlink" Target="http://pbs.twimg.com/profile_images/1082672185192472576/sRX3cYHn_normal.jpg" TargetMode="External" /><Relationship Id="rId329" Type="http://schemas.openxmlformats.org/officeDocument/2006/relationships/hyperlink" Target="http://pbs.twimg.com/profile_images/1070982360911503360/BVbk0ilS_normal.jpg" TargetMode="External" /><Relationship Id="rId330" Type="http://schemas.openxmlformats.org/officeDocument/2006/relationships/hyperlink" Target="http://pbs.twimg.com/profile_images/630829872651239425/AQ2eteeG_normal.jpg" TargetMode="External" /><Relationship Id="rId331" Type="http://schemas.openxmlformats.org/officeDocument/2006/relationships/hyperlink" Target="http://pbs.twimg.com/profile_images/630829872651239425/AQ2eteeG_normal.jpg" TargetMode="External" /><Relationship Id="rId332" Type="http://schemas.openxmlformats.org/officeDocument/2006/relationships/hyperlink" Target="http://pbs.twimg.com/profile_images/636895276238684160/v7B0GyFG_normal.jpg" TargetMode="External" /><Relationship Id="rId333" Type="http://schemas.openxmlformats.org/officeDocument/2006/relationships/hyperlink" Target="http://pbs.twimg.com/profile_images/636895276238684160/v7B0GyFG_normal.jpg" TargetMode="External" /><Relationship Id="rId334" Type="http://schemas.openxmlformats.org/officeDocument/2006/relationships/hyperlink" Target="http://pbs.twimg.com/profile_images/962445824990072832/1yYAAvob_normal.jpg" TargetMode="External" /><Relationship Id="rId335" Type="http://schemas.openxmlformats.org/officeDocument/2006/relationships/hyperlink" Target="http://pbs.twimg.com/profile_images/1043227388572835840/NMJbRJEp_normal.jpg" TargetMode="External" /><Relationship Id="rId336" Type="http://schemas.openxmlformats.org/officeDocument/2006/relationships/hyperlink" Target="http://pbs.twimg.com/profile_images/1082070635461918720/pvAWEFVu_normal.jpg" TargetMode="External" /><Relationship Id="rId337" Type="http://schemas.openxmlformats.org/officeDocument/2006/relationships/hyperlink" Target="http://pbs.twimg.com/profile_images/1082070635461918720/pvAWEFVu_normal.jpg" TargetMode="External" /><Relationship Id="rId338" Type="http://schemas.openxmlformats.org/officeDocument/2006/relationships/hyperlink" Target="http://pbs.twimg.com/profile_images/897479920733093888/IxQlyLhF_normal.jpg" TargetMode="External" /><Relationship Id="rId339" Type="http://schemas.openxmlformats.org/officeDocument/2006/relationships/hyperlink" Target="http://pbs.twimg.com/profile_images/897479920733093888/IxQlyLhF_normal.jpg" TargetMode="External" /><Relationship Id="rId340" Type="http://schemas.openxmlformats.org/officeDocument/2006/relationships/hyperlink" Target="http://pbs.twimg.com/profile_images/828962171992293377/WfhGdL1a_normal.jpg" TargetMode="External" /><Relationship Id="rId341" Type="http://schemas.openxmlformats.org/officeDocument/2006/relationships/hyperlink" Target="http://pbs.twimg.com/profile_images/1046495993666113536/BwqSiVbr_normal.jpg" TargetMode="External" /><Relationship Id="rId342" Type="http://schemas.openxmlformats.org/officeDocument/2006/relationships/hyperlink" Target="http://pbs.twimg.com/profile_images/1080666964505313281/IwScseeC_normal.jpg" TargetMode="External" /><Relationship Id="rId343" Type="http://schemas.openxmlformats.org/officeDocument/2006/relationships/hyperlink" Target="http://pbs.twimg.com/profile_images/1080666964505313281/IwScseeC_normal.jpg" TargetMode="External" /><Relationship Id="rId344" Type="http://schemas.openxmlformats.org/officeDocument/2006/relationships/hyperlink" Target="http://pbs.twimg.com/profile_images/1079836543920103424/1Tt2CEA7_normal.jpg" TargetMode="External" /><Relationship Id="rId345" Type="http://schemas.openxmlformats.org/officeDocument/2006/relationships/hyperlink" Target="http://pbs.twimg.com/profile_images/1077612587808948226/4fuKTR5y_normal.jpg" TargetMode="External" /><Relationship Id="rId346" Type="http://schemas.openxmlformats.org/officeDocument/2006/relationships/hyperlink" Target="http://pbs.twimg.com/profile_images/1077612587808948226/4fuKTR5y_normal.jpg" TargetMode="External" /><Relationship Id="rId347" Type="http://schemas.openxmlformats.org/officeDocument/2006/relationships/hyperlink" Target="http://pbs.twimg.com/profile_images/1132879994/School-Of-Journalism-092_normal.jpg" TargetMode="External" /><Relationship Id="rId348" Type="http://schemas.openxmlformats.org/officeDocument/2006/relationships/hyperlink" Target="http://pbs.twimg.com/profile_images/740379667136290816/lrb_Di6I_normal.jpg" TargetMode="External" /><Relationship Id="rId349" Type="http://schemas.openxmlformats.org/officeDocument/2006/relationships/hyperlink" Target="http://pbs.twimg.com/profile_images/780208608063528960/rTZbM5-T_normal.jpg" TargetMode="External" /><Relationship Id="rId350" Type="http://schemas.openxmlformats.org/officeDocument/2006/relationships/hyperlink" Target="http://pbs.twimg.com/profile_images/780208608063528960/rTZbM5-T_normal.jpg" TargetMode="External" /><Relationship Id="rId351" Type="http://schemas.openxmlformats.org/officeDocument/2006/relationships/hyperlink" Target="http://pbs.twimg.com/profile_images/903306065114128384/lBhy28Rv_normal.jpg" TargetMode="External" /><Relationship Id="rId352" Type="http://schemas.openxmlformats.org/officeDocument/2006/relationships/hyperlink" Target="http://pbs.twimg.com/profile_images/1080949170821713921/RsZHSepI_normal.jpg" TargetMode="External" /><Relationship Id="rId353" Type="http://schemas.openxmlformats.org/officeDocument/2006/relationships/hyperlink" Target="http://pbs.twimg.com/profile_images/898046470586105856/UnxWzBz1_normal.jpg" TargetMode="External" /><Relationship Id="rId354" Type="http://schemas.openxmlformats.org/officeDocument/2006/relationships/hyperlink" Target="http://pbs.twimg.com/profile_images/1052800206503211009/01wVovy8_normal.jpg" TargetMode="External" /><Relationship Id="rId355" Type="http://schemas.openxmlformats.org/officeDocument/2006/relationships/hyperlink" Target="http://pbs.twimg.com/profile_images/1066956104196734976/PXVfc8rJ_normal.jpg" TargetMode="External" /><Relationship Id="rId356" Type="http://schemas.openxmlformats.org/officeDocument/2006/relationships/hyperlink" Target="http://pbs.twimg.com/profile_images/1081579808625061888/a2vZQ7j4_normal.jpg" TargetMode="External" /><Relationship Id="rId357" Type="http://schemas.openxmlformats.org/officeDocument/2006/relationships/hyperlink" Target="http://pbs.twimg.com/profile_images/1024740767296876544/vjotCTPW_normal.jpg" TargetMode="External" /><Relationship Id="rId358" Type="http://schemas.openxmlformats.org/officeDocument/2006/relationships/hyperlink" Target="http://pbs.twimg.com/profile_images/822637924588130304/m6Uhkyw__normal.jpg" TargetMode="External" /><Relationship Id="rId359" Type="http://schemas.openxmlformats.org/officeDocument/2006/relationships/hyperlink" Target="http://pbs.twimg.com/profile_images/1071601221016858624/cEoEIQg2_normal.jpg" TargetMode="External" /><Relationship Id="rId360" Type="http://schemas.openxmlformats.org/officeDocument/2006/relationships/hyperlink" Target="http://pbs.twimg.com/profile_images/913652940639838208/yGgOcuU3_normal.jpg" TargetMode="External" /><Relationship Id="rId361" Type="http://schemas.openxmlformats.org/officeDocument/2006/relationships/hyperlink" Target="http://pbs.twimg.com/profile_images/952189257631768577/0rH7s7Qw_normal.jpg" TargetMode="External" /><Relationship Id="rId362" Type="http://schemas.openxmlformats.org/officeDocument/2006/relationships/hyperlink" Target="http://pbs.twimg.com/profile_images/825464632026370048/zhCvSO91_normal.jpg" TargetMode="External" /><Relationship Id="rId363" Type="http://schemas.openxmlformats.org/officeDocument/2006/relationships/hyperlink" Target="http://pbs.twimg.com/profile_images/1059164916056252416/WKAngoYs_normal.jpg" TargetMode="External" /><Relationship Id="rId364" Type="http://schemas.openxmlformats.org/officeDocument/2006/relationships/hyperlink" Target="http://pbs.twimg.com/profile_images/1050588112856862720/bbmNlosN_normal.jpg" TargetMode="External" /><Relationship Id="rId365" Type="http://schemas.openxmlformats.org/officeDocument/2006/relationships/hyperlink" Target="http://pbs.twimg.com/profile_images/1180440462/lego_scott_normal.jpg" TargetMode="External" /><Relationship Id="rId366" Type="http://schemas.openxmlformats.org/officeDocument/2006/relationships/hyperlink" Target="http://pbs.twimg.com/profile_images/999010809630998528/aLmN8ZQ6_normal.jpg" TargetMode="External" /><Relationship Id="rId367" Type="http://schemas.openxmlformats.org/officeDocument/2006/relationships/hyperlink" Target="http://pbs.twimg.com/profile_images/790092851426177024/Xwua9gwo_normal.jpg" TargetMode="External" /><Relationship Id="rId368" Type="http://schemas.openxmlformats.org/officeDocument/2006/relationships/hyperlink" Target="http://pbs.twimg.com/profile_images/541341792860262400/8fD4zte4_normal.jpeg" TargetMode="External" /><Relationship Id="rId369" Type="http://schemas.openxmlformats.org/officeDocument/2006/relationships/hyperlink" Target="http://pbs.twimg.com/profile_images/676129973/IMG_0269_normal.jpg" TargetMode="External" /><Relationship Id="rId370" Type="http://schemas.openxmlformats.org/officeDocument/2006/relationships/hyperlink" Target="http://pbs.twimg.com/profile_images/837669903066750976/95u-l3Vn_normal.jpg" TargetMode="External" /><Relationship Id="rId371" Type="http://schemas.openxmlformats.org/officeDocument/2006/relationships/hyperlink" Target="http://pbs.twimg.com/profile_images/1068363933097041921/Gh7wa02I_normal.jpg" TargetMode="External" /><Relationship Id="rId372" Type="http://schemas.openxmlformats.org/officeDocument/2006/relationships/hyperlink" Target="http://pbs.twimg.com/profile_images/907294710628093952/jURb9Y4U_normal.jpg" TargetMode="External" /><Relationship Id="rId373" Type="http://schemas.openxmlformats.org/officeDocument/2006/relationships/hyperlink" Target="http://pbs.twimg.com/profile_images/963871133140369408/YDRFfi9-_normal.jpg" TargetMode="External" /><Relationship Id="rId374" Type="http://schemas.openxmlformats.org/officeDocument/2006/relationships/hyperlink" Target="http://pbs.twimg.com/profile_images/1081071522897375234/rkCw1gRS_normal.jpg" TargetMode="External" /><Relationship Id="rId375" Type="http://schemas.openxmlformats.org/officeDocument/2006/relationships/hyperlink" Target="http://pbs.twimg.com/profile_images/1006400115358089216/bUaCNaDT_normal.jpg" TargetMode="External" /><Relationship Id="rId376" Type="http://schemas.openxmlformats.org/officeDocument/2006/relationships/hyperlink" Target="http://pbs.twimg.com/profile_images/586649609008623616/WIwd972z_normal.jpg" TargetMode="External" /><Relationship Id="rId377" Type="http://schemas.openxmlformats.org/officeDocument/2006/relationships/hyperlink" Target="http://pbs.twimg.com/profile_images/1061801669334249474/qzt2mFL6_normal.jpg" TargetMode="External" /><Relationship Id="rId378" Type="http://schemas.openxmlformats.org/officeDocument/2006/relationships/hyperlink" Target="http://pbs.twimg.com/profile_images/1042264604666220544/lqq_yB-X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1041350481526743040/RlD4nlDL_normal.jpg" TargetMode="External" /><Relationship Id="rId381" Type="http://schemas.openxmlformats.org/officeDocument/2006/relationships/hyperlink" Target="http://pbs.twimg.com/profile_images/533838154596245505/byxJ51RD_normal.jpeg" TargetMode="External" /><Relationship Id="rId382" Type="http://schemas.openxmlformats.org/officeDocument/2006/relationships/hyperlink" Target="http://pbs.twimg.com/profile_images/1065057153470291968/ihoKH08f_normal.jpg" TargetMode="External" /><Relationship Id="rId383" Type="http://schemas.openxmlformats.org/officeDocument/2006/relationships/hyperlink" Target="http://pbs.twimg.com/profile_images/837079924489994240/onFrqfGv_normal.jpg" TargetMode="External" /><Relationship Id="rId384" Type="http://schemas.openxmlformats.org/officeDocument/2006/relationships/hyperlink" Target="http://pbs.twimg.com/profile_images/741733647921729538/ejoIFStq_normal.jpg" TargetMode="External" /><Relationship Id="rId385" Type="http://schemas.openxmlformats.org/officeDocument/2006/relationships/hyperlink" Target="http://pbs.twimg.com/profile_images/670107010931773441/3S2ttiQ5_normal.jpg" TargetMode="External" /><Relationship Id="rId386" Type="http://schemas.openxmlformats.org/officeDocument/2006/relationships/hyperlink" Target="http://pbs.twimg.com/profile_images/1020740486259240960/LCZWMhWC_normal.jpg" TargetMode="External" /><Relationship Id="rId387" Type="http://schemas.openxmlformats.org/officeDocument/2006/relationships/hyperlink" Target="http://pbs.twimg.com/profile_images/962695099665674240/G9P63VrS_normal.jpg" TargetMode="External" /><Relationship Id="rId388" Type="http://schemas.openxmlformats.org/officeDocument/2006/relationships/hyperlink" Target="http://pbs.twimg.com/profile_images/1083692558914531330/Dq1Tj3wO_normal.jpg" TargetMode="External" /><Relationship Id="rId389" Type="http://schemas.openxmlformats.org/officeDocument/2006/relationships/hyperlink" Target="http://pbs.twimg.com/profile_images/794585567925178369/byMeoRHW_normal.jpg" TargetMode="External" /><Relationship Id="rId390" Type="http://schemas.openxmlformats.org/officeDocument/2006/relationships/hyperlink" Target="http://pbs.twimg.com/profile_images/1058633458606579712/0Jaw9jTZ_normal.jpg" TargetMode="External" /><Relationship Id="rId391" Type="http://schemas.openxmlformats.org/officeDocument/2006/relationships/hyperlink" Target="http://pbs.twimg.com/profile_images/1075204238077116416/LrOUkpQy_normal.jpg" TargetMode="External" /><Relationship Id="rId392" Type="http://schemas.openxmlformats.org/officeDocument/2006/relationships/hyperlink" Target="http://pbs.twimg.com/profile_images/2356520012/23pxd0cciz19ebke621b_normal.jpeg" TargetMode="External" /><Relationship Id="rId393" Type="http://schemas.openxmlformats.org/officeDocument/2006/relationships/hyperlink" Target="http://pbs.twimg.com/profile_images/1046175808509923328/o08sa37N_normal.jpg" TargetMode="External" /><Relationship Id="rId394" Type="http://schemas.openxmlformats.org/officeDocument/2006/relationships/hyperlink" Target="http://pbs.twimg.com/profile_images/1003853042641395712/ZObXw5YO_normal.jpg" TargetMode="External" /><Relationship Id="rId395" Type="http://schemas.openxmlformats.org/officeDocument/2006/relationships/hyperlink" Target="http://pbs.twimg.com/profile_images/1021776873439678465/T75fkptv_normal.jpg" TargetMode="External" /><Relationship Id="rId396" Type="http://schemas.openxmlformats.org/officeDocument/2006/relationships/hyperlink" Target="http://pbs.twimg.com/profile_images/595396567756087296/Q-9_MCo-_normal.jpg" TargetMode="External" /><Relationship Id="rId397" Type="http://schemas.openxmlformats.org/officeDocument/2006/relationships/hyperlink" Target="http://pbs.twimg.com/profile_images/1081772603868495873/R3W0-HXC_normal.jpg" TargetMode="External" /><Relationship Id="rId398" Type="http://schemas.openxmlformats.org/officeDocument/2006/relationships/hyperlink" Target="http://pbs.twimg.com/profile_images/1037472171780501504/IeSwn-6__normal.jpg" TargetMode="External" /><Relationship Id="rId399" Type="http://schemas.openxmlformats.org/officeDocument/2006/relationships/hyperlink" Target="http://pbs.twimg.com/profile_images/795825961430224896/z3hlZBU9_normal.jpg" TargetMode="External" /><Relationship Id="rId400" Type="http://schemas.openxmlformats.org/officeDocument/2006/relationships/hyperlink" Target="http://pbs.twimg.com/profile_images/747128656804220928/j3s_nvkL_normal.jpg" TargetMode="External" /><Relationship Id="rId401" Type="http://schemas.openxmlformats.org/officeDocument/2006/relationships/hyperlink" Target="http://pbs.twimg.com/profile_images/916734267207704579/Rp8gURlh_normal.jpg" TargetMode="External" /><Relationship Id="rId402" Type="http://schemas.openxmlformats.org/officeDocument/2006/relationships/hyperlink" Target="http://pbs.twimg.com/profile_images/1010337905644957696/XXxOtgr5_normal.jpg" TargetMode="External" /><Relationship Id="rId403" Type="http://schemas.openxmlformats.org/officeDocument/2006/relationships/hyperlink" Target="http://pbs.twimg.com/profile_images/986756471730798592/PcPu1Zsl_normal.jpg" TargetMode="External" /><Relationship Id="rId404" Type="http://schemas.openxmlformats.org/officeDocument/2006/relationships/hyperlink" Target="http://pbs.twimg.com/profile_images/1072581694685921281/HeELJUCm_normal.jpg" TargetMode="External" /><Relationship Id="rId405" Type="http://schemas.openxmlformats.org/officeDocument/2006/relationships/hyperlink" Target="http://pbs.twimg.com/profile_images/1036646009047339008/SsPH--EZ_normal.jpg" TargetMode="External" /><Relationship Id="rId406" Type="http://schemas.openxmlformats.org/officeDocument/2006/relationships/hyperlink" Target="http://pbs.twimg.com/profile_images/1064636751824719872/dapFnxN8_normal.jpg" TargetMode="External" /><Relationship Id="rId407" Type="http://schemas.openxmlformats.org/officeDocument/2006/relationships/hyperlink" Target="http://pbs.twimg.com/profile_images/1038863115377553408/zJaOZsFl_normal.jpg" TargetMode="External" /><Relationship Id="rId408" Type="http://schemas.openxmlformats.org/officeDocument/2006/relationships/hyperlink" Target="http://pbs.twimg.com/profile_images/696553593256546304/w8m8qvb6_normal.jpg" TargetMode="External" /><Relationship Id="rId409" Type="http://schemas.openxmlformats.org/officeDocument/2006/relationships/hyperlink" Target="http://pbs.twimg.com/profile_images/933019486357204992/mRI5eEg0_normal.jpg" TargetMode="External" /><Relationship Id="rId410" Type="http://schemas.openxmlformats.org/officeDocument/2006/relationships/hyperlink" Target="http://pbs.twimg.com/profile_images/553234353778487296/aJx9mH0b_normal.jpeg" TargetMode="External" /><Relationship Id="rId411" Type="http://schemas.openxmlformats.org/officeDocument/2006/relationships/hyperlink" Target="http://pbs.twimg.com/profile_images/906496321372213249/peIoFPen_normal.jpg" TargetMode="External" /><Relationship Id="rId412" Type="http://schemas.openxmlformats.org/officeDocument/2006/relationships/hyperlink" Target="http://pbs.twimg.com/profile_images/741642403421917185/DcybQBUj_normal.jpg" TargetMode="External" /><Relationship Id="rId413" Type="http://schemas.openxmlformats.org/officeDocument/2006/relationships/hyperlink" Target="http://pbs.twimg.com/profile_images/955238966017560577/JdJ9RUMv_normal.jpg" TargetMode="External" /><Relationship Id="rId414" Type="http://schemas.openxmlformats.org/officeDocument/2006/relationships/hyperlink" Target="http://pbs.twimg.com/profile_images/684524689557860353/gRIO7V94_normal.jpg" TargetMode="External" /><Relationship Id="rId415" Type="http://schemas.openxmlformats.org/officeDocument/2006/relationships/hyperlink" Target="http://pbs.twimg.com/profile_images/959993196032884736/qS4iGani_normal.jpg" TargetMode="External" /><Relationship Id="rId416" Type="http://schemas.openxmlformats.org/officeDocument/2006/relationships/hyperlink" Target="http://pbs.twimg.com/profile_images/921514824563023872/NEJL898K_normal.jpg" TargetMode="External" /><Relationship Id="rId417" Type="http://schemas.openxmlformats.org/officeDocument/2006/relationships/hyperlink" Target="http://pbs.twimg.com/profile_images/966486112989360128/6qzoKyBY_normal.jpg" TargetMode="External" /><Relationship Id="rId418" Type="http://schemas.openxmlformats.org/officeDocument/2006/relationships/hyperlink" Target="http://pbs.twimg.com/profile_images/957469933516087296/aB4H5kfv_normal.jpg" TargetMode="External" /><Relationship Id="rId419" Type="http://schemas.openxmlformats.org/officeDocument/2006/relationships/hyperlink" Target="http://pbs.twimg.com/profile_images/837812204418158593/jlww7fHk_normal.jpg" TargetMode="External" /><Relationship Id="rId420" Type="http://schemas.openxmlformats.org/officeDocument/2006/relationships/hyperlink" Target="http://pbs.twimg.com/profile_images/837812204418158593/jlww7fHk_normal.jpg" TargetMode="External" /><Relationship Id="rId421" Type="http://schemas.openxmlformats.org/officeDocument/2006/relationships/hyperlink" Target="http://pbs.twimg.com/profile_images/721382734506147841/Ue7fJDIr_normal.jpg" TargetMode="External" /><Relationship Id="rId422" Type="http://schemas.openxmlformats.org/officeDocument/2006/relationships/hyperlink" Target="http://pbs.twimg.com/profile_images/721382734506147841/Ue7fJDIr_normal.jpg" TargetMode="External" /><Relationship Id="rId423" Type="http://schemas.openxmlformats.org/officeDocument/2006/relationships/hyperlink" Target="http://pbs.twimg.com/profile_images/1085208368346816512/Oem09Qfg_normal.jpg" TargetMode="External" /><Relationship Id="rId424" Type="http://schemas.openxmlformats.org/officeDocument/2006/relationships/hyperlink" Target="http://pbs.twimg.com/profile_images/1085208368346816512/Oem09Qfg_normal.jpg" TargetMode="External" /><Relationship Id="rId425" Type="http://schemas.openxmlformats.org/officeDocument/2006/relationships/hyperlink" Target="http://pbs.twimg.com/profile_images/1067969579585028096/FR2DtxH8_normal.jpg" TargetMode="External" /><Relationship Id="rId426" Type="http://schemas.openxmlformats.org/officeDocument/2006/relationships/hyperlink" Target="http://pbs.twimg.com/profile_images/1067969579585028096/FR2DtxH8_normal.jpg" TargetMode="External" /><Relationship Id="rId427" Type="http://schemas.openxmlformats.org/officeDocument/2006/relationships/hyperlink" Target="http://pbs.twimg.com/profile_images/1082070828223586304/eR2wd4I0_normal.jpg" TargetMode="External" /><Relationship Id="rId428" Type="http://schemas.openxmlformats.org/officeDocument/2006/relationships/hyperlink" Target="http://pbs.twimg.com/profile_images/1082070828223586304/eR2wd4I0_normal.jpg" TargetMode="External" /><Relationship Id="rId429" Type="http://schemas.openxmlformats.org/officeDocument/2006/relationships/hyperlink" Target="http://pbs.twimg.com/profile_images/1026212366621396992/sCJitzfV_normal.jpg" TargetMode="External" /><Relationship Id="rId430" Type="http://schemas.openxmlformats.org/officeDocument/2006/relationships/hyperlink" Target="http://pbs.twimg.com/profile_images/1026212366621396992/sCJitzfV_normal.jpg" TargetMode="External" /><Relationship Id="rId431" Type="http://schemas.openxmlformats.org/officeDocument/2006/relationships/hyperlink" Target="http://pbs.twimg.com/profile_images/801098230159343616/j3VSB6LJ_normal.jpg" TargetMode="External" /><Relationship Id="rId432" Type="http://schemas.openxmlformats.org/officeDocument/2006/relationships/hyperlink" Target="http://pbs.twimg.com/profile_images/801098230159343616/j3VSB6LJ_normal.jpg" TargetMode="External" /><Relationship Id="rId433" Type="http://schemas.openxmlformats.org/officeDocument/2006/relationships/hyperlink" Target="http://pbs.twimg.com/profile_images/2878484954/c770cab95cf55ce568bc4839e87b4fda_normal.jpeg" TargetMode="External" /><Relationship Id="rId434" Type="http://schemas.openxmlformats.org/officeDocument/2006/relationships/hyperlink" Target="http://pbs.twimg.com/profile_images/2878484954/c770cab95cf55ce568bc4839e87b4fda_normal.jpeg" TargetMode="External" /><Relationship Id="rId435" Type="http://schemas.openxmlformats.org/officeDocument/2006/relationships/hyperlink" Target="http://pbs.twimg.com/profile_images/2878484954/c770cab95cf55ce568bc4839e87b4fda_normal.jpeg" TargetMode="External" /><Relationship Id="rId436" Type="http://schemas.openxmlformats.org/officeDocument/2006/relationships/hyperlink" Target="http://pbs.twimg.com/profile_images/1081676737006657536/bKpPDPkD_normal.jpg" TargetMode="External" /><Relationship Id="rId437" Type="http://schemas.openxmlformats.org/officeDocument/2006/relationships/hyperlink" Target="http://pbs.twimg.com/profile_images/1081676737006657536/bKpPDPkD_normal.jpg" TargetMode="External" /><Relationship Id="rId438" Type="http://schemas.openxmlformats.org/officeDocument/2006/relationships/hyperlink" Target="http://pbs.twimg.com/profile_images/958092579710619648/bF2vKAAE_normal.jpg" TargetMode="External" /><Relationship Id="rId439" Type="http://schemas.openxmlformats.org/officeDocument/2006/relationships/hyperlink" Target="http://pbs.twimg.com/profile_images/958092579710619648/bF2vKAAE_normal.jpg" TargetMode="External" /><Relationship Id="rId440" Type="http://schemas.openxmlformats.org/officeDocument/2006/relationships/hyperlink" Target="http://pbs.twimg.com/profile_images/723334144277798914/pbjCt--o_normal.jpg" TargetMode="External" /><Relationship Id="rId441" Type="http://schemas.openxmlformats.org/officeDocument/2006/relationships/hyperlink" Target="http://pbs.twimg.com/profile_images/723334144277798914/pbjCt--o_normal.jpg" TargetMode="External" /><Relationship Id="rId442" Type="http://schemas.openxmlformats.org/officeDocument/2006/relationships/hyperlink" Target="http://pbs.twimg.com/profile_images/1083936383104962560/pBhU2a4k_normal.jpg" TargetMode="External" /><Relationship Id="rId443" Type="http://schemas.openxmlformats.org/officeDocument/2006/relationships/hyperlink" Target="http://pbs.twimg.com/profile_images/1083936383104962560/pBhU2a4k_normal.jpg" TargetMode="External" /><Relationship Id="rId444" Type="http://schemas.openxmlformats.org/officeDocument/2006/relationships/hyperlink" Target="http://pbs.twimg.com/profile_images/1079229993375256581/1BJyYcj1_normal.jpg" TargetMode="External" /><Relationship Id="rId445" Type="http://schemas.openxmlformats.org/officeDocument/2006/relationships/hyperlink" Target="http://pbs.twimg.com/profile_images/1079229993375256581/1BJyYcj1_normal.jpg" TargetMode="External" /><Relationship Id="rId446" Type="http://schemas.openxmlformats.org/officeDocument/2006/relationships/hyperlink" Target="http://pbs.twimg.com/profile_images/1078567165500903424/_UFTUXD0_normal.jpg" TargetMode="External" /><Relationship Id="rId447" Type="http://schemas.openxmlformats.org/officeDocument/2006/relationships/hyperlink" Target="http://pbs.twimg.com/profile_images/1078567165500903424/_UFTUXD0_normal.jpg" TargetMode="External" /><Relationship Id="rId448" Type="http://schemas.openxmlformats.org/officeDocument/2006/relationships/hyperlink" Target="http://pbs.twimg.com/profile_images/743163268705980416/yn4xmIi__normal.jpg" TargetMode="External" /><Relationship Id="rId449" Type="http://schemas.openxmlformats.org/officeDocument/2006/relationships/hyperlink" Target="http://pbs.twimg.com/profile_images/743163268705980416/yn4xmIi__normal.jpg" TargetMode="External" /><Relationship Id="rId450" Type="http://schemas.openxmlformats.org/officeDocument/2006/relationships/hyperlink" Target="http://pbs.twimg.com/profile_images/743163268705980416/yn4xmIi__normal.jpg" TargetMode="External" /><Relationship Id="rId451" Type="http://schemas.openxmlformats.org/officeDocument/2006/relationships/hyperlink" Target="http://pbs.twimg.com/profile_images/1699065399/S6300208--Jemmy_on_stairs_normal.jpg" TargetMode="External" /><Relationship Id="rId452" Type="http://schemas.openxmlformats.org/officeDocument/2006/relationships/hyperlink" Target="http://pbs.twimg.com/profile_images/1699065399/S6300208--Jemmy_on_stairs_normal.jpg" TargetMode="External" /><Relationship Id="rId453" Type="http://schemas.openxmlformats.org/officeDocument/2006/relationships/hyperlink" Target="http://pbs.twimg.com/profile_images/500239543023714306/G1Kvtaz4_normal.jpeg" TargetMode="External" /><Relationship Id="rId454" Type="http://schemas.openxmlformats.org/officeDocument/2006/relationships/hyperlink" Target="http://pbs.twimg.com/profile_images/500239543023714306/G1Kvtaz4_normal.jpeg" TargetMode="External" /><Relationship Id="rId455" Type="http://schemas.openxmlformats.org/officeDocument/2006/relationships/hyperlink" Target="http://pbs.twimg.com/profile_images/660180896956354560/9OAdQj8H_normal.jpg" TargetMode="External" /><Relationship Id="rId456" Type="http://schemas.openxmlformats.org/officeDocument/2006/relationships/hyperlink" Target="http://pbs.twimg.com/profile_images/660180896956354560/9OAdQj8H_normal.jpg" TargetMode="External" /><Relationship Id="rId457" Type="http://schemas.openxmlformats.org/officeDocument/2006/relationships/hyperlink" Target="http://pbs.twimg.com/profile_images/1035611175030009856/vyTFgloG_normal.jpg" TargetMode="External" /><Relationship Id="rId458" Type="http://schemas.openxmlformats.org/officeDocument/2006/relationships/hyperlink" Target="http://pbs.twimg.com/profile_images/1035611175030009856/vyTFgloG_normal.jpg" TargetMode="External" /><Relationship Id="rId459" Type="http://schemas.openxmlformats.org/officeDocument/2006/relationships/hyperlink" Target="http://pbs.twimg.com/profile_images/897884962665279488/T8IJ1x7b_normal.jpg" TargetMode="External" /><Relationship Id="rId460" Type="http://schemas.openxmlformats.org/officeDocument/2006/relationships/hyperlink" Target="http://pbs.twimg.com/profile_images/897884962665279488/T8IJ1x7b_normal.jpg" TargetMode="External" /><Relationship Id="rId461" Type="http://schemas.openxmlformats.org/officeDocument/2006/relationships/hyperlink" Target="http://pbs.twimg.com/profile_images/2900358086/00a7322c9849c4dee47ac5f11c412682_normal.jpeg" TargetMode="External" /><Relationship Id="rId462" Type="http://schemas.openxmlformats.org/officeDocument/2006/relationships/hyperlink" Target="http://pbs.twimg.com/profile_images/2900358086/00a7322c9849c4dee47ac5f11c412682_normal.jpeg" TargetMode="External" /><Relationship Id="rId463" Type="http://schemas.openxmlformats.org/officeDocument/2006/relationships/hyperlink" Target="http://pbs.twimg.com/profile_images/1023665154615963648/etZjBlR3_normal.jpg" TargetMode="External" /><Relationship Id="rId464" Type="http://schemas.openxmlformats.org/officeDocument/2006/relationships/hyperlink" Target="http://pbs.twimg.com/profile_images/1023665154615963648/etZjBlR3_normal.jpg" TargetMode="External" /><Relationship Id="rId465" Type="http://schemas.openxmlformats.org/officeDocument/2006/relationships/hyperlink" Target="http://pbs.twimg.com/profile_images/1073012088849612800/m64dB_IA_normal.jpg" TargetMode="External" /><Relationship Id="rId466" Type="http://schemas.openxmlformats.org/officeDocument/2006/relationships/hyperlink" Target="http://pbs.twimg.com/profile_images/1073012088849612800/m64dB_IA_normal.jpg" TargetMode="External" /><Relationship Id="rId467" Type="http://schemas.openxmlformats.org/officeDocument/2006/relationships/hyperlink" Target="http://pbs.twimg.com/profile_images/880796349775704065/oNFkBWo5_normal.jpg" TargetMode="External" /><Relationship Id="rId468" Type="http://schemas.openxmlformats.org/officeDocument/2006/relationships/hyperlink" Target="http://pbs.twimg.com/profile_images/880796349775704065/oNFkBWo5_normal.jpg" TargetMode="External" /><Relationship Id="rId469" Type="http://schemas.openxmlformats.org/officeDocument/2006/relationships/hyperlink" Target="http://pbs.twimg.com/profile_images/997214051062005760/uoTcXt_w_normal.jpg" TargetMode="External" /><Relationship Id="rId470" Type="http://schemas.openxmlformats.org/officeDocument/2006/relationships/hyperlink" Target="http://pbs.twimg.com/profile_images/997214051062005760/uoTcXt_w_normal.jpg" TargetMode="External" /><Relationship Id="rId471" Type="http://schemas.openxmlformats.org/officeDocument/2006/relationships/hyperlink" Target="http://pbs.twimg.com/profile_images/984206177910181889/LWKMrm8r_normal.jpg" TargetMode="External" /><Relationship Id="rId472" Type="http://schemas.openxmlformats.org/officeDocument/2006/relationships/hyperlink" Target="http://pbs.twimg.com/profile_images/984206177910181889/LWKMrm8r_normal.jpg" TargetMode="External" /><Relationship Id="rId473" Type="http://schemas.openxmlformats.org/officeDocument/2006/relationships/hyperlink" Target="http://pbs.twimg.com/profile_images/514041519515254785/wZRTjpHj_normal.jpeg" TargetMode="External" /><Relationship Id="rId474" Type="http://schemas.openxmlformats.org/officeDocument/2006/relationships/hyperlink" Target="http://pbs.twimg.com/profile_images/514041519515254785/wZRTjpHj_normal.jpeg" TargetMode="External" /><Relationship Id="rId475" Type="http://schemas.openxmlformats.org/officeDocument/2006/relationships/hyperlink" Target="http://pbs.twimg.com/profile_images/1073800914169946113/Huv5FcGb_normal.jpg" TargetMode="External" /><Relationship Id="rId476" Type="http://schemas.openxmlformats.org/officeDocument/2006/relationships/hyperlink" Target="http://pbs.twimg.com/profile_images/1073800914169946113/Huv5FcGb_normal.jpg" TargetMode="External" /><Relationship Id="rId477" Type="http://schemas.openxmlformats.org/officeDocument/2006/relationships/hyperlink" Target="http://pbs.twimg.com/profile_images/605469452470083584/6PiKPaaT_normal.jpg" TargetMode="External" /><Relationship Id="rId478" Type="http://schemas.openxmlformats.org/officeDocument/2006/relationships/hyperlink" Target="http://pbs.twimg.com/profile_images/605469452470083584/6PiKPaaT_normal.jpg" TargetMode="External" /><Relationship Id="rId479" Type="http://schemas.openxmlformats.org/officeDocument/2006/relationships/hyperlink" Target="http://pbs.twimg.com/profile_images/1033430583630868481/54WqE-Sz_normal.jpg" TargetMode="External" /><Relationship Id="rId480" Type="http://schemas.openxmlformats.org/officeDocument/2006/relationships/hyperlink" Target="http://pbs.twimg.com/profile_images/1033430583630868481/54WqE-Sz_normal.jpg" TargetMode="External" /><Relationship Id="rId481" Type="http://schemas.openxmlformats.org/officeDocument/2006/relationships/hyperlink" Target="http://pbs.twimg.com/profile_images/783787638121562112/GIBlofCQ_normal.jpg" TargetMode="External" /><Relationship Id="rId482" Type="http://schemas.openxmlformats.org/officeDocument/2006/relationships/hyperlink" Target="http://pbs.twimg.com/profile_images/783787638121562112/GIBlofCQ_normal.jpg" TargetMode="External" /><Relationship Id="rId483" Type="http://schemas.openxmlformats.org/officeDocument/2006/relationships/hyperlink" Target="http://pbs.twimg.com/profile_images/756314468372447232/9IEFL-Dm_normal.jpg" TargetMode="External" /><Relationship Id="rId484" Type="http://schemas.openxmlformats.org/officeDocument/2006/relationships/hyperlink" Target="http://pbs.twimg.com/profile_images/756314468372447232/9IEFL-Dm_normal.jpg" TargetMode="External" /><Relationship Id="rId485" Type="http://schemas.openxmlformats.org/officeDocument/2006/relationships/hyperlink" Target="http://pbs.twimg.com/profile_images/1082728257802235904/iDEkfN7X_normal.jpg" TargetMode="External" /><Relationship Id="rId486" Type="http://schemas.openxmlformats.org/officeDocument/2006/relationships/hyperlink" Target="http://pbs.twimg.com/profile_images/1082728257802235904/iDEkfN7X_normal.jpg" TargetMode="External" /><Relationship Id="rId487" Type="http://schemas.openxmlformats.org/officeDocument/2006/relationships/hyperlink" Target="http://pbs.twimg.com/profile_images/975665650860417024/dHyH5taf_normal.jpg" TargetMode="External" /><Relationship Id="rId488" Type="http://schemas.openxmlformats.org/officeDocument/2006/relationships/hyperlink" Target="http://pbs.twimg.com/profile_images/975665650860417024/dHyH5taf_normal.jpg" TargetMode="External" /><Relationship Id="rId489" Type="http://schemas.openxmlformats.org/officeDocument/2006/relationships/hyperlink" Target="http://pbs.twimg.com/profile_images/657050590883635201/epX3FB0A_normal.jpg" TargetMode="External" /><Relationship Id="rId490" Type="http://schemas.openxmlformats.org/officeDocument/2006/relationships/hyperlink" Target="http://pbs.twimg.com/profile_images/657050590883635201/epX3FB0A_normal.jpg" TargetMode="External" /><Relationship Id="rId491" Type="http://schemas.openxmlformats.org/officeDocument/2006/relationships/hyperlink" Target="http://pbs.twimg.com/profile_images/1056645660492120069/TW6F3AZ2_normal.jpg" TargetMode="External" /><Relationship Id="rId492" Type="http://schemas.openxmlformats.org/officeDocument/2006/relationships/hyperlink" Target="http://pbs.twimg.com/profile_images/1056645660492120069/TW6F3AZ2_normal.jpg" TargetMode="External" /><Relationship Id="rId493" Type="http://schemas.openxmlformats.org/officeDocument/2006/relationships/hyperlink" Target="http://pbs.twimg.com/profile_images/417223172362993664/brCWcBGt_normal.jpeg" TargetMode="External" /><Relationship Id="rId494" Type="http://schemas.openxmlformats.org/officeDocument/2006/relationships/hyperlink" Target="http://pbs.twimg.com/profile_images/417223172362993664/brCWcBGt_normal.jpeg" TargetMode="External" /><Relationship Id="rId495" Type="http://schemas.openxmlformats.org/officeDocument/2006/relationships/hyperlink" Target="http://pbs.twimg.com/profile_images/1068849337025867776/jM_sL3VH_normal.jpg" TargetMode="External" /><Relationship Id="rId496" Type="http://schemas.openxmlformats.org/officeDocument/2006/relationships/hyperlink" Target="http://pbs.twimg.com/profile_images/1068849337025867776/jM_sL3VH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082745867550027776/tiXShKuA_normal.jpg" TargetMode="External" /><Relationship Id="rId500" Type="http://schemas.openxmlformats.org/officeDocument/2006/relationships/hyperlink" Target="http://pbs.twimg.com/profile_images/1082745867550027776/tiXShKuA_normal.jpg" TargetMode="External" /><Relationship Id="rId501" Type="http://schemas.openxmlformats.org/officeDocument/2006/relationships/hyperlink" Target="http://pbs.twimg.com/profile_images/1080799262340833280/QWFRPv0m_normal.jpg" TargetMode="External" /><Relationship Id="rId502" Type="http://schemas.openxmlformats.org/officeDocument/2006/relationships/hyperlink" Target="http://pbs.twimg.com/profile_images/1080799262340833280/QWFRPv0m_normal.jpg" TargetMode="External" /><Relationship Id="rId503" Type="http://schemas.openxmlformats.org/officeDocument/2006/relationships/hyperlink" Target="http://pbs.twimg.com/profile_images/726888580178579456/2f2nP8rQ_normal.jpg" TargetMode="External" /><Relationship Id="rId504" Type="http://schemas.openxmlformats.org/officeDocument/2006/relationships/hyperlink" Target="http://pbs.twimg.com/profile_images/878715391333236737/UAJUTwY8_normal.jpg" TargetMode="External" /><Relationship Id="rId505" Type="http://schemas.openxmlformats.org/officeDocument/2006/relationships/hyperlink" Target="http://pbs.twimg.com/profile_images/941086106241482752/ZSV0Zxit_normal.jpg" TargetMode="External" /><Relationship Id="rId506" Type="http://schemas.openxmlformats.org/officeDocument/2006/relationships/hyperlink" Target="http://pbs.twimg.com/profile_images/941086106241482752/ZSV0Zxit_normal.jpg" TargetMode="External" /><Relationship Id="rId507" Type="http://schemas.openxmlformats.org/officeDocument/2006/relationships/hyperlink" Target="http://pbs.twimg.com/profile_images/1083615837431287809/Ve5jgpRy_normal.jpg" TargetMode="External" /><Relationship Id="rId508" Type="http://schemas.openxmlformats.org/officeDocument/2006/relationships/hyperlink" Target="http://pbs.twimg.com/profile_images/1083615837431287809/Ve5jgpRy_normal.jpg" TargetMode="External" /><Relationship Id="rId509" Type="http://schemas.openxmlformats.org/officeDocument/2006/relationships/hyperlink" Target="http://pbs.twimg.com/profile_images/966894822794522624/voRCZaiI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pbs.twimg.com/profile_images/787408394487554048/G8_Ma_72_normal.jpg" TargetMode="External" /><Relationship Id="rId513" Type="http://schemas.openxmlformats.org/officeDocument/2006/relationships/hyperlink" Target="http://pbs.twimg.com/profile_images/787408394487554048/G8_Ma_72_normal.jpg" TargetMode="External" /><Relationship Id="rId514" Type="http://schemas.openxmlformats.org/officeDocument/2006/relationships/hyperlink" Target="http://pbs.twimg.com/profile_images/1073925241997451265/CVXMhyNb_normal.jpg" TargetMode="External" /><Relationship Id="rId515" Type="http://schemas.openxmlformats.org/officeDocument/2006/relationships/hyperlink" Target="http://pbs.twimg.com/profile_images/1073925241997451265/CVXMhyNb_normal.jpg" TargetMode="External" /><Relationship Id="rId516" Type="http://schemas.openxmlformats.org/officeDocument/2006/relationships/hyperlink" Target="http://pbs.twimg.com/profile_images/1202554348/P2160252_2_normal.jpg" TargetMode="External" /><Relationship Id="rId517" Type="http://schemas.openxmlformats.org/officeDocument/2006/relationships/hyperlink" Target="http://pbs.twimg.com/profile_images/1202554348/P2160252_2_normal.jpg" TargetMode="External" /><Relationship Id="rId518" Type="http://schemas.openxmlformats.org/officeDocument/2006/relationships/hyperlink" Target="http://pbs.twimg.com/profile_images/1072095503507017730/DHqjaOJG_normal.jpg" TargetMode="External" /><Relationship Id="rId519" Type="http://schemas.openxmlformats.org/officeDocument/2006/relationships/hyperlink" Target="http://pbs.twimg.com/profile_images/1072095503507017730/DHqjaOJG_normal.jpg" TargetMode="External" /><Relationship Id="rId520" Type="http://schemas.openxmlformats.org/officeDocument/2006/relationships/hyperlink" Target="http://pbs.twimg.com/profile_images/1058034898487758848/1a545-Z1_normal.jpg" TargetMode="External" /><Relationship Id="rId521" Type="http://schemas.openxmlformats.org/officeDocument/2006/relationships/hyperlink" Target="http://pbs.twimg.com/profile_images/1058034898487758848/1a545-Z1_normal.jpg" TargetMode="External" /><Relationship Id="rId522" Type="http://schemas.openxmlformats.org/officeDocument/2006/relationships/hyperlink" Target="http://pbs.twimg.com/profile_images/854375868545683456/t3hjwey4_normal.jpg" TargetMode="External" /><Relationship Id="rId523" Type="http://schemas.openxmlformats.org/officeDocument/2006/relationships/hyperlink" Target="http://pbs.twimg.com/profile_images/854375868545683456/t3hjwey4_normal.jpg" TargetMode="External" /><Relationship Id="rId524" Type="http://schemas.openxmlformats.org/officeDocument/2006/relationships/hyperlink" Target="http://pbs.twimg.com/profile_images/688118012977664001/Kpn-gpOW_normal.jpg" TargetMode="External" /><Relationship Id="rId525" Type="http://schemas.openxmlformats.org/officeDocument/2006/relationships/hyperlink" Target="http://pbs.twimg.com/profile_images/688118012977664001/Kpn-gpOW_normal.jpg" TargetMode="External" /><Relationship Id="rId526" Type="http://schemas.openxmlformats.org/officeDocument/2006/relationships/hyperlink" Target="http://pbs.twimg.com/profile_images/688118012977664001/Kpn-gpOW_normal.jpg" TargetMode="External" /><Relationship Id="rId527" Type="http://schemas.openxmlformats.org/officeDocument/2006/relationships/hyperlink" Target="http://pbs.twimg.com/profile_images/688118012977664001/Kpn-gpOW_normal.jpg" TargetMode="External" /><Relationship Id="rId528" Type="http://schemas.openxmlformats.org/officeDocument/2006/relationships/hyperlink" Target="http://pbs.twimg.com/profile_images/688118012977664001/Kpn-gpOW_normal.jpg" TargetMode="External" /><Relationship Id="rId529" Type="http://schemas.openxmlformats.org/officeDocument/2006/relationships/hyperlink" Target="http://pbs.twimg.com/profile_images/688118012977664001/Kpn-gpOW_normal.jpg" TargetMode="External" /><Relationship Id="rId530" Type="http://schemas.openxmlformats.org/officeDocument/2006/relationships/hyperlink" Target="http://pbs.twimg.com/profile_images/881726533878124544/h6LyUme9_normal.jpg" TargetMode="External" /><Relationship Id="rId531" Type="http://schemas.openxmlformats.org/officeDocument/2006/relationships/hyperlink" Target="http://pbs.twimg.com/profile_images/881726533878124544/h6LyUme9_normal.jpg" TargetMode="External" /><Relationship Id="rId532" Type="http://schemas.openxmlformats.org/officeDocument/2006/relationships/hyperlink" Target="http://pbs.twimg.com/profile_images/2096085084/IMG00218-20120411-1529_normal.jpg" TargetMode="External" /><Relationship Id="rId533" Type="http://schemas.openxmlformats.org/officeDocument/2006/relationships/hyperlink" Target="http://pbs.twimg.com/profile_images/2096085084/IMG00218-20120411-1529_normal.jpg" TargetMode="External" /><Relationship Id="rId534" Type="http://schemas.openxmlformats.org/officeDocument/2006/relationships/hyperlink" Target="http://pbs.twimg.com/profile_images/975372476489203713/Xd2gotEp_normal.jpg" TargetMode="External" /><Relationship Id="rId535" Type="http://schemas.openxmlformats.org/officeDocument/2006/relationships/hyperlink" Target="http://pbs.twimg.com/profile_images/975372476489203713/Xd2gotEp_normal.jpg" TargetMode="External" /><Relationship Id="rId536" Type="http://schemas.openxmlformats.org/officeDocument/2006/relationships/hyperlink" Target="http://pbs.twimg.com/profile_images/869661670725099520/5nFP8KBJ_normal.jpg" TargetMode="External" /><Relationship Id="rId537" Type="http://schemas.openxmlformats.org/officeDocument/2006/relationships/hyperlink" Target="http://pbs.twimg.com/profile_images/869661670725099520/5nFP8KBJ_normal.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544589751693496320/Tx2zw80j_normal.jpeg" TargetMode="External" /><Relationship Id="rId541" Type="http://schemas.openxmlformats.org/officeDocument/2006/relationships/hyperlink" Target="http://pbs.twimg.com/profile_images/544589751693496320/Tx2zw80j_normal.jpeg" TargetMode="External" /><Relationship Id="rId542" Type="http://schemas.openxmlformats.org/officeDocument/2006/relationships/hyperlink" Target="http://pbs.twimg.com/profile_images/1013119850422546432/DaEEzbAb_normal.jpg" TargetMode="External" /><Relationship Id="rId543" Type="http://schemas.openxmlformats.org/officeDocument/2006/relationships/hyperlink" Target="http://pbs.twimg.com/profile_images/1013119850422546432/DaEEzbAb_normal.jpg" TargetMode="External" /><Relationship Id="rId544" Type="http://schemas.openxmlformats.org/officeDocument/2006/relationships/hyperlink" Target="http://pbs.twimg.com/profile_images/975862319195611136/UZrvV3Qr_normal.jpg" TargetMode="External" /><Relationship Id="rId545" Type="http://schemas.openxmlformats.org/officeDocument/2006/relationships/hyperlink" Target="http://pbs.twimg.com/profile_images/975862319195611136/UZrvV3Qr_normal.jpg" TargetMode="External" /><Relationship Id="rId546" Type="http://schemas.openxmlformats.org/officeDocument/2006/relationships/hyperlink" Target="http://pbs.twimg.com/profile_images/1012483914902982659/-sht9mXS_normal.jpg" TargetMode="External" /><Relationship Id="rId547" Type="http://schemas.openxmlformats.org/officeDocument/2006/relationships/hyperlink" Target="http://pbs.twimg.com/profile_images/1012483914902982659/-sht9mXS_normal.jpg" TargetMode="External" /><Relationship Id="rId548" Type="http://schemas.openxmlformats.org/officeDocument/2006/relationships/hyperlink" Target="http://pbs.twimg.com/profile_images/1080043248020684800/74Q9qB1Y_normal.jpg" TargetMode="External" /><Relationship Id="rId549" Type="http://schemas.openxmlformats.org/officeDocument/2006/relationships/hyperlink" Target="http://pbs.twimg.com/profile_images/1080043248020684800/74Q9qB1Y_normal.jpg" TargetMode="External" /><Relationship Id="rId550" Type="http://schemas.openxmlformats.org/officeDocument/2006/relationships/hyperlink" Target="http://pbs.twimg.com/profile_images/1021234915092807680/Jjxtb4AI_normal.jpg" TargetMode="External" /><Relationship Id="rId551" Type="http://schemas.openxmlformats.org/officeDocument/2006/relationships/hyperlink" Target="http://pbs.twimg.com/profile_images/1021234915092807680/Jjxtb4AI_normal.jpg" TargetMode="External" /><Relationship Id="rId552" Type="http://schemas.openxmlformats.org/officeDocument/2006/relationships/hyperlink" Target="http://pbs.twimg.com/profile_images/1084608807291052032/qkUqPczd_normal.jpg" TargetMode="External" /><Relationship Id="rId553" Type="http://schemas.openxmlformats.org/officeDocument/2006/relationships/hyperlink" Target="http://pbs.twimg.com/profile_images/1084608807291052032/qkUqPczd_normal.jpg" TargetMode="External" /><Relationship Id="rId554" Type="http://schemas.openxmlformats.org/officeDocument/2006/relationships/hyperlink" Target="http://pbs.twimg.com/profile_images/1058208450998611968/xYxshaMx_normal.jpg" TargetMode="External" /><Relationship Id="rId555" Type="http://schemas.openxmlformats.org/officeDocument/2006/relationships/hyperlink" Target="http://pbs.twimg.com/profile_images/1058208450998611968/xYxshaMx_normal.jpg" TargetMode="External" /><Relationship Id="rId556" Type="http://schemas.openxmlformats.org/officeDocument/2006/relationships/hyperlink" Target="http://pbs.twimg.com/profile_images/378800000105803358/58b06c6748ccde67921c1646582d3894_normal.png" TargetMode="External" /><Relationship Id="rId557" Type="http://schemas.openxmlformats.org/officeDocument/2006/relationships/hyperlink" Target="http://pbs.twimg.com/profile_images/378800000105803358/58b06c6748ccde67921c1646582d3894_normal.png" TargetMode="External" /><Relationship Id="rId558" Type="http://schemas.openxmlformats.org/officeDocument/2006/relationships/hyperlink" Target="http://pbs.twimg.com/profile_images/1054768222782676992/7cnNtrej_normal.jpg" TargetMode="External" /><Relationship Id="rId559" Type="http://schemas.openxmlformats.org/officeDocument/2006/relationships/hyperlink" Target="http://pbs.twimg.com/profile_images/1054768222782676992/7cnNtrej_normal.jpg" TargetMode="External" /><Relationship Id="rId560" Type="http://schemas.openxmlformats.org/officeDocument/2006/relationships/hyperlink" Target="http://pbs.twimg.com/profile_images/902536834521079808/I4qRyBYP_normal.jpg" TargetMode="External" /><Relationship Id="rId561" Type="http://schemas.openxmlformats.org/officeDocument/2006/relationships/hyperlink" Target="http://pbs.twimg.com/profile_images/902536834521079808/I4qRyBYP_normal.jpg" TargetMode="External" /><Relationship Id="rId562" Type="http://schemas.openxmlformats.org/officeDocument/2006/relationships/hyperlink" Target="http://pbs.twimg.com/profile_images/902536834521079808/I4qRyBYP_normal.jpg" TargetMode="External" /><Relationship Id="rId563" Type="http://schemas.openxmlformats.org/officeDocument/2006/relationships/hyperlink" Target="http://pbs.twimg.com/profile_images/1020276839544074240/JWExf3JO_normal.jpg" TargetMode="External" /><Relationship Id="rId564" Type="http://schemas.openxmlformats.org/officeDocument/2006/relationships/hyperlink" Target="http://pbs.twimg.com/profile_images/1020276839544074240/JWExf3JO_normal.jpg" TargetMode="External" /><Relationship Id="rId565" Type="http://schemas.openxmlformats.org/officeDocument/2006/relationships/hyperlink" Target="http://pbs.twimg.com/profile_images/486537985328816131/vbUuL_zm_normal.jpeg" TargetMode="External" /><Relationship Id="rId566" Type="http://schemas.openxmlformats.org/officeDocument/2006/relationships/hyperlink" Target="http://pbs.twimg.com/profile_images/486537985328816131/vbUuL_zm_normal.jpeg" TargetMode="External" /><Relationship Id="rId567" Type="http://schemas.openxmlformats.org/officeDocument/2006/relationships/hyperlink" Target="http://pbs.twimg.com/profile_images/905109789717303296/KB3aL5K4_normal.jpg" TargetMode="External" /><Relationship Id="rId568" Type="http://schemas.openxmlformats.org/officeDocument/2006/relationships/hyperlink" Target="http://pbs.twimg.com/profile_images/905109789717303296/KB3aL5K4_normal.jpg" TargetMode="External" /><Relationship Id="rId569" Type="http://schemas.openxmlformats.org/officeDocument/2006/relationships/hyperlink" Target="http://pbs.twimg.com/profile_images/906632851898204161/V0ZXueA5_normal.jpg" TargetMode="External" /><Relationship Id="rId570" Type="http://schemas.openxmlformats.org/officeDocument/2006/relationships/hyperlink" Target="http://pbs.twimg.com/profile_images/906632851898204161/V0ZXueA5_normal.jpg" TargetMode="External" /><Relationship Id="rId571" Type="http://schemas.openxmlformats.org/officeDocument/2006/relationships/hyperlink" Target="http://pbs.twimg.com/profile_images/705995541818245120/FPyXTwvC_normal.jpg" TargetMode="External" /><Relationship Id="rId572" Type="http://schemas.openxmlformats.org/officeDocument/2006/relationships/hyperlink" Target="http://pbs.twimg.com/profile_images/705995541818245120/FPyXTwvC_normal.jpg" TargetMode="External" /><Relationship Id="rId573" Type="http://schemas.openxmlformats.org/officeDocument/2006/relationships/hyperlink" Target="http://pbs.twimg.com/profile_images/746100398654529536/JW0RKLuQ_normal.jpg" TargetMode="External" /><Relationship Id="rId574" Type="http://schemas.openxmlformats.org/officeDocument/2006/relationships/hyperlink" Target="http://pbs.twimg.com/profile_images/746100398654529536/JW0RKLuQ_normal.jpg" TargetMode="External" /><Relationship Id="rId575" Type="http://schemas.openxmlformats.org/officeDocument/2006/relationships/hyperlink" Target="http://pbs.twimg.com/profile_images/964936138627731461/PkIpI038_normal.jpg" TargetMode="External" /><Relationship Id="rId576" Type="http://schemas.openxmlformats.org/officeDocument/2006/relationships/hyperlink" Target="http://pbs.twimg.com/profile_images/964936138627731461/PkIpI038_normal.jpg" TargetMode="External" /><Relationship Id="rId577" Type="http://schemas.openxmlformats.org/officeDocument/2006/relationships/hyperlink" Target="http://pbs.twimg.com/profile_images/775379884155764736/8xnDvA5b_normal.jpg" TargetMode="External" /><Relationship Id="rId578" Type="http://schemas.openxmlformats.org/officeDocument/2006/relationships/hyperlink" Target="http://pbs.twimg.com/profile_images/775379884155764736/8xnDvA5b_normal.jpg" TargetMode="External" /><Relationship Id="rId579" Type="http://schemas.openxmlformats.org/officeDocument/2006/relationships/hyperlink" Target="http://pbs.twimg.com/profile_images/996197401772806145/AAT83xmU_normal.jpg" TargetMode="External" /><Relationship Id="rId580" Type="http://schemas.openxmlformats.org/officeDocument/2006/relationships/hyperlink" Target="http://pbs.twimg.com/profile_images/996197401772806145/AAT83xmU_normal.jpg" TargetMode="External" /><Relationship Id="rId581" Type="http://schemas.openxmlformats.org/officeDocument/2006/relationships/hyperlink" Target="http://pbs.twimg.com/profile_images/734266529357778945/LjKPZ2Gv_normal.jpg" TargetMode="External" /><Relationship Id="rId582" Type="http://schemas.openxmlformats.org/officeDocument/2006/relationships/hyperlink" Target="http://pbs.twimg.com/profile_images/734266529357778945/LjKPZ2Gv_normal.jpg" TargetMode="External" /><Relationship Id="rId583" Type="http://schemas.openxmlformats.org/officeDocument/2006/relationships/hyperlink" Target="http://pbs.twimg.com/profile_images/644305633223708672/c2BLjcvy_normal.jpg" TargetMode="External" /><Relationship Id="rId584" Type="http://schemas.openxmlformats.org/officeDocument/2006/relationships/hyperlink" Target="http://pbs.twimg.com/profile_images/644305633223708672/c2BLjcvy_normal.jpg" TargetMode="External" /><Relationship Id="rId585" Type="http://schemas.openxmlformats.org/officeDocument/2006/relationships/hyperlink" Target="http://pbs.twimg.com/profile_images/500673093820747776/PBTDdiZj_normal.jpeg" TargetMode="External" /><Relationship Id="rId586" Type="http://schemas.openxmlformats.org/officeDocument/2006/relationships/hyperlink" Target="http://pbs.twimg.com/profile_images/500673093820747776/PBTDdiZj_normal.jpeg" TargetMode="External" /><Relationship Id="rId587" Type="http://schemas.openxmlformats.org/officeDocument/2006/relationships/hyperlink" Target="http://pbs.twimg.com/profile_images/1082690827439136769/W_AY80wR_normal.jpg" TargetMode="External" /><Relationship Id="rId588" Type="http://schemas.openxmlformats.org/officeDocument/2006/relationships/hyperlink" Target="http://pbs.twimg.com/profile_images/1082690827439136769/W_AY80wR_normal.jpg" TargetMode="External" /><Relationship Id="rId589" Type="http://schemas.openxmlformats.org/officeDocument/2006/relationships/hyperlink" Target="http://pbs.twimg.com/profile_images/863890473244532737/mcPaWbtw_normal.jpg" TargetMode="External" /><Relationship Id="rId590" Type="http://schemas.openxmlformats.org/officeDocument/2006/relationships/hyperlink" Target="http://pbs.twimg.com/profile_images/863890473244532737/mcPaWbtw_normal.jpg" TargetMode="External" /><Relationship Id="rId591" Type="http://schemas.openxmlformats.org/officeDocument/2006/relationships/hyperlink" Target="http://pbs.twimg.com/profile_images/1002242470367789056/bsn1gW-A_normal.jpg" TargetMode="External" /><Relationship Id="rId592" Type="http://schemas.openxmlformats.org/officeDocument/2006/relationships/hyperlink" Target="http://pbs.twimg.com/profile_images/1002242470367789056/bsn1gW-A_normal.jpg" TargetMode="External" /><Relationship Id="rId593" Type="http://schemas.openxmlformats.org/officeDocument/2006/relationships/hyperlink" Target="http://pbs.twimg.com/profile_images/1084559613851140096/S8TJWPJo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abs.twimg.com/sticky/default_profile_images/default_profile_normal.pn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pbs.twimg.com/profile_images/1867311678/0_normal.jpg" TargetMode="External" /><Relationship Id="rId600" Type="http://schemas.openxmlformats.org/officeDocument/2006/relationships/hyperlink" Target="http://pbs.twimg.com/profile_images/1867311678/0_normal.jpg" TargetMode="External" /><Relationship Id="rId601" Type="http://schemas.openxmlformats.org/officeDocument/2006/relationships/hyperlink" Target="http://pbs.twimg.com/profile_images/1867311678/0_normal.jpg" TargetMode="External" /><Relationship Id="rId602" Type="http://schemas.openxmlformats.org/officeDocument/2006/relationships/hyperlink" Target="http://pbs.twimg.com/profile_images/2874038290/77c8a430d1cc0aee5499337b209f2a75_normal.jpeg" TargetMode="External" /><Relationship Id="rId603" Type="http://schemas.openxmlformats.org/officeDocument/2006/relationships/hyperlink" Target="http://pbs.twimg.com/profile_images/2874038290/77c8a430d1cc0aee5499337b209f2a75_normal.jpeg" TargetMode="External" /><Relationship Id="rId604" Type="http://schemas.openxmlformats.org/officeDocument/2006/relationships/hyperlink" Target="http://pbs.twimg.com/profile_images/957661295712456704/0neq5QsI_normal.jpg" TargetMode="External" /><Relationship Id="rId605" Type="http://schemas.openxmlformats.org/officeDocument/2006/relationships/hyperlink" Target="http://pbs.twimg.com/profile_images/996246229783724033/G2l3YUHC_normal.jpg" TargetMode="External" /><Relationship Id="rId606" Type="http://schemas.openxmlformats.org/officeDocument/2006/relationships/hyperlink" Target="http://pbs.twimg.com/profile_images/957661295712456704/0neq5QsI_normal.jpg" TargetMode="External" /><Relationship Id="rId607" Type="http://schemas.openxmlformats.org/officeDocument/2006/relationships/hyperlink" Target="http://pbs.twimg.com/profile_images/957661295712456704/0neq5QsI_normal.jpg" TargetMode="External" /><Relationship Id="rId608" Type="http://schemas.openxmlformats.org/officeDocument/2006/relationships/hyperlink" Target="https://twitter.com/#!/janetadama/status/1054835641622712320" TargetMode="External" /><Relationship Id="rId609" Type="http://schemas.openxmlformats.org/officeDocument/2006/relationships/hyperlink" Target="https://twitter.com/#!/anastunya/status/1058467303187111936" TargetMode="External" /><Relationship Id="rId610" Type="http://schemas.openxmlformats.org/officeDocument/2006/relationships/hyperlink" Target="https://twitter.com/#!/anastunya/status/1058467303187111936" TargetMode="External" /><Relationship Id="rId611" Type="http://schemas.openxmlformats.org/officeDocument/2006/relationships/hyperlink" Target="https://twitter.com/#!/anastunya/status/1058467303187111936" TargetMode="External" /><Relationship Id="rId612" Type="http://schemas.openxmlformats.org/officeDocument/2006/relationships/hyperlink" Target="https://twitter.com/#!/anastunya/status/1058467303187111936" TargetMode="External" /><Relationship Id="rId613" Type="http://schemas.openxmlformats.org/officeDocument/2006/relationships/hyperlink" Target="https://twitter.com/#!/dietsq/status/1059875803767496706" TargetMode="External" /><Relationship Id="rId614" Type="http://schemas.openxmlformats.org/officeDocument/2006/relationships/hyperlink" Target="https://twitter.com/#!/chaos_im_blut/status/1059882673794105347" TargetMode="External" /><Relationship Id="rId615" Type="http://schemas.openxmlformats.org/officeDocument/2006/relationships/hyperlink" Target="https://twitter.com/#!/seidenstrasse/status/1059899882813771776" TargetMode="External" /><Relationship Id="rId616" Type="http://schemas.openxmlformats.org/officeDocument/2006/relationships/hyperlink" Target="https://twitter.com/#!/burek54484321/status/1059902928008437760" TargetMode="External" /><Relationship Id="rId617" Type="http://schemas.openxmlformats.org/officeDocument/2006/relationships/hyperlink" Target="https://twitter.com/#!/reginajacobs67/status/1059907284766257153" TargetMode="External" /><Relationship Id="rId618" Type="http://schemas.openxmlformats.org/officeDocument/2006/relationships/hyperlink" Target="https://twitter.com/#!/komet81/status/1059950214738513920" TargetMode="External" /><Relationship Id="rId619" Type="http://schemas.openxmlformats.org/officeDocument/2006/relationships/hyperlink" Target="https://twitter.com/#!/drummercindy/status/1059955206945935360" TargetMode="External" /><Relationship Id="rId620" Type="http://schemas.openxmlformats.org/officeDocument/2006/relationships/hyperlink" Target="https://twitter.com/#!/pondonpdch/status/1059982944272437249" TargetMode="External" /><Relationship Id="rId621" Type="http://schemas.openxmlformats.org/officeDocument/2006/relationships/hyperlink" Target="https://twitter.com/#!/tufkaa/status/1047120189807108097" TargetMode="External" /><Relationship Id="rId622" Type="http://schemas.openxmlformats.org/officeDocument/2006/relationships/hyperlink" Target="https://twitter.com/#!/prevgenocide/status/1059991174000377856" TargetMode="External" /><Relationship Id="rId623" Type="http://schemas.openxmlformats.org/officeDocument/2006/relationships/hyperlink" Target="https://twitter.com/#!/tufkaa/status/1047120189807108097" TargetMode="External" /><Relationship Id="rId624" Type="http://schemas.openxmlformats.org/officeDocument/2006/relationships/hyperlink" Target="https://twitter.com/#!/prevgenocide/status/1059991174000377856" TargetMode="External" /><Relationship Id="rId625" Type="http://schemas.openxmlformats.org/officeDocument/2006/relationships/hyperlink" Target="https://twitter.com/#!/tufkaa/status/1047120189807108097" TargetMode="External" /><Relationship Id="rId626" Type="http://schemas.openxmlformats.org/officeDocument/2006/relationships/hyperlink" Target="https://twitter.com/#!/prevgenocide/status/1059991174000377856" TargetMode="External" /><Relationship Id="rId627" Type="http://schemas.openxmlformats.org/officeDocument/2006/relationships/hyperlink" Target="https://twitter.com/#!/prevgenocide/status/1059991174000377856" TargetMode="External" /><Relationship Id="rId628" Type="http://schemas.openxmlformats.org/officeDocument/2006/relationships/hyperlink" Target="https://twitter.com/#!/cruzza5/status/1060071639239548928" TargetMode="External" /><Relationship Id="rId629" Type="http://schemas.openxmlformats.org/officeDocument/2006/relationships/hyperlink" Target="https://twitter.com/#!/earth_riot/status/1060078600144199681" TargetMode="External" /><Relationship Id="rId630" Type="http://schemas.openxmlformats.org/officeDocument/2006/relationships/hyperlink" Target="https://twitter.com/#!/bulgarell1mauro/status/1060132618522509313" TargetMode="External" /><Relationship Id="rId631" Type="http://schemas.openxmlformats.org/officeDocument/2006/relationships/hyperlink" Target="https://twitter.com/#!/hambibleibt/status/1059875554848063488" TargetMode="External" /><Relationship Id="rId632" Type="http://schemas.openxmlformats.org/officeDocument/2006/relationships/hyperlink" Target="https://twitter.com/#!/un_clima/status/1060278466556448768" TargetMode="External" /><Relationship Id="rId633" Type="http://schemas.openxmlformats.org/officeDocument/2006/relationships/hyperlink" Target="https://twitter.com/#!/alainrobert44/status/1060271357743808513" TargetMode="External" /><Relationship Id="rId634" Type="http://schemas.openxmlformats.org/officeDocument/2006/relationships/hyperlink" Target="https://twitter.com/#!/arnaudpasquer/status/1060283506339778560" TargetMode="External" /><Relationship Id="rId635" Type="http://schemas.openxmlformats.org/officeDocument/2006/relationships/hyperlink" Target="https://twitter.com/#!/alainrobert44/status/1060271357743808513" TargetMode="External" /><Relationship Id="rId636" Type="http://schemas.openxmlformats.org/officeDocument/2006/relationships/hyperlink" Target="https://twitter.com/#!/arnaudpasquer/status/1060283506339778560" TargetMode="External" /><Relationship Id="rId637" Type="http://schemas.openxmlformats.org/officeDocument/2006/relationships/hyperlink" Target="https://twitter.com/#!/alainrobert44/status/1060271357743808513" TargetMode="External" /><Relationship Id="rId638" Type="http://schemas.openxmlformats.org/officeDocument/2006/relationships/hyperlink" Target="https://twitter.com/#!/arnaudpasquer/status/1060283506339778560" TargetMode="External" /><Relationship Id="rId639" Type="http://schemas.openxmlformats.org/officeDocument/2006/relationships/hyperlink" Target="https://twitter.com/#!/localdataco/status/1060557313738792961" TargetMode="External" /><Relationship Id="rId640" Type="http://schemas.openxmlformats.org/officeDocument/2006/relationships/hyperlink" Target="https://twitter.com/#!/michaelweedon/status/1060557922512572416" TargetMode="External" /><Relationship Id="rId641" Type="http://schemas.openxmlformats.org/officeDocument/2006/relationships/hyperlink" Target="https://twitter.com/#!/ancomdrsucy/status/1061014288645550080" TargetMode="External" /><Relationship Id="rId642" Type="http://schemas.openxmlformats.org/officeDocument/2006/relationships/hyperlink" Target="https://twitter.com/#!/phawin70197122/status/1061264892467048450" TargetMode="External" /><Relationship Id="rId643" Type="http://schemas.openxmlformats.org/officeDocument/2006/relationships/hyperlink" Target="https://twitter.com/#!/phawin70197122/status/1061264892467048450" TargetMode="External" /><Relationship Id="rId644" Type="http://schemas.openxmlformats.org/officeDocument/2006/relationships/hyperlink" Target="https://twitter.com/#!/phawin70197122/status/1061264892467048450" TargetMode="External" /><Relationship Id="rId645" Type="http://schemas.openxmlformats.org/officeDocument/2006/relationships/hyperlink" Target="https://twitter.com/#!/phawin70197122/status/1061264892467048450" TargetMode="External" /><Relationship Id="rId646" Type="http://schemas.openxmlformats.org/officeDocument/2006/relationships/hyperlink" Target="https://twitter.com/#!/phawin70197122/status/1061264892467048450" TargetMode="External" /><Relationship Id="rId647" Type="http://schemas.openxmlformats.org/officeDocument/2006/relationships/hyperlink" Target="https://twitter.com/#!/phawin70197122/status/1061264892467048450" TargetMode="External" /><Relationship Id="rId648" Type="http://schemas.openxmlformats.org/officeDocument/2006/relationships/hyperlink" Target="https://twitter.com/#!/bernardreynau11/status/1061442905674604544" TargetMode="External" /><Relationship Id="rId649" Type="http://schemas.openxmlformats.org/officeDocument/2006/relationships/hyperlink" Target="https://twitter.com/#!/michmich650/status/1061533608282861568" TargetMode="External" /><Relationship Id="rId650" Type="http://schemas.openxmlformats.org/officeDocument/2006/relationships/hyperlink" Target="https://twitter.com/#!/michmich650/status/1061533608282861568" TargetMode="External" /><Relationship Id="rId651" Type="http://schemas.openxmlformats.org/officeDocument/2006/relationships/hyperlink" Target="https://twitter.com/#!/everywordid911/status/1061843676039659520" TargetMode="External" /><Relationship Id="rId652" Type="http://schemas.openxmlformats.org/officeDocument/2006/relationships/hyperlink" Target="https://twitter.com/#!/tanstaafl_muc/status/1061989550640250881" TargetMode="External" /><Relationship Id="rId653" Type="http://schemas.openxmlformats.org/officeDocument/2006/relationships/hyperlink" Target="https://twitter.com/#!/liberalstbg/status/1061992077309997058" TargetMode="External" /><Relationship Id="rId654" Type="http://schemas.openxmlformats.org/officeDocument/2006/relationships/hyperlink" Target="https://twitter.com/#!/liberalstbg/status/1061992077309997058" TargetMode="External" /><Relationship Id="rId655" Type="http://schemas.openxmlformats.org/officeDocument/2006/relationships/hyperlink" Target="https://twitter.com/#!/no_businesshere/status/1062112106550575108" TargetMode="External" /><Relationship Id="rId656" Type="http://schemas.openxmlformats.org/officeDocument/2006/relationships/hyperlink" Target="https://twitter.com/#!/no_businesshere/status/1062112106550575108" TargetMode="External" /><Relationship Id="rId657" Type="http://schemas.openxmlformats.org/officeDocument/2006/relationships/hyperlink" Target="https://twitter.com/#!/simonplatman/status/1062278410171494400" TargetMode="External" /><Relationship Id="rId658" Type="http://schemas.openxmlformats.org/officeDocument/2006/relationships/hyperlink" Target="https://twitter.com/#!/simonplatman/status/1062278410171494400" TargetMode="External" /><Relationship Id="rId659" Type="http://schemas.openxmlformats.org/officeDocument/2006/relationships/hyperlink" Target="https://twitter.com/#!/simonplatman/status/1062278410171494400" TargetMode="External" /><Relationship Id="rId660" Type="http://schemas.openxmlformats.org/officeDocument/2006/relationships/hyperlink" Target="https://twitter.com/#!/simonplatman/status/1062278410171494400" TargetMode="External" /><Relationship Id="rId661" Type="http://schemas.openxmlformats.org/officeDocument/2006/relationships/hyperlink" Target="https://twitter.com/#!/baeticus007/status/1062152073553240064" TargetMode="External" /><Relationship Id="rId662" Type="http://schemas.openxmlformats.org/officeDocument/2006/relationships/hyperlink" Target="https://twitter.com/#!/slicktrick14/status/1063410120565100544" TargetMode="External" /><Relationship Id="rId663" Type="http://schemas.openxmlformats.org/officeDocument/2006/relationships/hyperlink" Target="https://twitter.com/#!/slicktrick14/status/1063410120565100544" TargetMode="External" /><Relationship Id="rId664" Type="http://schemas.openxmlformats.org/officeDocument/2006/relationships/hyperlink" Target="https://twitter.com/#!/harald_zierock/status/1063468093865947136" TargetMode="External" /><Relationship Id="rId665" Type="http://schemas.openxmlformats.org/officeDocument/2006/relationships/hyperlink" Target="https://twitter.com/#!/rhiz0me_/status/1063771384650874881" TargetMode="External" /><Relationship Id="rId666" Type="http://schemas.openxmlformats.org/officeDocument/2006/relationships/hyperlink" Target="https://twitter.com/#!/convergencesd/status/1063771834594803712" TargetMode="External" /><Relationship Id="rId667" Type="http://schemas.openxmlformats.org/officeDocument/2006/relationships/hyperlink" Target="https://twitter.com/#!/cortegedetete/status/1063848699124699137" TargetMode="External" /><Relationship Id="rId668" Type="http://schemas.openxmlformats.org/officeDocument/2006/relationships/hyperlink" Target="https://twitter.com/#!/nouwaon/status/1063849977062072320" TargetMode="External" /><Relationship Id="rId669" Type="http://schemas.openxmlformats.org/officeDocument/2006/relationships/hyperlink" Target="https://twitter.com/#!/moog5hur1/status/1063851740288729089" TargetMode="External" /><Relationship Id="rId670" Type="http://schemas.openxmlformats.org/officeDocument/2006/relationships/hyperlink" Target="https://twitter.com/#!/defendrehabiter/status/1063852332469968899" TargetMode="External" /><Relationship Id="rId671" Type="http://schemas.openxmlformats.org/officeDocument/2006/relationships/hyperlink" Target="https://twitter.com/#!/simonecoquillet/status/1063862417690714112" TargetMode="External" /><Relationship Id="rId672" Type="http://schemas.openxmlformats.org/officeDocument/2006/relationships/hyperlink" Target="https://twitter.com/#!/pinar_selek/status/1063919633625952256" TargetMode="External" /><Relationship Id="rId673" Type="http://schemas.openxmlformats.org/officeDocument/2006/relationships/hyperlink" Target="https://twitter.com/#!/sounail/status/1063962443758665728" TargetMode="External" /><Relationship Id="rId674" Type="http://schemas.openxmlformats.org/officeDocument/2006/relationships/hyperlink" Target="https://twitter.com/#!/coordjeunesbdx/status/1064107801524477952" TargetMode="External" /><Relationship Id="rId675" Type="http://schemas.openxmlformats.org/officeDocument/2006/relationships/hyperlink" Target="https://twitter.com/#!/tugduald56/status/1064108001878032384" TargetMode="External" /><Relationship Id="rId676" Type="http://schemas.openxmlformats.org/officeDocument/2006/relationships/hyperlink" Target="https://twitter.com/#!/mg_saga/status/1064112394098503680" TargetMode="External" /><Relationship Id="rId677" Type="http://schemas.openxmlformats.org/officeDocument/2006/relationships/hyperlink" Target="https://twitter.com/#!/milkamins/status/1064114089339904000" TargetMode="External" /><Relationship Id="rId678" Type="http://schemas.openxmlformats.org/officeDocument/2006/relationships/hyperlink" Target="https://twitter.com/#!/pbadaboum/status/1064125903779889152" TargetMode="External" /><Relationship Id="rId679" Type="http://schemas.openxmlformats.org/officeDocument/2006/relationships/hyperlink" Target="https://twitter.com/#!/grosdino76/status/1064136918231932931" TargetMode="External" /><Relationship Id="rId680" Type="http://schemas.openxmlformats.org/officeDocument/2006/relationships/hyperlink" Target="https://twitter.com/#!/jeandodroyer/status/1064156616054976513" TargetMode="External" /><Relationship Id="rId681" Type="http://schemas.openxmlformats.org/officeDocument/2006/relationships/hyperlink" Target="https://twitter.com/#!/beccabluesky/status/1064412744735178752" TargetMode="External" /><Relationship Id="rId682" Type="http://schemas.openxmlformats.org/officeDocument/2006/relationships/hyperlink" Target="https://twitter.com/#!/beccabluesky/status/1064412744735178752" TargetMode="External" /><Relationship Id="rId683" Type="http://schemas.openxmlformats.org/officeDocument/2006/relationships/hyperlink" Target="https://twitter.com/#!/ultromarin/status/1065288361873682433" TargetMode="External" /><Relationship Id="rId684" Type="http://schemas.openxmlformats.org/officeDocument/2006/relationships/hyperlink" Target="https://twitter.com/#!/flat_green/status/1065288913827389441" TargetMode="External" /><Relationship Id="rId685" Type="http://schemas.openxmlformats.org/officeDocument/2006/relationships/hyperlink" Target="https://twitter.com/#!/sangdrag/status/1065306260302639106" TargetMode="External" /><Relationship Id="rId686" Type="http://schemas.openxmlformats.org/officeDocument/2006/relationships/hyperlink" Target="https://twitter.com/#!/stratfor/status/1065355111403261958" TargetMode="External" /><Relationship Id="rId687" Type="http://schemas.openxmlformats.org/officeDocument/2006/relationships/hyperlink" Target="https://twitter.com/#!/deven_intel/status/1065355727097683968" TargetMode="External" /><Relationship Id="rId688" Type="http://schemas.openxmlformats.org/officeDocument/2006/relationships/hyperlink" Target="https://twitter.com/#!/ndh_j_m_f/status/1065356213242798080" TargetMode="External" /><Relationship Id="rId689" Type="http://schemas.openxmlformats.org/officeDocument/2006/relationships/hyperlink" Target="https://twitter.com/#!/al_haafez/status/1065357745065508864" TargetMode="External" /><Relationship Id="rId690" Type="http://schemas.openxmlformats.org/officeDocument/2006/relationships/hyperlink" Target="https://twitter.com/#!/darwin1800/status/1065269919263145985" TargetMode="External" /><Relationship Id="rId691" Type="http://schemas.openxmlformats.org/officeDocument/2006/relationships/hyperlink" Target="https://twitter.com/#!/marilyncapps/status/1065386848149807104" TargetMode="External" /><Relationship Id="rId692" Type="http://schemas.openxmlformats.org/officeDocument/2006/relationships/hyperlink" Target="https://twitter.com/#!/darwin1800/status/1065269919263145985" TargetMode="External" /><Relationship Id="rId693" Type="http://schemas.openxmlformats.org/officeDocument/2006/relationships/hyperlink" Target="https://twitter.com/#!/marilyncapps/status/1065386848149807104" TargetMode="External" /><Relationship Id="rId694" Type="http://schemas.openxmlformats.org/officeDocument/2006/relationships/hyperlink" Target="https://twitter.com/#!/marilyncapps/status/1065386848149807104" TargetMode="External" /><Relationship Id="rId695" Type="http://schemas.openxmlformats.org/officeDocument/2006/relationships/hyperlink" Target="https://twitter.com/#!/kennethlipp/status/1065415813077721088" TargetMode="External" /><Relationship Id="rId696" Type="http://schemas.openxmlformats.org/officeDocument/2006/relationships/hyperlink" Target="https://twitter.com/#!/lentaruofficial/status/1065288258312118272" TargetMode="External" /><Relationship Id="rId697" Type="http://schemas.openxmlformats.org/officeDocument/2006/relationships/hyperlink" Target="https://twitter.com/#!/lookingsomenews/status/1065447813910315009" TargetMode="External" /><Relationship Id="rId698" Type="http://schemas.openxmlformats.org/officeDocument/2006/relationships/hyperlink" Target="https://twitter.com/#!/stuartpb/status/1065757594680094720" TargetMode="External" /><Relationship Id="rId699" Type="http://schemas.openxmlformats.org/officeDocument/2006/relationships/hyperlink" Target="https://twitter.com/#!/seanmaciel/status/1066077515968479232" TargetMode="External" /><Relationship Id="rId700" Type="http://schemas.openxmlformats.org/officeDocument/2006/relationships/hyperlink" Target="https://twitter.com/#!/howelljohn/status/1066431509878448128" TargetMode="External" /><Relationship Id="rId701" Type="http://schemas.openxmlformats.org/officeDocument/2006/relationships/hyperlink" Target="https://twitter.com/#!/elidayid/status/1066658769529176067" TargetMode="External" /><Relationship Id="rId702" Type="http://schemas.openxmlformats.org/officeDocument/2006/relationships/hyperlink" Target="https://twitter.com/#!/waleadeboy/status/1067976616964435968" TargetMode="External" /><Relationship Id="rId703" Type="http://schemas.openxmlformats.org/officeDocument/2006/relationships/hyperlink" Target="https://twitter.com/#!/wilkesliberty45/status/1068070857673764864" TargetMode="External" /><Relationship Id="rId704" Type="http://schemas.openxmlformats.org/officeDocument/2006/relationships/hyperlink" Target="https://twitter.com/#!/jakekoren/status/1068335269496020993" TargetMode="External" /><Relationship Id="rId705" Type="http://schemas.openxmlformats.org/officeDocument/2006/relationships/hyperlink" Target="https://twitter.com/#!/m_gael/status/1068478381484851200" TargetMode="External" /><Relationship Id="rId706" Type="http://schemas.openxmlformats.org/officeDocument/2006/relationships/hyperlink" Target="https://twitter.com/#!/micropolitiques/status/1063753435156279298" TargetMode="External" /><Relationship Id="rId707" Type="http://schemas.openxmlformats.org/officeDocument/2006/relationships/hyperlink" Target="https://twitter.com/#!/_riffraff_/status/1063851970602110976" TargetMode="External" /><Relationship Id="rId708" Type="http://schemas.openxmlformats.org/officeDocument/2006/relationships/hyperlink" Target="https://twitter.com/#!/_riffraff_/status/1068505448507195392" TargetMode="External" /><Relationship Id="rId709" Type="http://schemas.openxmlformats.org/officeDocument/2006/relationships/hyperlink" Target="https://twitter.com/#!/changdesbois/status/1068518521552793602" TargetMode="External" /><Relationship Id="rId710" Type="http://schemas.openxmlformats.org/officeDocument/2006/relationships/hyperlink" Target="https://twitter.com/#!/melbapeach_/status/1068616652059750400" TargetMode="External" /><Relationship Id="rId711" Type="http://schemas.openxmlformats.org/officeDocument/2006/relationships/hyperlink" Target="https://twitter.com/#!/civis_ryais/status/1068695882151985152" TargetMode="External" /><Relationship Id="rId712" Type="http://schemas.openxmlformats.org/officeDocument/2006/relationships/hyperlink" Target="https://twitter.com/#!/civis_ryais/status/1068695978855804928" TargetMode="External" /><Relationship Id="rId713" Type="http://schemas.openxmlformats.org/officeDocument/2006/relationships/hyperlink" Target="https://twitter.com/#!/asprudhomme/status/1068697285448609792" TargetMode="External" /><Relationship Id="rId714" Type="http://schemas.openxmlformats.org/officeDocument/2006/relationships/hyperlink" Target="https://twitter.com/#!/asprudhomme/status/1068697401391759360" TargetMode="External" /><Relationship Id="rId715" Type="http://schemas.openxmlformats.org/officeDocument/2006/relationships/hyperlink" Target="https://twitter.com/#!/rouendanslarue/status/1064107662353281031" TargetMode="External" /><Relationship Id="rId716" Type="http://schemas.openxmlformats.org/officeDocument/2006/relationships/hyperlink" Target="https://twitter.com/#!/rouendanslarue/status/1064108003593461761" TargetMode="External" /><Relationship Id="rId717" Type="http://schemas.openxmlformats.org/officeDocument/2006/relationships/hyperlink" Target="https://twitter.com/#!/rouendanslarue/status/1068474742095708160" TargetMode="External" /><Relationship Id="rId718" Type="http://schemas.openxmlformats.org/officeDocument/2006/relationships/hyperlink" Target="https://twitter.com/#!/marieprs3/status/1068835852850216960" TargetMode="External" /><Relationship Id="rId719" Type="http://schemas.openxmlformats.org/officeDocument/2006/relationships/hyperlink" Target="https://twitter.com/#!/rankovickrnic/status/1068991437096841223" TargetMode="External" /><Relationship Id="rId720" Type="http://schemas.openxmlformats.org/officeDocument/2006/relationships/hyperlink" Target="https://twitter.com/#!/lapin47/status/751028497355837442" TargetMode="External" /><Relationship Id="rId721" Type="http://schemas.openxmlformats.org/officeDocument/2006/relationships/hyperlink" Target="https://twitter.com/#!/lylybriscoe/status/1069527969033580545" TargetMode="External" /><Relationship Id="rId722" Type="http://schemas.openxmlformats.org/officeDocument/2006/relationships/hyperlink" Target="https://twitter.com/#!/duanebratt/status/1070325553629224967" TargetMode="External" /><Relationship Id="rId723" Type="http://schemas.openxmlformats.org/officeDocument/2006/relationships/hyperlink" Target="https://twitter.com/#!/raspishake/status/1070685044170256385" TargetMode="External" /><Relationship Id="rId724" Type="http://schemas.openxmlformats.org/officeDocument/2006/relationships/hyperlink" Target="https://twitter.com/#!/bt_hampton/status/1070685400836976647" TargetMode="External" /><Relationship Id="rId725" Type="http://schemas.openxmlformats.org/officeDocument/2006/relationships/hyperlink" Target="https://twitter.com/#!/jeanpie85985247/status/1070701762280079360" TargetMode="External" /><Relationship Id="rId726" Type="http://schemas.openxmlformats.org/officeDocument/2006/relationships/hyperlink" Target="https://twitter.com/#!/geotecniaonline/status/1070685321589866496" TargetMode="External" /><Relationship Id="rId727" Type="http://schemas.openxmlformats.org/officeDocument/2006/relationships/hyperlink" Target="https://twitter.com/#!/mrgdeviaje/status/1070765700044767233" TargetMode="External" /><Relationship Id="rId728" Type="http://schemas.openxmlformats.org/officeDocument/2006/relationships/hyperlink" Target="https://twitter.com/#!/jackieo1066/status/1070986758827978752" TargetMode="External" /><Relationship Id="rId729" Type="http://schemas.openxmlformats.org/officeDocument/2006/relationships/hyperlink" Target="https://twitter.com/#!/vantomas2/status/1070993719653007360" TargetMode="External" /><Relationship Id="rId730" Type="http://schemas.openxmlformats.org/officeDocument/2006/relationships/hyperlink" Target="https://twitter.com/#!/vantomas2/status/1070993719653007360" TargetMode="External" /><Relationship Id="rId731" Type="http://schemas.openxmlformats.org/officeDocument/2006/relationships/hyperlink" Target="https://twitter.com/#!/hansell_dave/status/1071082219454824450" TargetMode="External" /><Relationship Id="rId732" Type="http://schemas.openxmlformats.org/officeDocument/2006/relationships/hyperlink" Target="https://twitter.com/#!/lewisno1fan/status/1071084441815138312" TargetMode="External" /><Relationship Id="rId733" Type="http://schemas.openxmlformats.org/officeDocument/2006/relationships/hyperlink" Target="https://twitter.com/#!/charseitz/status/1071086345467113472" TargetMode="External" /><Relationship Id="rId734" Type="http://schemas.openxmlformats.org/officeDocument/2006/relationships/hyperlink" Target="https://twitter.com/#!/rolandabiar/status/1071512546333601792" TargetMode="External" /><Relationship Id="rId735" Type="http://schemas.openxmlformats.org/officeDocument/2006/relationships/hyperlink" Target="https://twitter.com/#!/cmgrenoble/status/1071887687156666369" TargetMode="External" /><Relationship Id="rId736" Type="http://schemas.openxmlformats.org/officeDocument/2006/relationships/hyperlink" Target="https://twitter.com/#!/presscoreca/status/959556912437018624" TargetMode="External" /><Relationship Id="rId737" Type="http://schemas.openxmlformats.org/officeDocument/2006/relationships/hyperlink" Target="https://twitter.com/#!/presscoreca/status/1036594298970488833" TargetMode="External" /><Relationship Id="rId738" Type="http://schemas.openxmlformats.org/officeDocument/2006/relationships/hyperlink" Target="https://twitter.com/#!/presscoreca/status/1061957588558872576" TargetMode="External" /><Relationship Id="rId739" Type="http://schemas.openxmlformats.org/officeDocument/2006/relationships/hyperlink" Target="https://twitter.com/#!/eyegloarts/status/1072525835423371268" TargetMode="External" /><Relationship Id="rId740" Type="http://schemas.openxmlformats.org/officeDocument/2006/relationships/hyperlink" Target="https://twitter.com/#!/jasonmcloughli3/status/1072587209902043136" TargetMode="External" /><Relationship Id="rId741" Type="http://schemas.openxmlformats.org/officeDocument/2006/relationships/hyperlink" Target="https://twitter.com/#!/jasonmcloughli3/status/1072587209902043136" TargetMode="External" /><Relationship Id="rId742" Type="http://schemas.openxmlformats.org/officeDocument/2006/relationships/hyperlink" Target="https://twitter.com/#!/agentndn/status/1072982414211891200" TargetMode="External" /><Relationship Id="rId743" Type="http://schemas.openxmlformats.org/officeDocument/2006/relationships/hyperlink" Target="https://twitter.com/#!/agentndn/status/1072982414211891200" TargetMode="External" /><Relationship Id="rId744" Type="http://schemas.openxmlformats.org/officeDocument/2006/relationships/hyperlink" Target="https://twitter.com/#!/agentndn/status/1072982414211891200" TargetMode="External" /><Relationship Id="rId745" Type="http://schemas.openxmlformats.org/officeDocument/2006/relationships/hyperlink" Target="https://twitter.com/#!/agentndn/status/1072982414211891200" TargetMode="External" /><Relationship Id="rId746" Type="http://schemas.openxmlformats.org/officeDocument/2006/relationships/hyperlink" Target="https://twitter.com/#!/agentndn/status/1072982414211891200" TargetMode="External" /><Relationship Id="rId747" Type="http://schemas.openxmlformats.org/officeDocument/2006/relationships/hyperlink" Target="https://twitter.com/#!/agentndn/status/1072982414211891200" TargetMode="External" /><Relationship Id="rId748" Type="http://schemas.openxmlformats.org/officeDocument/2006/relationships/hyperlink" Target="https://twitter.com/#!/agentndn/status/1072982414211891200" TargetMode="External" /><Relationship Id="rId749" Type="http://schemas.openxmlformats.org/officeDocument/2006/relationships/hyperlink" Target="https://twitter.com/#!/lawson_sv/status/1073364364382650369" TargetMode="External" /><Relationship Id="rId750" Type="http://schemas.openxmlformats.org/officeDocument/2006/relationships/hyperlink" Target="https://twitter.com/#!/skuits/status/1073590768227573763" TargetMode="External" /><Relationship Id="rId751" Type="http://schemas.openxmlformats.org/officeDocument/2006/relationships/hyperlink" Target="https://twitter.com/#!/yaxl_to/status/1074791992545034242" TargetMode="External" /><Relationship Id="rId752" Type="http://schemas.openxmlformats.org/officeDocument/2006/relationships/hyperlink" Target="https://twitter.com/#!/michel04091956/status/1075062604148690944" TargetMode="External" /><Relationship Id="rId753" Type="http://schemas.openxmlformats.org/officeDocument/2006/relationships/hyperlink" Target="https://twitter.com/#!/thankeveryword/status/1075390557910818822" TargetMode="External" /><Relationship Id="rId754" Type="http://schemas.openxmlformats.org/officeDocument/2006/relationships/hyperlink" Target="https://twitter.com/#!/willgalladryn/status/1075401896284905472" TargetMode="External" /><Relationship Id="rId755" Type="http://schemas.openxmlformats.org/officeDocument/2006/relationships/hyperlink" Target="https://twitter.com/#!/fckeveryword/status/1075390297675317248" TargetMode="External" /><Relationship Id="rId756" Type="http://schemas.openxmlformats.org/officeDocument/2006/relationships/hyperlink" Target="https://twitter.com/#!/mektronik/status/1075410594038071296" TargetMode="External" /><Relationship Id="rId757" Type="http://schemas.openxmlformats.org/officeDocument/2006/relationships/hyperlink" Target="https://twitter.com/#!/deepgreenresist/status/1077009408138170368" TargetMode="External" /><Relationship Id="rId758" Type="http://schemas.openxmlformats.org/officeDocument/2006/relationships/hyperlink" Target="https://twitter.com/#!/kathanger/status/1077009549763067904" TargetMode="External" /><Relationship Id="rId759" Type="http://schemas.openxmlformats.org/officeDocument/2006/relationships/hyperlink" Target="https://twitter.com/#!/mountairmedia/status/1077009983886295042" TargetMode="External" /><Relationship Id="rId760" Type="http://schemas.openxmlformats.org/officeDocument/2006/relationships/hyperlink" Target="https://twitter.com/#!/juzwik/status/1077032660701200384" TargetMode="External" /><Relationship Id="rId761" Type="http://schemas.openxmlformats.org/officeDocument/2006/relationships/hyperlink" Target="https://twitter.com/#!/compostosaurus/status/1077035157851435008" TargetMode="External" /><Relationship Id="rId762" Type="http://schemas.openxmlformats.org/officeDocument/2006/relationships/hyperlink" Target="https://twitter.com/#!/kbmasis/status/1077046422199914496" TargetMode="External" /><Relationship Id="rId763" Type="http://schemas.openxmlformats.org/officeDocument/2006/relationships/hyperlink" Target="https://twitter.com/#!/tacituspublius/status/1077091554723024896" TargetMode="External" /><Relationship Id="rId764" Type="http://schemas.openxmlformats.org/officeDocument/2006/relationships/hyperlink" Target="https://twitter.com/#!/guidauria/status/1077110293560508416" TargetMode="External" /><Relationship Id="rId765" Type="http://schemas.openxmlformats.org/officeDocument/2006/relationships/hyperlink" Target="https://twitter.com/#!/exclaimsalot/status/1077221146221834242" TargetMode="External" /><Relationship Id="rId766" Type="http://schemas.openxmlformats.org/officeDocument/2006/relationships/hyperlink" Target="https://twitter.com/#!/sonorandreamer/status/1077373223149363200" TargetMode="External" /><Relationship Id="rId767" Type="http://schemas.openxmlformats.org/officeDocument/2006/relationships/hyperlink" Target="https://twitter.com/#!/stopfossfuels/status/1076535367183011841" TargetMode="External" /><Relationship Id="rId768" Type="http://schemas.openxmlformats.org/officeDocument/2006/relationships/hyperlink" Target="https://twitter.com/#!/degrees105/status/1077382232678023168" TargetMode="External" /><Relationship Id="rId769" Type="http://schemas.openxmlformats.org/officeDocument/2006/relationships/hyperlink" Target="https://twitter.com/#!/wmyb_007/status/1077606737522380801" TargetMode="External" /><Relationship Id="rId770" Type="http://schemas.openxmlformats.org/officeDocument/2006/relationships/hyperlink" Target="https://twitter.com/#!/engelstad_b/status/1077636027186139136" TargetMode="External" /><Relationship Id="rId771" Type="http://schemas.openxmlformats.org/officeDocument/2006/relationships/hyperlink" Target="https://twitter.com/#!/siscakid/status/1077636223890587650" TargetMode="External" /><Relationship Id="rId772" Type="http://schemas.openxmlformats.org/officeDocument/2006/relationships/hyperlink" Target="https://twitter.com/#!/historylvrsclub/status/1077635829168816134" TargetMode="External" /><Relationship Id="rId773" Type="http://schemas.openxmlformats.org/officeDocument/2006/relationships/hyperlink" Target="https://twitter.com/#!/johnastewart7/status/1077639531158011904" TargetMode="External" /><Relationship Id="rId774" Type="http://schemas.openxmlformats.org/officeDocument/2006/relationships/hyperlink" Target="https://twitter.com/#!/labourstartcanf/status/1078032826228985856" TargetMode="External" /><Relationship Id="rId775" Type="http://schemas.openxmlformats.org/officeDocument/2006/relationships/hyperlink" Target="https://twitter.com/#!/dblackadder/status/1078049832105922560" TargetMode="External" /><Relationship Id="rId776" Type="http://schemas.openxmlformats.org/officeDocument/2006/relationships/hyperlink" Target="https://twitter.com/#!/ignatiusweeks/status/1078944773115916289" TargetMode="External" /><Relationship Id="rId777" Type="http://schemas.openxmlformats.org/officeDocument/2006/relationships/hyperlink" Target="https://twitter.com/#!/j_soldeville/status/1071850031991414785" TargetMode="External" /><Relationship Id="rId778" Type="http://schemas.openxmlformats.org/officeDocument/2006/relationships/hyperlink" Target="https://twitter.com/#!/3world_wide/status/1079008358538059777" TargetMode="External" /><Relationship Id="rId779" Type="http://schemas.openxmlformats.org/officeDocument/2006/relationships/hyperlink" Target="https://twitter.com/#!/giheme/status/1079022210940104709" TargetMode="External" /><Relationship Id="rId780" Type="http://schemas.openxmlformats.org/officeDocument/2006/relationships/hyperlink" Target="https://twitter.com/#!/giheme/status/1079022210940104709" TargetMode="External" /><Relationship Id="rId781" Type="http://schemas.openxmlformats.org/officeDocument/2006/relationships/hyperlink" Target="https://twitter.com/#!/giheme/status/1079022210940104709" TargetMode="External" /><Relationship Id="rId782" Type="http://schemas.openxmlformats.org/officeDocument/2006/relationships/hyperlink" Target="https://twitter.com/#!/giheme/status/1079022210940104709" TargetMode="External" /><Relationship Id="rId783" Type="http://schemas.openxmlformats.org/officeDocument/2006/relationships/hyperlink" Target="https://twitter.com/#!/giheme/status/1079022210940104709" TargetMode="External" /><Relationship Id="rId784" Type="http://schemas.openxmlformats.org/officeDocument/2006/relationships/hyperlink" Target="https://twitter.com/#!/giheme/status/1079022210940104709" TargetMode="External" /><Relationship Id="rId785" Type="http://schemas.openxmlformats.org/officeDocument/2006/relationships/hyperlink" Target="https://twitter.com/#!/giheme/status/1079022210940104709" TargetMode="External" /><Relationship Id="rId786" Type="http://schemas.openxmlformats.org/officeDocument/2006/relationships/hyperlink" Target="https://twitter.com/#!/giheme/status/1079022210940104709" TargetMode="External" /><Relationship Id="rId787" Type="http://schemas.openxmlformats.org/officeDocument/2006/relationships/hyperlink" Target="https://twitter.com/#!/giheme/status/1079022210940104709" TargetMode="External" /><Relationship Id="rId788" Type="http://schemas.openxmlformats.org/officeDocument/2006/relationships/hyperlink" Target="https://twitter.com/#!/giheme/status/1079022210940104709" TargetMode="External" /><Relationship Id="rId789" Type="http://schemas.openxmlformats.org/officeDocument/2006/relationships/hyperlink" Target="https://twitter.com/#!/giheme/status/1079022210940104709" TargetMode="External" /><Relationship Id="rId790" Type="http://schemas.openxmlformats.org/officeDocument/2006/relationships/hyperlink" Target="https://twitter.com/#!/giheme/status/1079022210940104709" TargetMode="External" /><Relationship Id="rId791" Type="http://schemas.openxmlformats.org/officeDocument/2006/relationships/hyperlink" Target="https://twitter.com/#!/giheme/status/1079022210940104709" TargetMode="External" /><Relationship Id="rId792" Type="http://schemas.openxmlformats.org/officeDocument/2006/relationships/hyperlink" Target="https://twitter.com/#!/giheme/status/1079022210940104709" TargetMode="External" /><Relationship Id="rId793" Type="http://schemas.openxmlformats.org/officeDocument/2006/relationships/hyperlink" Target="https://twitter.com/#!/giheme/status/1079022210940104709" TargetMode="External" /><Relationship Id="rId794" Type="http://schemas.openxmlformats.org/officeDocument/2006/relationships/hyperlink" Target="https://twitter.com/#!/giheme/status/1079022210940104709" TargetMode="External" /><Relationship Id="rId795" Type="http://schemas.openxmlformats.org/officeDocument/2006/relationships/hyperlink" Target="https://twitter.com/#!/giheme/status/1079022210940104709" TargetMode="External" /><Relationship Id="rId796" Type="http://schemas.openxmlformats.org/officeDocument/2006/relationships/hyperlink" Target="https://twitter.com/#!/giheme/status/1079022210940104709" TargetMode="External" /><Relationship Id="rId797" Type="http://schemas.openxmlformats.org/officeDocument/2006/relationships/hyperlink" Target="https://twitter.com/#!/giheme/status/1079022210940104709" TargetMode="External" /><Relationship Id="rId798" Type="http://schemas.openxmlformats.org/officeDocument/2006/relationships/hyperlink" Target="https://twitter.com/#!/giheme/status/1079022210940104709" TargetMode="External" /><Relationship Id="rId799" Type="http://schemas.openxmlformats.org/officeDocument/2006/relationships/hyperlink" Target="https://twitter.com/#!/giheme/status/1079022210940104709" TargetMode="External" /><Relationship Id="rId800" Type="http://schemas.openxmlformats.org/officeDocument/2006/relationships/hyperlink" Target="https://twitter.com/#!/giheme/status/1079022210940104709" TargetMode="External" /><Relationship Id="rId801" Type="http://schemas.openxmlformats.org/officeDocument/2006/relationships/hyperlink" Target="https://twitter.com/#!/giheme/status/1079022210940104709" TargetMode="External" /><Relationship Id="rId802" Type="http://schemas.openxmlformats.org/officeDocument/2006/relationships/hyperlink" Target="https://twitter.com/#!/giheme/status/1079022210940104709" TargetMode="External" /><Relationship Id="rId803" Type="http://schemas.openxmlformats.org/officeDocument/2006/relationships/hyperlink" Target="https://twitter.com/#!/giheme/status/1079022210940104709" TargetMode="External" /><Relationship Id="rId804" Type="http://schemas.openxmlformats.org/officeDocument/2006/relationships/hyperlink" Target="https://twitter.com/#!/giheme/status/1079022210940104709" TargetMode="External" /><Relationship Id="rId805" Type="http://schemas.openxmlformats.org/officeDocument/2006/relationships/hyperlink" Target="https://twitter.com/#!/giheme/status/1079022210940104709" TargetMode="External" /><Relationship Id="rId806" Type="http://schemas.openxmlformats.org/officeDocument/2006/relationships/hyperlink" Target="https://twitter.com/#!/giheme/status/1079022210940104709" TargetMode="External" /><Relationship Id="rId807" Type="http://schemas.openxmlformats.org/officeDocument/2006/relationships/hyperlink" Target="https://twitter.com/#!/giheme/status/1079022210940104709" TargetMode="External" /><Relationship Id="rId808" Type="http://schemas.openxmlformats.org/officeDocument/2006/relationships/hyperlink" Target="https://twitter.com/#!/giheme/status/1079022210940104709" TargetMode="External" /><Relationship Id="rId809" Type="http://schemas.openxmlformats.org/officeDocument/2006/relationships/hyperlink" Target="https://twitter.com/#!/giheme/status/1079022210940104709" TargetMode="External" /><Relationship Id="rId810" Type="http://schemas.openxmlformats.org/officeDocument/2006/relationships/hyperlink" Target="https://twitter.com/#!/giheme/status/1079022210940104709" TargetMode="External" /><Relationship Id="rId811" Type="http://schemas.openxmlformats.org/officeDocument/2006/relationships/hyperlink" Target="https://twitter.com/#!/giheme/status/1079022210940104709" TargetMode="External" /><Relationship Id="rId812" Type="http://schemas.openxmlformats.org/officeDocument/2006/relationships/hyperlink" Target="https://twitter.com/#!/giheme/status/1079022210940104709" TargetMode="External" /><Relationship Id="rId813" Type="http://schemas.openxmlformats.org/officeDocument/2006/relationships/hyperlink" Target="https://twitter.com/#!/giheme/status/1079022210940104709" TargetMode="External" /><Relationship Id="rId814" Type="http://schemas.openxmlformats.org/officeDocument/2006/relationships/hyperlink" Target="https://twitter.com/#!/giheme/status/1079022210940104709" TargetMode="External" /><Relationship Id="rId815" Type="http://schemas.openxmlformats.org/officeDocument/2006/relationships/hyperlink" Target="https://twitter.com/#!/giheme/status/1079022210940104709" TargetMode="External" /><Relationship Id="rId816" Type="http://schemas.openxmlformats.org/officeDocument/2006/relationships/hyperlink" Target="https://twitter.com/#!/giheme/status/1079022210940104709" TargetMode="External" /><Relationship Id="rId817" Type="http://schemas.openxmlformats.org/officeDocument/2006/relationships/hyperlink" Target="https://twitter.com/#!/giheme/status/1079022210940104709" TargetMode="External" /><Relationship Id="rId818" Type="http://schemas.openxmlformats.org/officeDocument/2006/relationships/hyperlink" Target="https://twitter.com/#!/giheme/status/1079022210940104709" TargetMode="External" /><Relationship Id="rId819" Type="http://schemas.openxmlformats.org/officeDocument/2006/relationships/hyperlink" Target="https://twitter.com/#!/giheme/status/1079022210940104709" TargetMode="External" /><Relationship Id="rId820" Type="http://schemas.openxmlformats.org/officeDocument/2006/relationships/hyperlink" Target="https://twitter.com/#!/giheme/status/1079022210940104709" TargetMode="External" /><Relationship Id="rId821" Type="http://schemas.openxmlformats.org/officeDocument/2006/relationships/hyperlink" Target="https://twitter.com/#!/giheme/status/1079022210940104709" TargetMode="External" /><Relationship Id="rId822" Type="http://schemas.openxmlformats.org/officeDocument/2006/relationships/hyperlink" Target="https://twitter.com/#!/giheme/status/1079022210940104709" TargetMode="External" /><Relationship Id="rId823" Type="http://schemas.openxmlformats.org/officeDocument/2006/relationships/hyperlink" Target="https://twitter.com/#!/giheme/status/1079022210940104709" TargetMode="External" /><Relationship Id="rId824" Type="http://schemas.openxmlformats.org/officeDocument/2006/relationships/hyperlink" Target="https://twitter.com/#!/giheme/status/1079022210940104709" TargetMode="External" /><Relationship Id="rId825" Type="http://schemas.openxmlformats.org/officeDocument/2006/relationships/hyperlink" Target="https://twitter.com/#!/jrtwatter/status/1079189410707587073" TargetMode="External" /><Relationship Id="rId826" Type="http://schemas.openxmlformats.org/officeDocument/2006/relationships/hyperlink" Target="https://twitter.com/#!/excell5/status/1079666358273691653" TargetMode="External" /><Relationship Id="rId827" Type="http://schemas.openxmlformats.org/officeDocument/2006/relationships/hyperlink" Target="https://twitter.com/#!/politicsbloke/status/1079772359513554944" TargetMode="External" /><Relationship Id="rId828" Type="http://schemas.openxmlformats.org/officeDocument/2006/relationships/hyperlink" Target="https://twitter.com/#!/politicsbloke/status/1079772419143929857" TargetMode="External" /><Relationship Id="rId829" Type="http://schemas.openxmlformats.org/officeDocument/2006/relationships/hyperlink" Target="https://twitter.com/#!/hateisfutile/status/1080256094444892162" TargetMode="External" /><Relationship Id="rId830" Type="http://schemas.openxmlformats.org/officeDocument/2006/relationships/hyperlink" Target="https://twitter.com/#!/nantes_revoltee/status/1055728426844413953" TargetMode="External" /><Relationship Id="rId831" Type="http://schemas.openxmlformats.org/officeDocument/2006/relationships/hyperlink" Target="https://twitter.com/#!/iboehler/status/1080279512347234305" TargetMode="External" /><Relationship Id="rId832" Type="http://schemas.openxmlformats.org/officeDocument/2006/relationships/hyperlink" Target="https://twitter.com/#!/stabledoorz/status/1080279653166673920" TargetMode="External" /><Relationship Id="rId833" Type="http://schemas.openxmlformats.org/officeDocument/2006/relationships/hyperlink" Target="https://twitter.com/#!/stabledoorz/status/1080288227351703559" TargetMode="External" /><Relationship Id="rId834" Type="http://schemas.openxmlformats.org/officeDocument/2006/relationships/hyperlink" Target="https://twitter.com/#!/bernardvachon1/status/1065691276694171649" TargetMode="External" /><Relationship Id="rId835" Type="http://schemas.openxmlformats.org/officeDocument/2006/relationships/hyperlink" Target="https://twitter.com/#!/fabienbazin/status/1080442535833755648" TargetMode="External" /><Relationship Id="rId836" Type="http://schemas.openxmlformats.org/officeDocument/2006/relationships/hyperlink" Target="https://twitter.com/#!/dupouvoirdachat/status/1080500881395732480" TargetMode="External" /><Relationship Id="rId837" Type="http://schemas.openxmlformats.org/officeDocument/2006/relationships/hyperlink" Target="https://twitter.com/#!/nevabelle/status/1080502747974242304" TargetMode="External" /><Relationship Id="rId838" Type="http://schemas.openxmlformats.org/officeDocument/2006/relationships/hyperlink" Target="https://twitter.com/#!/cedricszabo/status/1065692649389203457" TargetMode="External" /><Relationship Id="rId839" Type="http://schemas.openxmlformats.org/officeDocument/2006/relationships/hyperlink" Target="https://twitter.com/#!/bernardvachon1/status/1065691276694171649" TargetMode="External" /><Relationship Id="rId840" Type="http://schemas.openxmlformats.org/officeDocument/2006/relationships/hyperlink" Target="https://twitter.com/#!/cedricszabo/status/1065692649389203457" TargetMode="External" /><Relationship Id="rId841" Type="http://schemas.openxmlformats.org/officeDocument/2006/relationships/hyperlink" Target="https://twitter.com/#!/bernardvachon1/status/1065691276694171649" TargetMode="External" /><Relationship Id="rId842" Type="http://schemas.openxmlformats.org/officeDocument/2006/relationships/hyperlink" Target="https://twitter.com/#!/cedricszabo/status/1065692649389203457" TargetMode="External" /><Relationship Id="rId843" Type="http://schemas.openxmlformats.org/officeDocument/2006/relationships/hyperlink" Target="https://twitter.com/#!/bernardvachon1/status/1065691276694171649" TargetMode="External" /><Relationship Id="rId844" Type="http://schemas.openxmlformats.org/officeDocument/2006/relationships/hyperlink" Target="https://twitter.com/#!/cedricszabo/status/1065692649389203457" TargetMode="External" /><Relationship Id="rId845" Type="http://schemas.openxmlformats.org/officeDocument/2006/relationships/hyperlink" Target="https://twitter.com/#!/bernardvachon1/status/1065691276694171649" TargetMode="External" /><Relationship Id="rId846" Type="http://schemas.openxmlformats.org/officeDocument/2006/relationships/hyperlink" Target="https://twitter.com/#!/cedricszabo/status/1065692649389203457" TargetMode="External" /><Relationship Id="rId847" Type="http://schemas.openxmlformats.org/officeDocument/2006/relationships/hyperlink" Target="https://twitter.com/#!/bernardvachon1/status/1065691276694171649" TargetMode="External" /><Relationship Id="rId848" Type="http://schemas.openxmlformats.org/officeDocument/2006/relationships/hyperlink" Target="https://twitter.com/#!/cedricszabo/status/1065692649389203457" TargetMode="External" /><Relationship Id="rId849" Type="http://schemas.openxmlformats.org/officeDocument/2006/relationships/hyperlink" Target="https://twitter.com/#!/bernardvachon1/status/1065691276694171649" TargetMode="External" /><Relationship Id="rId850" Type="http://schemas.openxmlformats.org/officeDocument/2006/relationships/hyperlink" Target="https://twitter.com/#!/cedricszabo/status/1065692649389203457" TargetMode="External" /><Relationship Id="rId851" Type="http://schemas.openxmlformats.org/officeDocument/2006/relationships/hyperlink" Target="https://twitter.com/#!/bernardvachon1/status/1065691276694171649" TargetMode="External" /><Relationship Id="rId852" Type="http://schemas.openxmlformats.org/officeDocument/2006/relationships/hyperlink" Target="https://twitter.com/#!/cedricszabo/status/1065692649389203457" TargetMode="External" /><Relationship Id="rId853" Type="http://schemas.openxmlformats.org/officeDocument/2006/relationships/hyperlink" Target="https://twitter.com/#!/bernardvachon1/status/1065691276694171649" TargetMode="External" /><Relationship Id="rId854" Type="http://schemas.openxmlformats.org/officeDocument/2006/relationships/hyperlink" Target="https://twitter.com/#!/cedricszabo/status/1065692649389203457" TargetMode="External" /><Relationship Id="rId855" Type="http://schemas.openxmlformats.org/officeDocument/2006/relationships/hyperlink" Target="https://twitter.com/#!/bernardvachon1/status/1065691276694171649" TargetMode="External" /><Relationship Id="rId856" Type="http://schemas.openxmlformats.org/officeDocument/2006/relationships/hyperlink" Target="https://twitter.com/#!/bernardvachon1/status/1080433427109826561" TargetMode="External" /><Relationship Id="rId857" Type="http://schemas.openxmlformats.org/officeDocument/2006/relationships/hyperlink" Target="https://twitter.com/#!/cedricszabo/status/1065692649389203457" TargetMode="External" /><Relationship Id="rId858" Type="http://schemas.openxmlformats.org/officeDocument/2006/relationships/hyperlink" Target="https://twitter.com/#!/cedricszabo/status/1080547353168351232" TargetMode="External" /><Relationship Id="rId859" Type="http://schemas.openxmlformats.org/officeDocument/2006/relationships/hyperlink" Target="https://twitter.com/#!/kairosneige/status/1080500746913746944" TargetMode="External" /><Relationship Id="rId860" Type="http://schemas.openxmlformats.org/officeDocument/2006/relationships/hyperlink" Target="https://twitter.com/#!/kairosneige/status/1080501406644256770" TargetMode="External" /><Relationship Id="rId861" Type="http://schemas.openxmlformats.org/officeDocument/2006/relationships/hyperlink" Target="https://twitter.com/#!/kairosneige/status/1080502106178621440" TargetMode="External" /><Relationship Id="rId862" Type="http://schemas.openxmlformats.org/officeDocument/2006/relationships/hyperlink" Target="https://twitter.com/#!/kairosneige/status/1080571051992600576" TargetMode="External" /><Relationship Id="rId863" Type="http://schemas.openxmlformats.org/officeDocument/2006/relationships/hyperlink" Target="https://twitter.com/#!/emmaubon/status/1080591314348068865" TargetMode="External" /><Relationship Id="rId864" Type="http://schemas.openxmlformats.org/officeDocument/2006/relationships/hyperlink" Target="https://twitter.com/#!/fenskenick/status/1082279037760872456" TargetMode="External" /><Relationship Id="rId865" Type="http://schemas.openxmlformats.org/officeDocument/2006/relationships/hyperlink" Target="https://twitter.com/#!/abdoulayesouk10/status/1082805711288057856" TargetMode="External" /><Relationship Id="rId866" Type="http://schemas.openxmlformats.org/officeDocument/2006/relationships/hyperlink" Target="https://twitter.com/#!/ibra_ansary/status/1082991814209138688" TargetMode="External" /><Relationship Id="rId867" Type="http://schemas.openxmlformats.org/officeDocument/2006/relationships/hyperlink" Target="https://twitter.com/#!/juniorprevost/status/1083047731231379456" TargetMode="External" /><Relationship Id="rId868" Type="http://schemas.openxmlformats.org/officeDocument/2006/relationships/hyperlink" Target="https://twitter.com/#!/juniorprevost/status/1083047731231379456" TargetMode="External" /><Relationship Id="rId869" Type="http://schemas.openxmlformats.org/officeDocument/2006/relationships/hyperlink" Target="https://twitter.com/#!/thony_baby/status/1083070810351456256" TargetMode="External" /><Relationship Id="rId870" Type="http://schemas.openxmlformats.org/officeDocument/2006/relationships/hyperlink" Target="https://twitter.com/#!/thony_baby/status/1083070810351456256" TargetMode="External" /><Relationship Id="rId871" Type="http://schemas.openxmlformats.org/officeDocument/2006/relationships/hyperlink" Target="https://twitter.com/#!/gouvmali/status/1083104346483630080" TargetMode="External" /><Relationship Id="rId872" Type="http://schemas.openxmlformats.org/officeDocument/2006/relationships/hyperlink" Target="https://twitter.com/#!/sangare1888/status/1083107916209704962" TargetMode="External" /><Relationship Id="rId873" Type="http://schemas.openxmlformats.org/officeDocument/2006/relationships/hyperlink" Target="https://twitter.com/#!/iluvhaiti/status/1083109982617391104" TargetMode="External" /><Relationship Id="rId874" Type="http://schemas.openxmlformats.org/officeDocument/2006/relationships/hyperlink" Target="https://twitter.com/#!/iluvhaiti/status/1083109982617391104" TargetMode="External" /><Relationship Id="rId875" Type="http://schemas.openxmlformats.org/officeDocument/2006/relationships/hyperlink" Target="https://twitter.com/#!/billystsurin/status/1083128664517214209" TargetMode="External" /><Relationship Id="rId876" Type="http://schemas.openxmlformats.org/officeDocument/2006/relationships/hyperlink" Target="https://twitter.com/#!/billystsurin/status/1083128664517214209" TargetMode="External" /><Relationship Id="rId877" Type="http://schemas.openxmlformats.org/officeDocument/2006/relationships/hyperlink" Target="https://twitter.com/#!/sboubeye/status/1082788633906761728" TargetMode="External" /><Relationship Id="rId878" Type="http://schemas.openxmlformats.org/officeDocument/2006/relationships/hyperlink" Target="https://twitter.com/#!/echosmedias/status/1083157786081533952" TargetMode="External" /><Relationship Id="rId879" Type="http://schemas.openxmlformats.org/officeDocument/2006/relationships/hyperlink" Target="https://twitter.com/#!/gatte_l/status/1083376040783826946" TargetMode="External" /><Relationship Id="rId880" Type="http://schemas.openxmlformats.org/officeDocument/2006/relationships/hyperlink" Target="https://twitter.com/#!/gatte_l/status/1083376040783826946" TargetMode="External" /><Relationship Id="rId881" Type="http://schemas.openxmlformats.org/officeDocument/2006/relationships/hyperlink" Target="https://twitter.com/#!/frantzduval/status/1083011777317736449" TargetMode="External" /><Relationship Id="rId882" Type="http://schemas.openxmlformats.org/officeDocument/2006/relationships/hyperlink" Target="https://twitter.com/#!/olesty/status/1083416937248505862" TargetMode="External" /><Relationship Id="rId883" Type="http://schemas.openxmlformats.org/officeDocument/2006/relationships/hyperlink" Target="https://twitter.com/#!/olesty/status/1083416937248505862" TargetMode="External" /><Relationship Id="rId884" Type="http://schemas.openxmlformats.org/officeDocument/2006/relationships/hyperlink" Target="https://twitter.com/#!/candiscallison/status/1083543707582955520" TargetMode="External" /><Relationship Id="rId885" Type="http://schemas.openxmlformats.org/officeDocument/2006/relationships/hyperlink" Target="https://twitter.com/#!/walkinginaustin/status/1083546055164264448" TargetMode="External" /><Relationship Id="rId886" Type="http://schemas.openxmlformats.org/officeDocument/2006/relationships/hyperlink" Target="https://twitter.com/#!/charlesmenzies/status/1066159139074654208" TargetMode="External" /><Relationship Id="rId887" Type="http://schemas.openxmlformats.org/officeDocument/2006/relationships/hyperlink" Target="https://twitter.com/#!/charlesmenzies/status/1083555751480545280" TargetMode="External" /><Relationship Id="rId888" Type="http://schemas.openxmlformats.org/officeDocument/2006/relationships/hyperlink" Target="https://twitter.com/#!/_against_empire/status/1083556803818905602" TargetMode="External" /><Relationship Id="rId889" Type="http://schemas.openxmlformats.org/officeDocument/2006/relationships/hyperlink" Target="https://twitter.com/#!/myteathyme/status/1083562761051729920" TargetMode="External" /><Relationship Id="rId890" Type="http://schemas.openxmlformats.org/officeDocument/2006/relationships/hyperlink" Target="https://twitter.com/#!/victorwaiyinlam/status/1083565070766895104" TargetMode="External" /><Relationship Id="rId891" Type="http://schemas.openxmlformats.org/officeDocument/2006/relationships/hyperlink" Target="https://twitter.com/#!/pieglue/status/1083569792638803968" TargetMode="External" /><Relationship Id="rId892" Type="http://schemas.openxmlformats.org/officeDocument/2006/relationships/hyperlink" Target="https://twitter.com/#!/brennaowen/status/1083570188199424007" TargetMode="External" /><Relationship Id="rId893" Type="http://schemas.openxmlformats.org/officeDocument/2006/relationships/hyperlink" Target="https://twitter.com/#!/xrebelcanada/status/1083571121243467777" TargetMode="External" /><Relationship Id="rId894" Type="http://schemas.openxmlformats.org/officeDocument/2006/relationships/hyperlink" Target="https://twitter.com/#!/diagnosticchick/status/1083571621342830592" TargetMode="External" /><Relationship Id="rId895" Type="http://schemas.openxmlformats.org/officeDocument/2006/relationships/hyperlink" Target="https://twitter.com/#!/brad_burgen/status/1083571756240125953" TargetMode="External" /><Relationship Id="rId896" Type="http://schemas.openxmlformats.org/officeDocument/2006/relationships/hyperlink" Target="https://twitter.com/#!/nielekane/status/1083572273141829637" TargetMode="External" /><Relationship Id="rId897" Type="http://schemas.openxmlformats.org/officeDocument/2006/relationships/hyperlink" Target="https://twitter.com/#!/actorlbd/status/1083573659988484097" TargetMode="External" /><Relationship Id="rId898" Type="http://schemas.openxmlformats.org/officeDocument/2006/relationships/hyperlink" Target="https://twitter.com/#!/ccwwfoundation/status/1083577001259069440" TargetMode="External" /><Relationship Id="rId899" Type="http://schemas.openxmlformats.org/officeDocument/2006/relationships/hyperlink" Target="https://twitter.com/#!/denyse_hayward/status/1083579155805949952" TargetMode="External" /><Relationship Id="rId900" Type="http://schemas.openxmlformats.org/officeDocument/2006/relationships/hyperlink" Target="https://twitter.com/#!/gindaanis/status/1083580345188966401" TargetMode="External" /><Relationship Id="rId901" Type="http://schemas.openxmlformats.org/officeDocument/2006/relationships/hyperlink" Target="https://twitter.com/#!/cuntext/status/1083582278587084800" TargetMode="External" /><Relationship Id="rId902" Type="http://schemas.openxmlformats.org/officeDocument/2006/relationships/hyperlink" Target="https://twitter.com/#!/canadianlefty/status/1083582691159756800" TargetMode="External" /><Relationship Id="rId903" Type="http://schemas.openxmlformats.org/officeDocument/2006/relationships/hyperlink" Target="https://twitter.com/#!/ukudigada/status/1083587668200615936" TargetMode="External" /><Relationship Id="rId904" Type="http://schemas.openxmlformats.org/officeDocument/2006/relationships/hyperlink" Target="https://twitter.com/#!/princesslucaj/status/1083587857334202368" TargetMode="External" /><Relationship Id="rId905" Type="http://schemas.openxmlformats.org/officeDocument/2006/relationships/hyperlink" Target="https://twitter.com/#!/mediaindigena/status/1083588541022654464" TargetMode="External" /><Relationship Id="rId906" Type="http://schemas.openxmlformats.org/officeDocument/2006/relationships/hyperlink" Target="https://twitter.com/#!/slignot/status/1083589260115042304" TargetMode="External" /><Relationship Id="rId907" Type="http://schemas.openxmlformats.org/officeDocument/2006/relationships/hyperlink" Target="https://twitter.com/#!/auraeros/status/1083590562492633089" TargetMode="External" /><Relationship Id="rId908" Type="http://schemas.openxmlformats.org/officeDocument/2006/relationships/hyperlink" Target="https://twitter.com/#!/extinctionmilan/status/1083590870832697344" TargetMode="External" /><Relationship Id="rId909" Type="http://schemas.openxmlformats.org/officeDocument/2006/relationships/hyperlink" Target="https://twitter.com/#!/catsagainsttar/status/1083591618626834432" TargetMode="External" /><Relationship Id="rId910" Type="http://schemas.openxmlformats.org/officeDocument/2006/relationships/hyperlink" Target="https://twitter.com/#!/_collinsmaina/status/1083591725719859200" TargetMode="External" /><Relationship Id="rId911" Type="http://schemas.openxmlformats.org/officeDocument/2006/relationships/hyperlink" Target="https://twitter.com/#!/mpgphd/status/1083592474889777152" TargetMode="External" /><Relationship Id="rId912" Type="http://schemas.openxmlformats.org/officeDocument/2006/relationships/hyperlink" Target="https://twitter.com/#!/james_m_wilt/status/1083594092016271360" TargetMode="External" /><Relationship Id="rId913" Type="http://schemas.openxmlformats.org/officeDocument/2006/relationships/hyperlink" Target="https://twitter.com/#!/margotyoung3/status/1083595646999773184" TargetMode="External" /><Relationship Id="rId914" Type="http://schemas.openxmlformats.org/officeDocument/2006/relationships/hyperlink" Target="https://twitter.com/#!/bad_woof/status/1083595750049632256" TargetMode="External" /><Relationship Id="rId915" Type="http://schemas.openxmlformats.org/officeDocument/2006/relationships/hyperlink" Target="https://twitter.com/#!/drlesleyhowse/status/1083597367297933312" TargetMode="External" /><Relationship Id="rId916" Type="http://schemas.openxmlformats.org/officeDocument/2006/relationships/hyperlink" Target="https://twitter.com/#!/susanadee/status/1083601954184392704" TargetMode="External" /><Relationship Id="rId917" Type="http://schemas.openxmlformats.org/officeDocument/2006/relationships/hyperlink" Target="https://twitter.com/#!/edosdi/status/1083603511437287425" TargetMode="External" /><Relationship Id="rId918" Type="http://schemas.openxmlformats.org/officeDocument/2006/relationships/hyperlink" Target="https://twitter.com/#!/marilynwooldrid/status/1083606108894257152" TargetMode="External" /><Relationship Id="rId919" Type="http://schemas.openxmlformats.org/officeDocument/2006/relationships/hyperlink" Target="https://twitter.com/#!/michellexxli/status/1083609307650772993" TargetMode="External" /><Relationship Id="rId920" Type="http://schemas.openxmlformats.org/officeDocument/2006/relationships/hyperlink" Target="https://twitter.com/#!/cinemaneophyte/status/1083610288988012544" TargetMode="External" /><Relationship Id="rId921" Type="http://schemas.openxmlformats.org/officeDocument/2006/relationships/hyperlink" Target="https://twitter.com/#!/marktmaclean/status/1083611070307004416" TargetMode="External" /><Relationship Id="rId922" Type="http://schemas.openxmlformats.org/officeDocument/2006/relationships/hyperlink" Target="https://twitter.com/#!/tiny_lantern/status/1083612924449644544" TargetMode="External" /><Relationship Id="rId923" Type="http://schemas.openxmlformats.org/officeDocument/2006/relationships/hyperlink" Target="https://twitter.com/#!/capld31/status/1083614688586416128" TargetMode="External" /><Relationship Id="rId924" Type="http://schemas.openxmlformats.org/officeDocument/2006/relationships/hyperlink" Target="https://twitter.com/#!/larrydrake/status/1083616467126345728" TargetMode="External" /><Relationship Id="rId925" Type="http://schemas.openxmlformats.org/officeDocument/2006/relationships/hyperlink" Target="https://twitter.com/#!/daniel_nikpayuk/status/1083619159089401856" TargetMode="External" /><Relationship Id="rId926" Type="http://schemas.openxmlformats.org/officeDocument/2006/relationships/hyperlink" Target="https://twitter.com/#!/marciawalteres/status/1083621169851322369" TargetMode="External" /><Relationship Id="rId927" Type="http://schemas.openxmlformats.org/officeDocument/2006/relationships/hyperlink" Target="https://twitter.com/#!/restmensje/status/1083631493581361152" TargetMode="External" /><Relationship Id="rId928" Type="http://schemas.openxmlformats.org/officeDocument/2006/relationships/hyperlink" Target="https://twitter.com/#!/blacktaileddeer/status/1083639366491136000" TargetMode="External" /><Relationship Id="rId929" Type="http://schemas.openxmlformats.org/officeDocument/2006/relationships/hyperlink" Target="https://twitter.com/#!/lyxica/status/1083663057878843392" TargetMode="External" /><Relationship Id="rId930" Type="http://schemas.openxmlformats.org/officeDocument/2006/relationships/hyperlink" Target="https://twitter.com/#!/carolelindstrom/status/1083695033092579333" TargetMode="External" /><Relationship Id="rId931" Type="http://schemas.openxmlformats.org/officeDocument/2006/relationships/hyperlink" Target="https://twitter.com/#!/campbelllor/status/1083705194838396928" TargetMode="External" /><Relationship Id="rId932" Type="http://schemas.openxmlformats.org/officeDocument/2006/relationships/hyperlink" Target="https://twitter.com/#!/alexkhasnabish/status/1083719499499618304" TargetMode="External" /><Relationship Id="rId933" Type="http://schemas.openxmlformats.org/officeDocument/2006/relationships/hyperlink" Target="https://twitter.com/#!/1292kay/status/1083743352741335041" TargetMode="External" /><Relationship Id="rId934" Type="http://schemas.openxmlformats.org/officeDocument/2006/relationships/hyperlink" Target="https://twitter.com/#!/geist_maschine/status/1083764687076974597" TargetMode="External" /><Relationship Id="rId935" Type="http://schemas.openxmlformats.org/officeDocument/2006/relationships/hyperlink" Target="https://twitter.com/#!/tbayturner/status/1083764716894269440" TargetMode="External" /><Relationship Id="rId936" Type="http://schemas.openxmlformats.org/officeDocument/2006/relationships/hyperlink" Target="https://twitter.com/#!/franky_says/status/1083767591045222400" TargetMode="External" /><Relationship Id="rId937" Type="http://schemas.openxmlformats.org/officeDocument/2006/relationships/hyperlink" Target="https://twitter.com/#!/shirleyannmcdon/status/1083771366573146112" TargetMode="External" /><Relationship Id="rId938" Type="http://schemas.openxmlformats.org/officeDocument/2006/relationships/hyperlink" Target="https://twitter.com/#!/fruittiloopz/status/1083771491810988032" TargetMode="External" /><Relationship Id="rId939" Type="http://schemas.openxmlformats.org/officeDocument/2006/relationships/hyperlink" Target="https://twitter.com/#!/davegaertner/status/1083773366425665536" TargetMode="External" /><Relationship Id="rId940" Type="http://schemas.openxmlformats.org/officeDocument/2006/relationships/hyperlink" Target="https://twitter.com/#!/island_cynic/status/1083779873468907520" TargetMode="External" /><Relationship Id="rId941" Type="http://schemas.openxmlformats.org/officeDocument/2006/relationships/hyperlink" Target="https://twitter.com/#!/rcomeau24/status/1083780025072144384" TargetMode="External" /><Relationship Id="rId942" Type="http://schemas.openxmlformats.org/officeDocument/2006/relationships/hyperlink" Target="https://twitter.com/#!/takeactionch/status/1083781029956149248" TargetMode="External" /><Relationship Id="rId943" Type="http://schemas.openxmlformats.org/officeDocument/2006/relationships/hyperlink" Target="https://twitter.com/#!/gersandelf/status/1083782716326379521" TargetMode="External" /><Relationship Id="rId944" Type="http://schemas.openxmlformats.org/officeDocument/2006/relationships/hyperlink" Target="https://twitter.com/#!/tearafraser/status/1083783809621884928" TargetMode="External" /><Relationship Id="rId945" Type="http://schemas.openxmlformats.org/officeDocument/2006/relationships/hyperlink" Target="https://twitter.com/#!/cybelesees/status/1083833373859237888" TargetMode="External" /><Relationship Id="rId946" Type="http://schemas.openxmlformats.org/officeDocument/2006/relationships/hyperlink" Target="https://twitter.com/#!/ojibray/status/1083840891121528834" TargetMode="External" /><Relationship Id="rId947" Type="http://schemas.openxmlformats.org/officeDocument/2006/relationships/hyperlink" Target="https://twitter.com/#!/laurelrusswurm/status/1083841079848382464" TargetMode="External" /><Relationship Id="rId948" Type="http://schemas.openxmlformats.org/officeDocument/2006/relationships/hyperlink" Target="https://twitter.com/#!/bmby_sapphire85/status/1083866306674216960" TargetMode="External" /><Relationship Id="rId949" Type="http://schemas.openxmlformats.org/officeDocument/2006/relationships/hyperlink" Target="https://twitter.com/#!/brodieguy/status/1083905645932273664" TargetMode="External" /><Relationship Id="rId950" Type="http://schemas.openxmlformats.org/officeDocument/2006/relationships/hyperlink" Target="https://twitter.com/#!/laurenlatour/status/1083905835447726080" TargetMode="External" /><Relationship Id="rId951" Type="http://schemas.openxmlformats.org/officeDocument/2006/relationships/hyperlink" Target="https://twitter.com/#!/actuallyreadbks/status/1083906577738821632" TargetMode="External" /><Relationship Id="rId952" Type="http://schemas.openxmlformats.org/officeDocument/2006/relationships/hyperlink" Target="https://twitter.com/#!/marclucke/status/1083909088575143937" TargetMode="External" /><Relationship Id="rId953" Type="http://schemas.openxmlformats.org/officeDocument/2006/relationships/hyperlink" Target="https://twitter.com/#!/jamunagt/status/1083920664296189952" TargetMode="External" /><Relationship Id="rId954" Type="http://schemas.openxmlformats.org/officeDocument/2006/relationships/hyperlink" Target="https://twitter.com/#!/adventure_bean/status/1083932952315101184" TargetMode="External" /><Relationship Id="rId955" Type="http://schemas.openxmlformats.org/officeDocument/2006/relationships/hyperlink" Target="https://twitter.com/#!/wmn4srvl/status/1083976443464314880" TargetMode="External" /><Relationship Id="rId956" Type="http://schemas.openxmlformats.org/officeDocument/2006/relationships/hyperlink" Target="https://twitter.com/#!/lmnicholson68/status/1084128598968205313" TargetMode="External" /><Relationship Id="rId957" Type="http://schemas.openxmlformats.org/officeDocument/2006/relationships/hyperlink" Target="https://twitter.com/#!/lmnicholson68/status/1084128598968205313" TargetMode="External" /><Relationship Id="rId958" Type="http://schemas.openxmlformats.org/officeDocument/2006/relationships/hyperlink" Target="https://twitter.com/#!/delbertrileyjr/status/1084128930297192454" TargetMode="External" /><Relationship Id="rId959" Type="http://schemas.openxmlformats.org/officeDocument/2006/relationships/hyperlink" Target="https://twitter.com/#!/delbertrileyjr/status/1084128930297192454" TargetMode="External" /><Relationship Id="rId960" Type="http://schemas.openxmlformats.org/officeDocument/2006/relationships/hyperlink" Target="https://twitter.com/#!/mattbritton1976/status/1084128946323640320" TargetMode="External" /><Relationship Id="rId961" Type="http://schemas.openxmlformats.org/officeDocument/2006/relationships/hyperlink" Target="https://twitter.com/#!/mattbritton1976/status/1084128946323640320" TargetMode="External" /><Relationship Id="rId962" Type="http://schemas.openxmlformats.org/officeDocument/2006/relationships/hyperlink" Target="https://twitter.com/#!/ncicnpercy/status/1084129004523786241" TargetMode="External" /><Relationship Id="rId963" Type="http://schemas.openxmlformats.org/officeDocument/2006/relationships/hyperlink" Target="https://twitter.com/#!/ncicnpercy/status/1084129004523786241" TargetMode="External" /><Relationship Id="rId964" Type="http://schemas.openxmlformats.org/officeDocument/2006/relationships/hyperlink" Target="https://twitter.com/#!/burningommm/status/1084130022569402368" TargetMode="External" /><Relationship Id="rId965" Type="http://schemas.openxmlformats.org/officeDocument/2006/relationships/hyperlink" Target="https://twitter.com/#!/burningommm/status/1084130022569402368" TargetMode="External" /><Relationship Id="rId966" Type="http://schemas.openxmlformats.org/officeDocument/2006/relationships/hyperlink" Target="https://twitter.com/#!/sbstewartlaing/status/1084134541994803201" TargetMode="External" /><Relationship Id="rId967" Type="http://schemas.openxmlformats.org/officeDocument/2006/relationships/hyperlink" Target="https://twitter.com/#!/sbstewartlaing/status/1084134541994803201" TargetMode="External" /><Relationship Id="rId968" Type="http://schemas.openxmlformats.org/officeDocument/2006/relationships/hyperlink" Target="https://twitter.com/#!/lw4/status/1084144056819699712" TargetMode="External" /><Relationship Id="rId969" Type="http://schemas.openxmlformats.org/officeDocument/2006/relationships/hyperlink" Target="https://twitter.com/#!/lw4/status/1084144056819699712" TargetMode="External" /><Relationship Id="rId970" Type="http://schemas.openxmlformats.org/officeDocument/2006/relationships/hyperlink" Target="https://twitter.com/#!/joanneipayne/status/1083685154772713472" TargetMode="External" /><Relationship Id="rId971" Type="http://schemas.openxmlformats.org/officeDocument/2006/relationships/hyperlink" Target="https://twitter.com/#!/joanneipayne/status/1084158198788079616" TargetMode="External" /><Relationship Id="rId972" Type="http://schemas.openxmlformats.org/officeDocument/2006/relationships/hyperlink" Target="https://twitter.com/#!/joanneipayne/status/1084158198788079616" TargetMode="External" /><Relationship Id="rId973" Type="http://schemas.openxmlformats.org/officeDocument/2006/relationships/hyperlink" Target="https://twitter.com/#!/basail_/status/1084167327627784192" TargetMode="External" /><Relationship Id="rId974" Type="http://schemas.openxmlformats.org/officeDocument/2006/relationships/hyperlink" Target="https://twitter.com/#!/basail_/status/1084167327627784192" TargetMode="External" /><Relationship Id="rId975" Type="http://schemas.openxmlformats.org/officeDocument/2006/relationships/hyperlink" Target="https://twitter.com/#!/elfqunari/status/1084167626736193537" TargetMode="External" /><Relationship Id="rId976" Type="http://schemas.openxmlformats.org/officeDocument/2006/relationships/hyperlink" Target="https://twitter.com/#!/elfqunari/status/1084167626736193537" TargetMode="External" /><Relationship Id="rId977" Type="http://schemas.openxmlformats.org/officeDocument/2006/relationships/hyperlink" Target="https://twitter.com/#!/beaton_b/status/1084168001367216128" TargetMode="External" /><Relationship Id="rId978" Type="http://schemas.openxmlformats.org/officeDocument/2006/relationships/hyperlink" Target="https://twitter.com/#!/beaton_b/status/1084168001367216128" TargetMode="External" /><Relationship Id="rId979" Type="http://schemas.openxmlformats.org/officeDocument/2006/relationships/hyperlink" Target="https://twitter.com/#!/gabedr888/status/1084175260667260930" TargetMode="External" /><Relationship Id="rId980" Type="http://schemas.openxmlformats.org/officeDocument/2006/relationships/hyperlink" Target="https://twitter.com/#!/gabedr888/status/1084175260667260930" TargetMode="External" /><Relationship Id="rId981" Type="http://schemas.openxmlformats.org/officeDocument/2006/relationships/hyperlink" Target="https://twitter.com/#!/terrilltf/status/1084177328823971840" TargetMode="External" /><Relationship Id="rId982" Type="http://schemas.openxmlformats.org/officeDocument/2006/relationships/hyperlink" Target="https://twitter.com/#!/terrilltf/status/1084177328823971840" TargetMode="External" /><Relationship Id="rId983" Type="http://schemas.openxmlformats.org/officeDocument/2006/relationships/hyperlink" Target="https://twitter.com/#!/megawedgy/status/1084177672446472192" TargetMode="External" /><Relationship Id="rId984" Type="http://schemas.openxmlformats.org/officeDocument/2006/relationships/hyperlink" Target="https://twitter.com/#!/megawedgy/status/1084177672446472192" TargetMode="External" /><Relationship Id="rId985" Type="http://schemas.openxmlformats.org/officeDocument/2006/relationships/hyperlink" Target="https://twitter.com/#!/eric0lawton/status/1083845677355016194" TargetMode="External" /><Relationship Id="rId986" Type="http://schemas.openxmlformats.org/officeDocument/2006/relationships/hyperlink" Target="https://twitter.com/#!/eric0lawton/status/1084181820479029251" TargetMode="External" /><Relationship Id="rId987" Type="http://schemas.openxmlformats.org/officeDocument/2006/relationships/hyperlink" Target="https://twitter.com/#!/eric0lawton/status/1084181820479029251" TargetMode="External" /><Relationship Id="rId988" Type="http://schemas.openxmlformats.org/officeDocument/2006/relationships/hyperlink" Target="https://twitter.com/#!/fidelioscabinet/status/1084183135548571648" TargetMode="External" /><Relationship Id="rId989" Type="http://schemas.openxmlformats.org/officeDocument/2006/relationships/hyperlink" Target="https://twitter.com/#!/fidelioscabinet/status/1084183135548571648" TargetMode="External" /><Relationship Id="rId990" Type="http://schemas.openxmlformats.org/officeDocument/2006/relationships/hyperlink" Target="https://twitter.com/#!/starr_albert/status/1084188008910249984" TargetMode="External" /><Relationship Id="rId991" Type="http://schemas.openxmlformats.org/officeDocument/2006/relationships/hyperlink" Target="https://twitter.com/#!/starr_albert/status/1084188008910249984" TargetMode="External" /><Relationship Id="rId992" Type="http://schemas.openxmlformats.org/officeDocument/2006/relationships/hyperlink" Target="https://twitter.com/#!/metisrebelle/status/1084192590256398336" TargetMode="External" /><Relationship Id="rId993" Type="http://schemas.openxmlformats.org/officeDocument/2006/relationships/hyperlink" Target="https://twitter.com/#!/metisrebelle/status/1084192590256398336" TargetMode="External" /><Relationship Id="rId994" Type="http://schemas.openxmlformats.org/officeDocument/2006/relationships/hyperlink" Target="https://twitter.com/#!/native_orchid/status/1084219482669834246" TargetMode="External" /><Relationship Id="rId995" Type="http://schemas.openxmlformats.org/officeDocument/2006/relationships/hyperlink" Target="https://twitter.com/#!/native_orchid/status/1084219482669834246" TargetMode="External" /><Relationship Id="rId996" Type="http://schemas.openxmlformats.org/officeDocument/2006/relationships/hyperlink" Target="https://twitter.com/#!/spkr2managers/status/1084222775756173313" TargetMode="External" /><Relationship Id="rId997" Type="http://schemas.openxmlformats.org/officeDocument/2006/relationships/hyperlink" Target="https://twitter.com/#!/spkr2managers/status/1084222775756173313" TargetMode="External" /><Relationship Id="rId998" Type="http://schemas.openxmlformats.org/officeDocument/2006/relationships/hyperlink" Target="https://twitter.com/#!/pam_palmater/status/1084230705343717376" TargetMode="External" /><Relationship Id="rId999" Type="http://schemas.openxmlformats.org/officeDocument/2006/relationships/hyperlink" Target="https://twitter.com/#!/pam_palmater/status/1084230705343717376" TargetMode="External" /><Relationship Id="rId1000" Type="http://schemas.openxmlformats.org/officeDocument/2006/relationships/hyperlink" Target="https://twitter.com/#!/christinamckeen/status/1084230931156586496" TargetMode="External" /><Relationship Id="rId1001" Type="http://schemas.openxmlformats.org/officeDocument/2006/relationships/hyperlink" Target="https://twitter.com/#!/christinamckeen/status/1084230931156586496" TargetMode="External" /><Relationship Id="rId1002" Type="http://schemas.openxmlformats.org/officeDocument/2006/relationships/hyperlink" Target="https://twitter.com/#!/theimmortalgoat/status/1084231109074800640" TargetMode="External" /><Relationship Id="rId1003" Type="http://schemas.openxmlformats.org/officeDocument/2006/relationships/hyperlink" Target="https://twitter.com/#!/theimmortalgoat/status/1084231109074800640" TargetMode="External" /><Relationship Id="rId1004" Type="http://schemas.openxmlformats.org/officeDocument/2006/relationships/hyperlink" Target="https://twitter.com/#!/andrewkimmel/status/1084231500499828736" TargetMode="External" /><Relationship Id="rId1005" Type="http://schemas.openxmlformats.org/officeDocument/2006/relationships/hyperlink" Target="https://twitter.com/#!/andrewkimmel/status/1084231500499828736" TargetMode="External" /><Relationship Id="rId1006" Type="http://schemas.openxmlformats.org/officeDocument/2006/relationships/hyperlink" Target="https://twitter.com/#!/tommychong840/status/1084232450920706049" TargetMode="External" /><Relationship Id="rId1007" Type="http://schemas.openxmlformats.org/officeDocument/2006/relationships/hyperlink" Target="https://twitter.com/#!/tommychong840/status/1084232450920706049" TargetMode="External" /><Relationship Id="rId1008" Type="http://schemas.openxmlformats.org/officeDocument/2006/relationships/hyperlink" Target="https://twitter.com/#!/sminor689/status/1084232483258826752" TargetMode="External" /><Relationship Id="rId1009" Type="http://schemas.openxmlformats.org/officeDocument/2006/relationships/hyperlink" Target="https://twitter.com/#!/sminor689/status/1084232483258826752" TargetMode="External" /><Relationship Id="rId1010" Type="http://schemas.openxmlformats.org/officeDocument/2006/relationships/hyperlink" Target="https://twitter.com/#!/stevelloyd001/status/1084232785160593409" TargetMode="External" /><Relationship Id="rId1011" Type="http://schemas.openxmlformats.org/officeDocument/2006/relationships/hyperlink" Target="https://twitter.com/#!/stevelloyd001/status/1084232785160593409" TargetMode="External" /><Relationship Id="rId1012" Type="http://schemas.openxmlformats.org/officeDocument/2006/relationships/hyperlink" Target="https://twitter.com/#!/taniasterling/status/1084233008167694336" TargetMode="External" /><Relationship Id="rId1013" Type="http://schemas.openxmlformats.org/officeDocument/2006/relationships/hyperlink" Target="https://twitter.com/#!/taniasterling/status/1084233008167694336" TargetMode="External" /><Relationship Id="rId1014" Type="http://schemas.openxmlformats.org/officeDocument/2006/relationships/hyperlink" Target="https://twitter.com/#!/janh67191058/status/1084233402201427968" TargetMode="External" /><Relationship Id="rId1015" Type="http://schemas.openxmlformats.org/officeDocument/2006/relationships/hyperlink" Target="https://twitter.com/#!/janh67191058/status/1084233402201427968" TargetMode="External" /><Relationship Id="rId1016" Type="http://schemas.openxmlformats.org/officeDocument/2006/relationships/hyperlink" Target="https://twitter.com/#!/kataclyst/status/1084233694867533824" TargetMode="External" /><Relationship Id="rId1017" Type="http://schemas.openxmlformats.org/officeDocument/2006/relationships/hyperlink" Target="https://twitter.com/#!/kataclyst/status/1084233694867533824" TargetMode="External" /><Relationship Id="rId1018" Type="http://schemas.openxmlformats.org/officeDocument/2006/relationships/hyperlink" Target="https://twitter.com/#!/wiggles604/status/1084233757102530560" TargetMode="External" /><Relationship Id="rId1019" Type="http://schemas.openxmlformats.org/officeDocument/2006/relationships/hyperlink" Target="https://twitter.com/#!/wiggles604/status/1084233757102530560" TargetMode="External" /><Relationship Id="rId1020" Type="http://schemas.openxmlformats.org/officeDocument/2006/relationships/hyperlink" Target="https://twitter.com/#!/crppynblts/status/1084233953458905088" TargetMode="External" /><Relationship Id="rId1021" Type="http://schemas.openxmlformats.org/officeDocument/2006/relationships/hyperlink" Target="https://twitter.com/#!/crppynblts/status/1084233953458905088" TargetMode="External" /><Relationship Id="rId1022" Type="http://schemas.openxmlformats.org/officeDocument/2006/relationships/hyperlink" Target="https://twitter.com/#!/punishmenthurts/status/1084234024678117376" TargetMode="External" /><Relationship Id="rId1023" Type="http://schemas.openxmlformats.org/officeDocument/2006/relationships/hyperlink" Target="https://twitter.com/#!/punishmenthurts/status/1084234024678117376" TargetMode="External" /><Relationship Id="rId1024" Type="http://schemas.openxmlformats.org/officeDocument/2006/relationships/hyperlink" Target="https://twitter.com/#!/lanceblack01/status/1084235634728824832" TargetMode="External" /><Relationship Id="rId1025" Type="http://schemas.openxmlformats.org/officeDocument/2006/relationships/hyperlink" Target="https://twitter.com/#!/lanceblack01/status/1084235634728824832" TargetMode="External" /><Relationship Id="rId1026" Type="http://schemas.openxmlformats.org/officeDocument/2006/relationships/hyperlink" Target="https://twitter.com/#!/bethanymckenzie/status/1084239611860201472" TargetMode="External" /><Relationship Id="rId1027" Type="http://schemas.openxmlformats.org/officeDocument/2006/relationships/hyperlink" Target="https://twitter.com/#!/bethanymckenzie/status/1084239611860201472" TargetMode="External" /><Relationship Id="rId1028" Type="http://schemas.openxmlformats.org/officeDocument/2006/relationships/hyperlink" Target="https://twitter.com/#!/themagnific3nt/status/1084241713328283649" TargetMode="External" /><Relationship Id="rId1029" Type="http://schemas.openxmlformats.org/officeDocument/2006/relationships/hyperlink" Target="https://twitter.com/#!/themagnific3nt/status/1084241713328283649" TargetMode="External" /><Relationship Id="rId1030" Type="http://schemas.openxmlformats.org/officeDocument/2006/relationships/hyperlink" Target="https://twitter.com/#!/sdqinjapan/status/1084248624194760704" TargetMode="External" /><Relationship Id="rId1031" Type="http://schemas.openxmlformats.org/officeDocument/2006/relationships/hyperlink" Target="https://twitter.com/#!/sdqinjapan/status/1084248624194760704" TargetMode="External" /><Relationship Id="rId1032" Type="http://schemas.openxmlformats.org/officeDocument/2006/relationships/hyperlink" Target="https://twitter.com/#!/meehngunqwe/status/1084253762498293760" TargetMode="External" /><Relationship Id="rId1033" Type="http://schemas.openxmlformats.org/officeDocument/2006/relationships/hyperlink" Target="https://twitter.com/#!/meehngunqwe/status/1084253762498293760" TargetMode="External" /><Relationship Id="rId1034" Type="http://schemas.openxmlformats.org/officeDocument/2006/relationships/hyperlink" Target="https://twitter.com/#!/cutfeetj/status/1084257531583705088" TargetMode="External" /><Relationship Id="rId1035" Type="http://schemas.openxmlformats.org/officeDocument/2006/relationships/hyperlink" Target="https://twitter.com/#!/cutfeetj/status/1084257531583705088" TargetMode="External" /><Relationship Id="rId1036" Type="http://schemas.openxmlformats.org/officeDocument/2006/relationships/hyperlink" Target="https://twitter.com/#!/qallunette/status/1084258690205663232" TargetMode="External" /><Relationship Id="rId1037" Type="http://schemas.openxmlformats.org/officeDocument/2006/relationships/hyperlink" Target="https://twitter.com/#!/qallunette/status/1084258690205663232" TargetMode="External" /><Relationship Id="rId1038" Type="http://schemas.openxmlformats.org/officeDocument/2006/relationships/hyperlink" Target="https://twitter.com/#!/fabian_goodwill/status/1084271108436574209" TargetMode="External" /><Relationship Id="rId1039" Type="http://schemas.openxmlformats.org/officeDocument/2006/relationships/hyperlink" Target="https://twitter.com/#!/fabian_goodwill/status/1084271108436574209" TargetMode="External" /><Relationship Id="rId1040" Type="http://schemas.openxmlformats.org/officeDocument/2006/relationships/hyperlink" Target="https://twitter.com/#!/allthecdnpoli/status/1084273478209986560" TargetMode="External" /><Relationship Id="rId1041" Type="http://schemas.openxmlformats.org/officeDocument/2006/relationships/hyperlink" Target="https://twitter.com/#!/nlsmith99/status/1084287648145915904" TargetMode="External" /><Relationship Id="rId1042" Type="http://schemas.openxmlformats.org/officeDocument/2006/relationships/hyperlink" Target="https://twitter.com/#!/leahgaz/status/1084295632586563585" TargetMode="External" /><Relationship Id="rId1043" Type="http://schemas.openxmlformats.org/officeDocument/2006/relationships/hyperlink" Target="https://twitter.com/#!/leahgaz/status/1084295632586563585" TargetMode="External" /><Relationship Id="rId1044" Type="http://schemas.openxmlformats.org/officeDocument/2006/relationships/hyperlink" Target="https://twitter.com/#!/friendsofpipe/status/1084300749155127296" TargetMode="External" /><Relationship Id="rId1045" Type="http://schemas.openxmlformats.org/officeDocument/2006/relationships/hyperlink" Target="https://twitter.com/#!/friendsofpipe/status/1084300749155127296" TargetMode="External" /><Relationship Id="rId1046" Type="http://schemas.openxmlformats.org/officeDocument/2006/relationships/hyperlink" Target="https://twitter.com/#!/lovepsycho1st/status/1084303348528893952" TargetMode="External" /><Relationship Id="rId1047" Type="http://schemas.openxmlformats.org/officeDocument/2006/relationships/hyperlink" Target="https://twitter.com/#!/ambercat7/status/1084315173530320896" TargetMode="External" /><Relationship Id="rId1048" Type="http://schemas.openxmlformats.org/officeDocument/2006/relationships/hyperlink" Target="https://twitter.com/#!/ambercat7/status/1084315173530320896" TargetMode="External" /><Relationship Id="rId1049" Type="http://schemas.openxmlformats.org/officeDocument/2006/relationships/hyperlink" Target="https://twitter.com/#!/jrnipu/status/1084316252947005441" TargetMode="External" /><Relationship Id="rId1050" Type="http://schemas.openxmlformats.org/officeDocument/2006/relationships/hyperlink" Target="https://twitter.com/#!/jrnipu/status/1084316252947005441" TargetMode="External" /><Relationship Id="rId1051" Type="http://schemas.openxmlformats.org/officeDocument/2006/relationships/hyperlink" Target="https://twitter.com/#!/jamesforbes17/status/1084321272207560704" TargetMode="External" /><Relationship Id="rId1052" Type="http://schemas.openxmlformats.org/officeDocument/2006/relationships/hyperlink" Target="https://twitter.com/#!/jamesforbes17/status/1084321272207560704" TargetMode="External" /><Relationship Id="rId1053" Type="http://schemas.openxmlformats.org/officeDocument/2006/relationships/hyperlink" Target="https://twitter.com/#!/trublwithnormal/status/1084325318242951169" TargetMode="External" /><Relationship Id="rId1054" Type="http://schemas.openxmlformats.org/officeDocument/2006/relationships/hyperlink" Target="https://twitter.com/#!/trublwithnormal/status/1084325318242951169" TargetMode="External" /><Relationship Id="rId1055" Type="http://schemas.openxmlformats.org/officeDocument/2006/relationships/hyperlink" Target="https://twitter.com/#!/1kermodebear/status/1084327844082155520" TargetMode="External" /><Relationship Id="rId1056" Type="http://schemas.openxmlformats.org/officeDocument/2006/relationships/hyperlink" Target="https://twitter.com/#!/1kermodebear/status/1084327844082155520" TargetMode="External" /><Relationship Id="rId1057" Type="http://schemas.openxmlformats.org/officeDocument/2006/relationships/hyperlink" Target="https://twitter.com/#!/ciiaqap/status/1084359134814720000" TargetMode="External" /><Relationship Id="rId1058" Type="http://schemas.openxmlformats.org/officeDocument/2006/relationships/hyperlink" Target="https://twitter.com/#!/ciiaqap/status/1084359134814720000" TargetMode="External" /><Relationship Id="rId1059" Type="http://schemas.openxmlformats.org/officeDocument/2006/relationships/hyperlink" Target="https://twitter.com/#!/indigenousedge/status/1084407608063062016" TargetMode="External" /><Relationship Id="rId1060" Type="http://schemas.openxmlformats.org/officeDocument/2006/relationships/hyperlink" Target="https://twitter.com/#!/indigenousedge/status/1084407608063062016" TargetMode="External" /><Relationship Id="rId1061" Type="http://schemas.openxmlformats.org/officeDocument/2006/relationships/hyperlink" Target="https://twitter.com/#!/adulteveryword/status/1058003684036997127" TargetMode="External" /><Relationship Id="rId1062" Type="http://schemas.openxmlformats.org/officeDocument/2006/relationships/hyperlink" Target="https://twitter.com/#!/adulteveryword/status/1063288503386091526" TargetMode="External" /><Relationship Id="rId1063" Type="http://schemas.openxmlformats.org/officeDocument/2006/relationships/hyperlink" Target="https://twitter.com/#!/adulteveryword/status/1068573325482315776" TargetMode="External" /><Relationship Id="rId1064" Type="http://schemas.openxmlformats.org/officeDocument/2006/relationships/hyperlink" Target="https://twitter.com/#!/adulteveryword/status/1073858151584153600" TargetMode="External" /><Relationship Id="rId1065" Type="http://schemas.openxmlformats.org/officeDocument/2006/relationships/hyperlink" Target="https://twitter.com/#!/adulteveryword/status/1079142970845147136" TargetMode="External" /><Relationship Id="rId1066" Type="http://schemas.openxmlformats.org/officeDocument/2006/relationships/hyperlink" Target="https://twitter.com/#!/adulteveryword/status/1084427794644230144" TargetMode="External" /><Relationship Id="rId1067" Type="http://schemas.openxmlformats.org/officeDocument/2006/relationships/hyperlink" Target="https://twitter.com/#!/stewartetcie/status/1084432208708788226" TargetMode="External" /><Relationship Id="rId1068" Type="http://schemas.openxmlformats.org/officeDocument/2006/relationships/hyperlink" Target="https://twitter.com/#!/stewartetcie/status/1084432208708788226" TargetMode="External" /><Relationship Id="rId1069" Type="http://schemas.openxmlformats.org/officeDocument/2006/relationships/hyperlink" Target="https://twitter.com/#!/petersgordon/status/1084434085831999493" TargetMode="External" /><Relationship Id="rId1070" Type="http://schemas.openxmlformats.org/officeDocument/2006/relationships/hyperlink" Target="https://twitter.com/#!/petersgordon/status/1084434085831999493" TargetMode="External" /><Relationship Id="rId1071" Type="http://schemas.openxmlformats.org/officeDocument/2006/relationships/hyperlink" Target="https://twitter.com/#!/lizcarlson77/status/1084434965255852032" TargetMode="External" /><Relationship Id="rId1072" Type="http://schemas.openxmlformats.org/officeDocument/2006/relationships/hyperlink" Target="https://twitter.com/#!/lizcarlson77/status/1084434965255852032" TargetMode="External" /><Relationship Id="rId1073" Type="http://schemas.openxmlformats.org/officeDocument/2006/relationships/hyperlink" Target="https://twitter.com/#!/siempre1907/status/1084444917617684480" TargetMode="External" /><Relationship Id="rId1074" Type="http://schemas.openxmlformats.org/officeDocument/2006/relationships/hyperlink" Target="https://twitter.com/#!/siempre1907/status/1084444917617684480" TargetMode="External" /><Relationship Id="rId1075" Type="http://schemas.openxmlformats.org/officeDocument/2006/relationships/hyperlink" Target="https://twitter.com/#!/klein_oranje/status/1084452525510516743" TargetMode="External" /><Relationship Id="rId1076" Type="http://schemas.openxmlformats.org/officeDocument/2006/relationships/hyperlink" Target="https://twitter.com/#!/klein_oranje/status/1084452525510516743" TargetMode="External" /><Relationship Id="rId1077" Type="http://schemas.openxmlformats.org/officeDocument/2006/relationships/hyperlink" Target="https://twitter.com/#!/lajoie_sharon/status/1084453053560954881" TargetMode="External" /><Relationship Id="rId1078" Type="http://schemas.openxmlformats.org/officeDocument/2006/relationships/hyperlink" Target="https://twitter.com/#!/lajoie_sharon/status/1084453053560954881" TargetMode="External" /><Relationship Id="rId1079" Type="http://schemas.openxmlformats.org/officeDocument/2006/relationships/hyperlink" Target="https://twitter.com/#!/22jasper26/status/1084475444068376581" TargetMode="External" /><Relationship Id="rId1080" Type="http://schemas.openxmlformats.org/officeDocument/2006/relationships/hyperlink" Target="https://twitter.com/#!/22jasper26/status/1084475444068376581" TargetMode="External" /><Relationship Id="rId1081" Type="http://schemas.openxmlformats.org/officeDocument/2006/relationships/hyperlink" Target="https://twitter.com/#!/iwilontario/status/1084484172368863232" TargetMode="External" /><Relationship Id="rId1082" Type="http://schemas.openxmlformats.org/officeDocument/2006/relationships/hyperlink" Target="https://twitter.com/#!/iwilontario/status/1084484172368863232" TargetMode="External" /><Relationship Id="rId1083" Type="http://schemas.openxmlformats.org/officeDocument/2006/relationships/hyperlink" Target="https://twitter.com/#!/tulukaruq/status/1084498244715999232" TargetMode="External" /><Relationship Id="rId1084" Type="http://schemas.openxmlformats.org/officeDocument/2006/relationships/hyperlink" Target="https://twitter.com/#!/tulukaruq/status/1084498244715999232" TargetMode="External" /><Relationship Id="rId1085" Type="http://schemas.openxmlformats.org/officeDocument/2006/relationships/hyperlink" Target="https://twitter.com/#!/seancarasso/status/1084499331028201473" TargetMode="External" /><Relationship Id="rId1086" Type="http://schemas.openxmlformats.org/officeDocument/2006/relationships/hyperlink" Target="https://twitter.com/#!/seancarasso/status/1084499331028201473" TargetMode="External" /><Relationship Id="rId1087" Type="http://schemas.openxmlformats.org/officeDocument/2006/relationships/hyperlink" Target="https://twitter.com/#!/emmyjewelxx/status/1084499572955607041" TargetMode="External" /><Relationship Id="rId1088" Type="http://schemas.openxmlformats.org/officeDocument/2006/relationships/hyperlink" Target="https://twitter.com/#!/emmyjewelxx/status/1084499572955607041" TargetMode="External" /><Relationship Id="rId1089" Type="http://schemas.openxmlformats.org/officeDocument/2006/relationships/hyperlink" Target="https://twitter.com/#!/psych_zeppelin/status/1084502075252400133" TargetMode="External" /><Relationship Id="rId1090" Type="http://schemas.openxmlformats.org/officeDocument/2006/relationships/hyperlink" Target="https://twitter.com/#!/psych_zeppelin/status/1084502075252400133" TargetMode="External" /><Relationship Id="rId1091" Type="http://schemas.openxmlformats.org/officeDocument/2006/relationships/hyperlink" Target="https://twitter.com/#!/espiritoespanto/status/1084504186467823616" TargetMode="External" /><Relationship Id="rId1092" Type="http://schemas.openxmlformats.org/officeDocument/2006/relationships/hyperlink" Target="https://twitter.com/#!/espiritoespanto/status/1084504186467823616" TargetMode="External" /><Relationship Id="rId1093" Type="http://schemas.openxmlformats.org/officeDocument/2006/relationships/hyperlink" Target="https://twitter.com/#!/matawafnm/status/1084504488927473664" TargetMode="External" /><Relationship Id="rId1094" Type="http://schemas.openxmlformats.org/officeDocument/2006/relationships/hyperlink" Target="https://twitter.com/#!/matawafnm/status/1084504488927473664" TargetMode="External" /><Relationship Id="rId1095" Type="http://schemas.openxmlformats.org/officeDocument/2006/relationships/hyperlink" Target="https://twitter.com/#!/steve_actually/status/1084512442879750146" TargetMode="External" /><Relationship Id="rId1096" Type="http://schemas.openxmlformats.org/officeDocument/2006/relationships/hyperlink" Target="https://twitter.com/#!/steve_actually/status/1084512442879750146" TargetMode="External" /><Relationship Id="rId1097" Type="http://schemas.openxmlformats.org/officeDocument/2006/relationships/hyperlink" Target="https://twitter.com/#!/sameo416/status/1084134066830508033" TargetMode="External" /><Relationship Id="rId1098" Type="http://schemas.openxmlformats.org/officeDocument/2006/relationships/hyperlink" Target="https://twitter.com/#!/sameo416/status/1084134066830508033" TargetMode="External" /><Relationship Id="rId1099" Type="http://schemas.openxmlformats.org/officeDocument/2006/relationships/hyperlink" Target="https://twitter.com/#!/sameo416/status/1084534164399878144" TargetMode="External" /><Relationship Id="rId1100" Type="http://schemas.openxmlformats.org/officeDocument/2006/relationships/hyperlink" Target="https://twitter.com/#!/kimpweaver/status/1084536438992109576" TargetMode="External" /><Relationship Id="rId1101" Type="http://schemas.openxmlformats.org/officeDocument/2006/relationships/hyperlink" Target="https://twitter.com/#!/kimpweaver/status/1084536438992109576" TargetMode="External" /><Relationship Id="rId1102" Type="http://schemas.openxmlformats.org/officeDocument/2006/relationships/hyperlink" Target="https://twitter.com/#!/ralphscenic/status/1084536630243844097" TargetMode="External" /><Relationship Id="rId1103" Type="http://schemas.openxmlformats.org/officeDocument/2006/relationships/hyperlink" Target="https://twitter.com/#!/ralphscenic/status/1084536630243844097" TargetMode="External" /><Relationship Id="rId1104" Type="http://schemas.openxmlformats.org/officeDocument/2006/relationships/hyperlink" Target="https://twitter.com/#!/merlyn43/status/1084537837758775296" TargetMode="External" /><Relationship Id="rId1105" Type="http://schemas.openxmlformats.org/officeDocument/2006/relationships/hyperlink" Target="https://twitter.com/#!/merlyn43/status/1084537837758775296" TargetMode="External" /><Relationship Id="rId1106" Type="http://schemas.openxmlformats.org/officeDocument/2006/relationships/hyperlink" Target="https://twitter.com/#!/theslimdude/status/1084538202558529536" TargetMode="External" /><Relationship Id="rId1107" Type="http://schemas.openxmlformats.org/officeDocument/2006/relationships/hyperlink" Target="https://twitter.com/#!/theslimdude/status/1084538202558529536" TargetMode="External" /><Relationship Id="rId1108" Type="http://schemas.openxmlformats.org/officeDocument/2006/relationships/hyperlink" Target="https://twitter.com/#!/enbertussi/status/1084538215804125184" TargetMode="External" /><Relationship Id="rId1109" Type="http://schemas.openxmlformats.org/officeDocument/2006/relationships/hyperlink" Target="https://twitter.com/#!/enbertussi/status/1084538215804125184" TargetMode="External" /><Relationship Id="rId1110" Type="http://schemas.openxmlformats.org/officeDocument/2006/relationships/hyperlink" Target="https://twitter.com/#!/reneemctavish75/status/1084539951520178176" TargetMode="External" /><Relationship Id="rId1111" Type="http://schemas.openxmlformats.org/officeDocument/2006/relationships/hyperlink" Target="https://twitter.com/#!/reneemctavish75/status/1084539951520178176" TargetMode="External" /><Relationship Id="rId1112" Type="http://schemas.openxmlformats.org/officeDocument/2006/relationships/hyperlink" Target="https://twitter.com/#!/l4zybch/status/1084548748670394368" TargetMode="External" /><Relationship Id="rId1113" Type="http://schemas.openxmlformats.org/officeDocument/2006/relationships/hyperlink" Target="https://twitter.com/#!/l4zybch/status/1084548748670394368" TargetMode="External" /><Relationship Id="rId1114" Type="http://schemas.openxmlformats.org/officeDocument/2006/relationships/hyperlink" Target="https://twitter.com/#!/alagaaij/status/1084566094503907329" TargetMode="External" /><Relationship Id="rId1115" Type="http://schemas.openxmlformats.org/officeDocument/2006/relationships/hyperlink" Target="https://twitter.com/#!/alagaaij/status/1084566094503907329" TargetMode="External" /><Relationship Id="rId1116" Type="http://schemas.openxmlformats.org/officeDocument/2006/relationships/hyperlink" Target="https://twitter.com/#!/kelownascott/status/1084568450939334656" TargetMode="External" /><Relationship Id="rId1117" Type="http://schemas.openxmlformats.org/officeDocument/2006/relationships/hyperlink" Target="https://twitter.com/#!/kelownascott/status/1084568450939334656" TargetMode="External" /><Relationship Id="rId1118" Type="http://schemas.openxmlformats.org/officeDocument/2006/relationships/hyperlink" Target="https://twitter.com/#!/daveunger3/status/1084571149651009536" TargetMode="External" /><Relationship Id="rId1119" Type="http://schemas.openxmlformats.org/officeDocument/2006/relationships/hyperlink" Target="https://twitter.com/#!/daveunger3/status/1084571149651009536" TargetMode="External" /><Relationship Id="rId1120" Type="http://schemas.openxmlformats.org/officeDocument/2006/relationships/hyperlink" Target="https://twitter.com/#!/aevertree/status/1084602064578109440" TargetMode="External" /><Relationship Id="rId1121" Type="http://schemas.openxmlformats.org/officeDocument/2006/relationships/hyperlink" Target="https://twitter.com/#!/aevertree/status/1084602064578109440" TargetMode="External" /><Relationship Id="rId1122" Type="http://schemas.openxmlformats.org/officeDocument/2006/relationships/hyperlink" Target="https://twitter.com/#!/tomwhy1/status/1084621252126400518" TargetMode="External" /><Relationship Id="rId1123" Type="http://schemas.openxmlformats.org/officeDocument/2006/relationships/hyperlink" Target="https://twitter.com/#!/tomwhy1/status/1084621252126400518" TargetMode="External" /><Relationship Id="rId1124" Type="http://schemas.openxmlformats.org/officeDocument/2006/relationships/hyperlink" Target="https://twitter.com/#!/lambertlake/status/1084652237572329472" TargetMode="External" /><Relationship Id="rId1125" Type="http://schemas.openxmlformats.org/officeDocument/2006/relationships/hyperlink" Target="https://twitter.com/#!/lambertlake/status/1084652237572329472" TargetMode="External" /><Relationship Id="rId1126" Type="http://schemas.openxmlformats.org/officeDocument/2006/relationships/hyperlink" Target="https://twitter.com/#!/allan_crawshaw/status/1084657959014039552" TargetMode="External" /><Relationship Id="rId1127" Type="http://schemas.openxmlformats.org/officeDocument/2006/relationships/hyperlink" Target="https://twitter.com/#!/allan_crawshaw/status/1084657959014039552" TargetMode="External" /><Relationship Id="rId1128" Type="http://schemas.openxmlformats.org/officeDocument/2006/relationships/hyperlink" Target="https://twitter.com/#!/shaunhowell/status/1084683329226530818" TargetMode="External" /><Relationship Id="rId1129" Type="http://schemas.openxmlformats.org/officeDocument/2006/relationships/hyperlink" Target="https://twitter.com/#!/shaunhowell/status/1084683329226530818" TargetMode="External" /><Relationship Id="rId1130" Type="http://schemas.openxmlformats.org/officeDocument/2006/relationships/hyperlink" Target="https://twitter.com/#!/danaqueen69/status/1084565630462746624" TargetMode="External" /><Relationship Id="rId1131" Type="http://schemas.openxmlformats.org/officeDocument/2006/relationships/hyperlink" Target="https://twitter.com/#!/terrencepaul5/status/1084693941130129413" TargetMode="External" /><Relationship Id="rId1132" Type="http://schemas.openxmlformats.org/officeDocument/2006/relationships/hyperlink" Target="https://twitter.com/#!/terrencepaul5/status/1083703979559739392" TargetMode="External" /><Relationship Id="rId1133" Type="http://schemas.openxmlformats.org/officeDocument/2006/relationships/hyperlink" Target="https://twitter.com/#!/terrencepaul5/status/1084297517284524032" TargetMode="External" /><Relationship Id="rId1134" Type="http://schemas.openxmlformats.org/officeDocument/2006/relationships/hyperlink" Target="https://twitter.com/#!/terrencepaul5/status/1084297517284524032" TargetMode="External" /><Relationship Id="rId1135" Type="http://schemas.openxmlformats.org/officeDocument/2006/relationships/hyperlink" Target="https://twitter.com/#!/terrencepaul5/status/1084693941130129413" TargetMode="External" /><Relationship Id="rId1136" Type="http://schemas.openxmlformats.org/officeDocument/2006/relationships/hyperlink" Target="https://twitter.com/#!/putin_is_huilo/status/1084711752607154178" TargetMode="External" /><Relationship Id="rId1137" Type="http://schemas.openxmlformats.org/officeDocument/2006/relationships/hyperlink" Target="https://twitter.com/#!/putin_is_huilo/status/1084711752607154178" TargetMode="External" /><Relationship Id="rId1138" Type="http://schemas.openxmlformats.org/officeDocument/2006/relationships/hyperlink" Target="https://twitter.com/#!/putin_is_huilo/status/1084711752607154178" TargetMode="External" /><Relationship Id="rId1139" Type="http://schemas.openxmlformats.org/officeDocument/2006/relationships/hyperlink" Target="https://twitter.com/#!/bearwalker58/status/1084825696290013184" TargetMode="External" /><Relationship Id="rId1140" Type="http://schemas.openxmlformats.org/officeDocument/2006/relationships/hyperlink" Target="https://twitter.com/#!/bearwalker58/status/1084825696290013184" TargetMode="External" /><Relationship Id="rId1141" Type="http://schemas.openxmlformats.org/officeDocument/2006/relationships/hyperlink" Target="https://twitter.com/#!/totigerlilly/status/1083814482126680064" TargetMode="External" /><Relationship Id="rId1142" Type="http://schemas.openxmlformats.org/officeDocument/2006/relationships/hyperlink" Target="https://twitter.com/#!/orcroseanne/status/1084128274425483264" TargetMode="External" /><Relationship Id="rId1143" Type="http://schemas.openxmlformats.org/officeDocument/2006/relationships/hyperlink" Target="https://twitter.com/#!/totigerlilly/status/1084893825850531841" TargetMode="External" /><Relationship Id="rId1144" Type="http://schemas.openxmlformats.org/officeDocument/2006/relationships/hyperlink" Target="https://twitter.com/#!/totigerlilly/status/1084893825850531841" TargetMode="External" /><Relationship Id="rId1145" Type="http://schemas.openxmlformats.org/officeDocument/2006/relationships/hyperlink" Target="https://api.twitter.com/1.1/geo/id/011add077f4d2da3.json" TargetMode="External" /><Relationship Id="rId1146" Type="http://schemas.openxmlformats.org/officeDocument/2006/relationships/hyperlink" Target="https://api.twitter.com/1.1/geo/id/011add077f4d2da3.json" TargetMode="External" /><Relationship Id="rId1147" Type="http://schemas.openxmlformats.org/officeDocument/2006/relationships/hyperlink" Target="https://api.twitter.com/1.1/geo/id/011add077f4d2da3.json" TargetMode="External" /><Relationship Id="rId1148" Type="http://schemas.openxmlformats.org/officeDocument/2006/relationships/hyperlink" Target="https://api.twitter.com/1.1/geo/id/2a3f152d1ac5044a.json" TargetMode="External" /><Relationship Id="rId1149" Type="http://schemas.openxmlformats.org/officeDocument/2006/relationships/hyperlink" Target="https://api.twitter.com/1.1/geo/id/2a3f152d1ac5044a.json" TargetMode="External" /><Relationship Id="rId1150" Type="http://schemas.openxmlformats.org/officeDocument/2006/relationships/hyperlink" Target="https://api.twitter.com/1.1/geo/id/2a3f152d1ac5044a.json" TargetMode="External" /><Relationship Id="rId1151" Type="http://schemas.openxmlformats.org/officeDocument/2006/relationships/hyperlink" Target="https://api.twitter.com/1.1/geo/id/2a3f152d1ac5044a.json" TargetMode="External" /><Relationship Id="rId1152" Type="http://schemas.openxmlformats.org/officeDocument/2006/relationships/hyperlink" Target="https://api.twitter.com/1.1/geo/id/6a6d896ba1cb5dc4.json" TargetMode="External" /><Relationship Id="rId1153" Type="http://schemas.openxmlformats.org/officeDocument/2006/relationships/comments" Target="../comments1.xml" /><Relationship Id="rId1154" Type="http://schemas.openxmlformats.org/officeDocument/2006/relationships/vmlDrawing" Target="../drawings/vmlDrawing1.vml" /><Relationship Id="rId1155" Type="http://schemas.openxmlformats.org/officeDocument/2006/relationships/table" Target="../tables/table1.xml" /><Relationship Id="rId11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BridgettHenwood/status/1047110766019661824" TargetMode="External" /><Relationship Id="rId2" Type="http://schemas.openxmlformats.org/officeDocument/2006/relationships/hyperlink" Target="http://wwwphilatelie-truchtersheim.e-monsite.com/album-photos/identifications-de-surcharges/surcharges-inconnues-sur-type-blanc/" TargetMode="External" /><Relationship Id="rId3" Type="http://schemas.openxmlformats.org/officeDocument/2006/relationships/hyperlink" Target="https://www.youtube.com/watch?v=_YAQMx3aylI&amp;feature=youtu.be" TargetMode="External" /><Relationship Id="rId4" Type="http://schemas.openxmlformats.org/officeDocument/2006/relationships/hyperlink" Target="https://www.youtube.com/watch?v=_YAQMx3aylI&amp;feature=youtu.be" TargetMode="External" /><Relationship Id="rId5" Type="http://schemas.openxmlformats.org/officeDocument/2006/relationships/hyperlink" Target="https://www.youtube.com/watch?v=_YAQMx3aylI&amp;feature=youtu.be" TargetMode="External" /><Relationship Id="rId6" Type="http://schemas.openxmlformats.org/officeDocument/2006/relationships/hyperlink" Target="https://www.youtube.com/watch?v=_YAQMx3aylI&amp;feature=youtu.be" TargetMode="External" /><Relationship Id="rId7" Type="http://schemas.openxmlformats.org/officeDocument/2006/relationships/hyperlink" Target="https://www.youtube.com/watch?v=_YAQMx3aylI&amp;feature=youtu.be" TargetMode="External" /><Relationship Id="rId8" Type="http://schemas.openxmlformats.org/officeDocument/2006/relationships/hyperlink" Target="https://www.youtube.com/watch?v=_YAQMx3aylI&amp;feature=youtu.be" TargetMode="External" /><Relationship Id="rId9" Type="http://schemas.openxmlformats.org/officeDocument/2006/relationships/hyperlink" Target="https://worldview.stratfor.com/situation-report/israel-some-ministers-consider-targeted-killings-hamas-leaders-gaza-reoccupation?utm_source=Twitter&amp;utm_medium=social&amp;utm_campaign=article" TargetMode="External" /><Relationship Id="rId10" Type="http://schemas.openxmlformats.org/officeDocument/2006/relationships/hyperlink" Target="https://twitter.com/Stratfor/status/1065355111403261958" TargetMode="External" /><Relationship Id="rId11" Type="http://schemas.openxmlformats.org/officeDocument/2006/relationships/hyperlink" Target="https://lenta.ru/news/2018/11/21/reoccupation/?utm_source=lentatw&amp;utm_medium=social" TargetMode="External" /><Relationship Id="rId12" Type="http://schemas.openxmlformats.org/officeDocument/2006/relationships/hyperlink" Target="https://libuwspaceprd02.uwaterloo.ca/handle/10012/12878" TargetMode="External" /><Relationship Id="rId13" Type="http://schemas.openxmlformats.org/officeDocument/2006/relationships/hyperlink" Target="https://twitter.com/FlashForFreedom/status/1066614187235950592" TargetMode="External" /><Relationship Id="rId14" Type="http://schemas.openxmlformats.org/officeDocument/2006/relationships/hyperlink" Target="https://rouendanslarue.net/video-expulsion-et-reoccupation-du-rond-point-des-vaches-round-2/" TargetMode="External" /><Relationship Id="rId15" Type="http://schemas.openxmlformats.org/officeDocument/2006/relationships/hyperlink" Target="https://rouendanslarue.net/video-expulsion-et-reoccupation-du-rond-point-des-vaches-round-2/" TargetMode="External" /><Relationship Id="rId16" Type="http://schemas.openxmlformats.org/officeDocument/2006/relationships/hyperlink" Target="https://www.youtube.com/watch?v=_YAQMx3aylI&amp;feature=youtu.be" TargetMode="External" /><Relationship Id="rId17" Type="http://schemas.openxmlformats.org/officeDocument/2006/relationships/hyperlink" Target="https://www.youtube.com/watch?v=BwaEcWjD-lQ&amp;feature=youtu.be" TargetMode="External" /><Relationship Id="rId18" Type="http://schemas.openxmlformats.org/officeDocument/2006/relationships/hyperlink" Target="https://www.metropolismag.com/architecture/181-fremont-seismic-structure-arup/pic/44491/" TargetMode="External" /><Relationship Id="rId19" Type="http://schemas.openxmlformats.org/officeDocument/2006/relationships/hyperlink" Target="https://www.thenational.ae/world/europe/britain-should-use-threat-of-food-shortages-against-ireland-says-leading-brexiteer-1.800238" TargetMode="External" /><Relationship Id="rId20" Type="http://schemas.openxmlformats.org/officeDocument/2006/relationships/hyperlink" Target="https://www.thenational.ae/world/europe/britain-should-use-threat-of-food-shortages-against-ireland-says-leading-brexiteer-1.800238" TargetMode="External" /><Relationship Id="rId21" Type="http://schemas.openxmlformats.org/officeDocument/2006/relationships/hyperlink" Target="https://www.jpost.com/Israel-News/Israeli-PA-security-coordination-is-at-risk-unless-US-law-is-changed-573760" TargetMode="External" /><Relationship Id="rId22" Type="http://schemas.openxmlformats.org/officeDocument/2006/relationships/hyperlink" Target="https://twitter.com/AzAmbassadeFr/status/1071310294247456768" TargetMode="External" /><Relationship Id="rId23" Type="http://schemas.openxmlformats.org/officeDocument/2006/relationships/hyperlink" Target="http://presscore.ca/nato-was-created-by-nazi-war-criminals-to-establish-the-fourth-reich" TargetMode="External" /><Relationship Id="rId24" Type="http://schemas.openxmlformats.org/officeDocument/2006/relationships/hyperlink" Target="http://presscore.ca/2011-congressional-audit-forfeited-federal-reserve-franchise-for-violation-of-law" TargetMode="External" /><Relationship Id="rId25" Type="http://schemas.openxmlformats.org/officeDocument/2006/relationships/hyperlink" Target="https://twitter.com/lawson_sv/status/715265549945610240" TargetMode="External" /><Relationship Id="rId26" Type="http://schemas.openxmlformats.org/officeDocument/2006/relationships/hyperlink" Target="https://www.youtube.com/watch?v=NJ9NDctoK0E&amp;feature=youtu.be" TargetMode="External" /><Relationship Id="rId27" Type="http://schemas.openxmlformats.org/officeDocument/2006/relationships/hyperlink" Target="https://educationactiontoronto.com/articles/education-funding-guide-a-first-step-towards-privatization/" TargetMode="External" /><Relationship Id="rId28" Type="http://schemas.openxmlformats.org/officeDocument/2006/relationships/hyperlink" Target="https://www.youtube.com/watch?v=BwaEcWjD-lQ&amp;feature=youtu.be" TargetMode="External" /><Relationship Id="rId29" Type="http://schemas.openxmlformats.org/officeDocument/2006/relationships/hyperlink" Target="http://historyloversclub.com/historical-photos-of-allied-forces/11/" TargetMode="External" /><Relationship Id="rId30" Type="http://schemas.openxmlformats.org/officeDocument/2006/relationships/hyperlink" Target="https://www.cupw.ca/fr/campaign/resources/d%C3%A9claration-de-solidarit%C3%A9-du-sttp-avec-le-camp-des-unist%E2%80%99ot%E2%80%99en-et-la-r%C3%A9occupation" TargetMode="External" /><Relationship Id="rId31" Type="http://schemas.openxmlformats.org/officeDocument/2006/relationships/hyperlink" Target="https://twitter.com/mrvalentynne/status/1078811084214149120" TargetMode="External" /><Relationship Id="rId32" Type="http://schemas.openxmlformats.org/officeDocument/2006/relationships/hyperlink" Target="https://twitter.com/CpbLexit/status/1079490437805756417" TargetMode="External" /><Relationship Id="rId33" Type="http://schemas.openxmlformats.org/officeDocument/2006/relationships/hyperlink" Target="https://twitter.com/azuretone/status/1079768614033649664" TargetMode="External" /><Relationship Id="rId34" Type="http://schemas.openxmlformats.org/officeDocument/2006/relationships/hyperlink" Target="https://twitter.com/Trevor_Jang/status/1083452191556329473" TargetMode="External" /><Relationship Id="rId35" Type="http://schemas.openxmlformats.org/officeDocument/2006/relationships/hyperlink" Target="https://www.vice.com/en_ca/article/kzvmqv/the-real-war-facing-the-wetsuweten-nation" TargetMode="External" /><Relationship Id="rId36" Type="http://schemas.openxmlformats.org/officeDocument/2006/relationships/hyperlink" Target="https://twitter.com/ORCRoseAnne/status/1084128274425483264" TargetMode="External" /><Relationship Id="rId37" Type="http://schemas.openxmlformats.org/officeDocument/2006/relationships/hyperlink" Target="https://www.vice.com/en_ca/article/kzvmqv/the-real-war-facing-the-wetsuweten-nation" TargetMode="External" /><Relationship Id="rId38" Type="http://schemas.openxmlformats.org/officeDocument/2006/relationships/hyperlink" Target="https://pbs.twimg.com/media/DqOHKziWoAUB8Ga.jpg" TargetMode="External" /><Relationship Id="rId39" Type="http://schemas.openxmlformats.org/officeDocument/2006/relationships/hyperlink" Target="https://pbs.twimg.com/media/DrVus6GW4AURsOK.jpg" TargetMode="External" /><Relationship Id="rId40" Type="http://schemas.openxmlformats.org/officeDocument/2006/relationships/hyperlink" Target="https://pbs.twimg.com/media/DrfbQaWWsAERrTz.jpg" TargetMode="External" /><Relationship Id="rId41" Type="http://schemas.openxmlformats.org/officeDocument/2006/relationships/hyperlink" Target="https://pbs.twimg.com/media/DsIyfbMWoAAhFkP.jpg" TargetMode="External" /><Relationship Id="rId42" Type="http://schemas.openxmlformats.org/officeDocument/2006/relationships/hyperlink" Target="https://pbs.twimg.com/media/DsWNvenUwAUTeX_.jpg" TargetMode="External" /><Relationship Id="rId43" Type="http://schemas.openxmlformats.org/officeDocument/2006/relationships/hyperlink" Target="https://pbs.twimg.com/media/DsiqBj5W0AEWzkF.jpg" TargetMode="External" /><Relationship Id="rId44" Type="http://schemas.openxmlformats.org/officeDocument/2006/relationships/hyperlink" Target="https://pbs.twimg.com/media/DtKMxO1X4AAZXOl.jpg" TargetMode="External" /><Relationship Id="rId45" Type="http://schemas.openxmlformats.org/officeDocument/2006/relationships/hyperlink" Target="https://pbs.twimg.com/media/DsM18CoWoAAXtD7.jpg" TargetMode="External" /><Relationship Id="rId46" Type="http://schemas.openxmlformats.org/officeDocument/2006/relationships/hyperlink" Target="https://pbs.twimg.com/media/CmwwbOxW8AEe6uB.jpg" TargetMode="External" /><Relationship Id="rId47" Type="http://schemas.openxmlformats.org/officeDocument/2006/relationships/hyperlink" Target="https://pbs.twimg.com/media/CmwwbOxW8AEe6uB.jpg" TargetMode="External" /><Relationship Id="rId48" Type="http://schemas.openxmlformats.org/officeDocument/2006/relationships/hyperlink" Target="https://pbs.twimg.com/media/DtvWX4uX4AEfDq_.jpg" TargetMode="External" /><Relationship Id="rId49" Type="http://schemas.openxmlformats.org/officeDocument/2006/relationships/hyperlink" Target="https://pbs.twimg.com/media/DtvWX4uX4AEfDq_.jpg" TargetMode="External" /><Relationship Id="rId50" Type="http://schemas.openxmlformats.org/officeDocument/2006/relationships/hyperlink" Target="https://pbs.twimg.com/media/DVEHoI_W0AAPn4y.jpg" TargetMode="External" /><Relationship Id="rId51" Type="http://schemas.openxmlformats.org/officeDocument/2006/relationships/hyperlink" Target="https://pbs.twimg.com/media/DvSIA9MXcAEc4Bp.jpg" TargetMode="External" /><Relationship Id="rId52" Type="http://schemas.openxmlformats.org/officeDocument/2006/relationships/hyperlink" Target="https://pbs.twimg.com/media/Dt_56nRXgAIbG23.jpg" TargetMode="External" /><Relationship Id="rId53" Type="http://schemas.openxmlformats.org/officeDocument/2006/relationships/hyperlink" Target="https://pbs.twimg.com/media/DqazO96WsAAmWd5.jpg" TargetMode="External" /><Relationship Id="rId54" Type="http://schemas.openxmlformats.org/officeDocument/2006/relationships/hyperlink" Target="https://pbs.twimg.com/media/Dv3smozVAAArLsP.jpg" TargetMode="External" /><Relationship Id="rId55" Type="http://schemas.openxmlformats.org/officeDocument/2006/relationships/hyperlink" Target="https://pbs.twimg.com/media/Dv3smozVAAArLsP.jpg" TargetMode="External" /><Relationship Id="rId56" Type="http://schemas.openxmlformats.org/officeDocument/2006/relationships/hyperlink" Target="https://pbs.twimg.com/media/DsoYfpnWwAYNKPp.jpg" TargetMode="External" /><Relationship Id="rId57" Type="http://schemas.openxmlformats.org/officeDocument/2006/relationships/hyperlink" Target="https://pbs.twimg.com/media/Dv5338xU8AAXFpl.jpg" TargetMode="External" /><Relationship Id="rId58" Type="http://schemas.openxmlformats.org/officeDocument/2006/relationships/hyperlink" Target="https://pbs.twimg.com/media/DwUHC3PXcAA4TeE.jpg" TargetMode="External" /><Relationship Id="rId59" Type="http://schemas.openxmlformats.org/officeDocument/2006/relationships/hyperlink" Target="https://pbs.twimg.com/media/DqOHKziWoAUB8Ga.jpg" TargetMode="External" /><Relationship Id="rId60" Type="http://schemas.openxmlformats.org/officeDocument/2006/relationships/hyperlink" Target="http://pbs.twimg.com/profile_images/650882209310633984/5qWUJBp9_normal.png" TargetMode="External" /><Relationship Id="rId61" Type="http://schemas.openxmlformats.org/officeDocument/2006/relationships/hyperlink" Target="http://pbs.twimg.com/profile_images/511690776112160769/2IRnIrKU_normal.jpeg" TargetMode="External" /><Relationship Id="rId62" Type="http://schemas.openxmlformats.org/officeDocument/2006/relationships/hyperlink" Target="http://pbs.twimg.com/profile_images/1047761128133152768/Cx7kr4rr_normal.jpg" TargetMode="External" /><Relationship Id="rId63" Type="http://schemas.openxmlformats.org/officeDocument/2006/relationships/hyperlink" Target="http://pbs.twimg.com/profile_images/990109622/doro_normal.jpg" TargetMode="External" /><Relationship Id="rId64" Type="http://schemas.openxmlformats.org/officeDocument/2006/relationships/hyperlink" Target="http://pbs.twimg.com/profile_images/1037290612381364224/fvvrD1ap_normal.jpg" TargetMode="External" /><Relationship Id="rId65" Type="http://schemas.openxmlformats.org/officeDocument/2006/relationships/hyperlink" Target="http://pbs.twimg.com/profile_images/1051562415220031488/O2qrYJjk_normal.jpg" TargetMode="External" /><Relationship Id="rId66" Type="http://schemas.openxmlformats.org/officeDocument/2006/relationships/hyperlink" Target="http://pbs.twimg.com/profile_images/565989643808931840/HEvm0C65_normal.jpeg" TargetMode="External" /><Relationship Id="rId67" Type="http://schemas.openxmlformats.org/officeDocument/2006/relationships/hyperlink" Target="http://pbs.twimg.com/profile_images/1043737166621364224/6_hu4ar3_normal.jpg" TargetMode="External" /><Relationship Id="rId68" Type="http://schemas.openxmlformats.org/officeDocument/2006/relationships/hyperlink" Target="http://pbs.twimg.com/profile_images/571553454154199040/K1byB2Eo_normal.jpeg" TargetMode="External" /><Relationship Id="rId69" Type="http://schemas.openxmlformats.org/officeDocument/2006/relationships/hyperlink" Target="http://pbs.twimg.com/profile_images/1083189397137379328/k0HwuBqW_normal.jpg" TargetMode="External" /><Relationship Id="rId70" Type="http://schemas.openxmlformats.org/officeDocument/2006/relationships/hyperlink" Target="http://pbs.twimg.com/profile_images/632639849674240000/GJYai_DF_normal.jpg" TargetMode="External" /><Relationship Id="rId71" Type="http://schemas.openxmlformats.org/officeDocument/2006/relationships/hyperlink" Target="http://pbs.twimg.com/profile_images/883619784142802945/WhLLf-ct_normal.jpg" TargetMode="External" /><Relationship Id="rId72" Type="http://schemas.openxmlformats.org/officeDocument/2006/relationships/hyperlink" Target="http://pbs.twimg.com/profile_images/1046786987565469698/yjO93-Ek_normal.jpg" TargetMode="External" /><Relationship Id="rId73" Type="http://schemas.openxmlformats.org/officeDocument/2006/relationships/hyperlink" Target="http://pbs.twimg.com/profile_images/1080153901641416706/d8Nhlo8y_normal.jpg" TargetMode="External" /><Relationship Id="rId74" Type="http://schemas.openxmlformats.org/officeDocument/2006/relationships/hyperlink" Target="https://pbs.twimg.com/media/DrVus6GW4AURsOK.jpg" TargetMode="External" /><Relationship Id="rId75" Type="http://schemas.openxmlformats.org/officeDocument/2006/relationships/hyperlink" Target="http://pbs.twimg.com/profile_images/1034581160440094721/s5aSFhHx_normal.jpg" TargetMode="External" /><Relationship Id="rId76" Type="http://schemas.openxmlformats.org/officeDocument/2006/relationships/hyperlink" Target="http://pbs.twimg.com/profile_images/859124319917617155/DkWL7sO6_normal.jpg" TargetMode="External" /><Relationship Id="rId77" Type="http://schemas.openxmlformats.org/officeDocument/2006/relationships/hyperlink" Target="http://pbs.twimg.com/profile_images/958798396277522432/y5qGlZ7W_normal.jpg" TargetMode="External" /><Relationship Id="rId78" Type="http://schemas.openxmlformats.org/officeDocument/2006/relationships/hyperlink" Target="https://pbs.twimg.com/media/DrfbQaWWsAERrTz.jpg" TargetMode="External" /><Relationship Id="rId79" Type="http://schemas.openxmlformats.org/officeDocument/2006/relationships/hyperlink" Target="http://pbs.twimg.com/profile_images/756421767485423616/9dteWYnL_normal.jpg" TargetMode="External" /><Relationship Id="rId80" Type="http://schemas.openxmlformats.org/officeDocument/2006/relationships/hyperlink" Target="http://pbs.twimg.com/profile_images/882873716803215360/orviFGmX_normal.jpg" TargetMode="External" /><Relationship Id="rId81" Type="http://schemas.openxmlformats.org/officeDocument/2006/relationships/hyperlink" Target="http://pbs.twimg.com/profile_images/1058459680492576768/rec39Kql_normal.jpg" TargetMode="External" /><Relationship Id="rId82" Type="http://schemas.openxmlformats.org/officeDocument/2006/relationships/hyperlink" Target="http://pbs.twimg.com/profile_images/503374390516383744/0fIUyd8-_normal.jpeg" TargetMode="External" /><Relationship Id="rId83" Type="http://schemas.openxmlformats.org/officeDocument/2006/relationships/hyperlink" Target="http://pbs.twimg.com/profile_images/584294428497543169/GyQGoSlX_normal.jpg" TargetMode="External" /><Relationship Id="rId84" Type="http://schemas.openxmlformats.org/officeDocument/2006/relationships/hyperlink" Target="http://pbs.twimg.com/profile_images/845138980794380293/OwdMI8gU_normal.jpg" TargetMode="External" /><Relationship Id="rId85" Type="http://schemas.openxmlformats.org/officeDocument/2006/relationships/hyperlink" Target="http://pbs.twimg.com/profile_images/1021653794843779073/mkTvicNp_normal.jpg" TargetMode="External" /><Relationship Id="rId86" Type="http://schemas.openxmlformats.org/officeDocument/2006/relationships/hyperlink" Target="http://pbs.twimg.com/profile_images/910195734301020161/eXDfe0HL_normal.jpg" TargetMode="External" /><Relationship Id="rId87" Type="http://schemas.openxmlformats.org/officeDocument/2006/relationships/hyperlink" Target="http://pbs.twimg.com/profile_images/2230539759/oh-stop-it-you_normal.png" TargetMode="External" /><Relationship Id="rId88" Type="http://schemas.openxmlformats.org/officeDocument/2006/relationships/hyperlink" Target="http://pbs.twimg.com/profile_images/580091795532562432/xt8jHoum_normal.jpg" TargetMode="External" /><Relationship Id="rId89" Type="http://schemas.openxmlformats.org/officeDocument/2006/relationships/hyperlink" Target="http://pbs.twimg.com/profile_images/1624528068/image_normal.jpg" TargetMode="External" /><Relationship Id="rId90" Type="http://schemas.openxmlformats.org/officeDocument/2006/relationships/hyperlink" Target="http://pbs.twimg.com/profile_images/869267719417470976/nfQZF2Nn_normal.jpg" TargetMode="External" /><Relationship Id="rId91" Type="http://schemas.openxmlformats.org/officeDocument/2006/relationships/hyperlink" Target="https://pbs.twimg.com/media/DsIyfbMWoAAhFkP.jpg" TargetMode="External" /><Relationship Id="rId92" Type="http://schemas.openxmlformats.org/officeDocument/2006/relationships/hyperlink" Target="http://pbs.twimg.com/profile_images/884538938240749570/48NSaxM7_normal.jpg" TargetMode="External" /><Relationship Id="rId93" Type="http://schemas.openxmlformats.org/officeDocument/2006/relationships/hyperlink" Target="http://pbs.twimg.com/profile_images/953949336702013441/6RRf_Zza_normal.jpg" TargetMode="External" /><Relationship Id="rId94" Type="http://schemas.openxmlformats.org/officeDocument/2006/relationships/hyperlink" Target="http://pbs.twimg.com/profile_images/749232284293791744/lfSyQO8z_normal.jpg" TargetMode="External" /><Relationship Id="rId95" Type="http://schemas.openxmlformats.org/officeDocument/2006/relationships/hyperlink" Target="http://pbs.twimg.com/profile_images/988229691738853377/VyCW77_f_normal.jpg" TargetMode="External" /><Relationship Id="rId96" Type="http://schemas.openxmlformats.org/officeDocument/2006/relationships/hyperlink" Target="http://pbs.twimg.com/profile_images/896519889363619840/gqDeBqpt_normal.jpg" TargetMode="External" /><Relationship Id="rId97" Type="http://schemas.openxmlformats.org/officeDocument/2006/relationships/hyperlink" Target="http://pbs.twimg.com/profile_images/983061172843941888/aWKp9uck_normal.jpg" TargetMode="External" /><Relationship Id="rId98" Type="http://schemas.openxmlformats.org/officeDocument/2006/relationships/hyperlink" Target="http://pbs.twimg.com/profile_images/1041026270312710144/f141jSHA_normal.jpg" TargetMode="External" /><Relationship Id="rId99" Type="http://schemas.openxmlformats.org/officeDocument/2006/relationships/hyperlink" Target="http://pbs.twimg.com/profile_images/2402525109/aeeikw8vry4fnd38k0kj_normal.jpeg" TargetMode="External" /><Relationship Id="rId100" Type="http://schemas.openxmlformats.org/officeDocument/2006/relationships/hyperlink" Target="http://pbs.twimg.com/profile_images/826073606392315904/_noPxyve_normal.jpg" TargetMode="External" /><Relationship Id="rId101" Type="http://schemas.openxmlformats.org/officeDocument/2006/relationships/hyperlink" Target="http://pbs.twimg.com/profile_images/767321623766630400/K1k83P2o_normal.jpg" TargetMode="External" /><Relationship Id="rId102" Type="http://schemas.openxmlformats.org/officeDocument/2006/relationships/hyperlink" Target="http://pbs.twimg.com/profile_images/863053348974600192/5Pn0wrAw_normal.jpg" TargetMode="External" /><Relationship Id="rId103" Type="http://schemas.openxmlformats.org/officeDocument/2006/relationships/hyperlink" Target="http://pbs.twimg.com/profile_images/897779974375055360/HGakOxnL_normal.jpg" TargetMode="External" /><Relationship Id="rId104" Type="http://schemas.openxmlformats.org/officeDocument/2006/relationships/hyperlink" Target="http://pbs.twimg.com/profile_images/926453239515631616/lYvqWNg9_normal.jpg" TargetMode="External" /><Relationship Id="rId105" Type="http://schemas.openxmlformats.org/officeDocument/2006/relationships/hyperlink" Target="http://pbs.twimg.com/profile_images/1051188466816622592/aKKjJquY_normal.jpg" TargetMode="External" /><Relationship Id="rId106" Type="http://schemas.openxmlformats.org/officeDocument/2006/relationships/hyperlink" Target="http://pbs.twimg.com/profile_images/1064439374241284096/LV7antAv_normal.jpg" TargetMode="External" /><Relationship Id="rId107" Type="http://schemas.openxmlformats.org/officeDocument/2006/relationships/hyperlink" Target="http://pbs.twimg.com/profile_images/984746968160391169/txjNjWep_normal.jpg" TargetMode="External" /><Relationship Id="rId108" Type="http://schemas.openxmlformats.org/officeDocument/2006/relationships/hyperlink" Target="https://pbs.twimg.com/media/DsWNvenUwAUTeX_.jpg" TargetMode="External" /><Relationship Id="rId109" Type="http://schemas.openxmlformats.org/officeDocument/2006/relationships/hyperlink" Target="http://pbs.twimg.com/profile_images/1616035514/Games_Warhammer_016339__normal.jpg" TargetMode="External" /><Relationship Id="rId110" Type="http://schemas.openxmlformats.org/officeDocument/2006/relationships/hyperlink" Target="http://pbs.twimg.com/profile_images/830455672416387073/Fe9_Td72_normal.jpg" TargetMode="External" /><Relationship Id="rId111" Type="http://schemas.openxmlformats.org/officeDocument/2006/relationships/hyperlink" Target="http://pbs.twimg.com/profile_images/3471613885/9b2c205deaa3bc5a2aa7bba2c276d304_normal.jpeg" TargetMode="External" /><Relationship Id="rId112" Type="http://schemas.openxmlformats.org/officeDocument/2006/relationships/hyperlink" Target="http://pbs.twimg.com/profile_images/856691407150489600/qR4LbD6F_normal.jpg" TargetMode="External" /><Relationship Id="rId113" Type="http://schemas.openxmlformats.org/officeDocument/2006/relationships/hyperlink" Target="http://pbs.twimg.com/profile_images/1010950458620272640/RK7LfT2I_normal.jpg" TargetMode="External" /><Relationship Id="rId114" Type="http://schemas.openxmlformats.org/officeDocument/2006/relationships/hyperlink" Target="http://pbs.twimg.com/profile_images/876595701618057217/WDTdbfOO_normal.jpg" TargetMode="External" /><Relationship Id="rId115" Type="http://schemas.openxmlformats.org/officeDocument/2006/relationships/hyperlink" Target="http://pbs.twimg.com/profile_images/815864550268473344/g0AtCUWM_normal.jpg" TargetMode="External" /><Relationship Id="rId116" Type="http://schemas.openxmlformats.org/officeDocument/2006/relationships/hyperlink" Target="http://pbs.twimg.com/profile_images/748321226746060804/EDGVZUuN_normal.jpg" TargetMode="External" /><Relationship Id="rId117" Type="http://schemas.openxmlformats.org/officeDocument/2006/relationships/hyperlink" Target="http://pbs.twimg.com/profile_images/794037708133957632/tV3bAr2U_normal.jpg" TargetMode="External" /><Relationship Id="rId118" Type="http://schemas.openxmlformats.org/officeDocument/2006/relationships/hyperlink" Target="http://pbs.twimg.com/profile_images/982081234229587971/C45YyCY3_normal.jpg" TargetMode="External" /><Relationship Id="rId119" Type="http://schemas.openxmlformats.org/officeDocument/2006/relationships/hyperlink" Target="https://pbs.twimg.com/media/DsiqBj5W0AEWzkF.jpg" TargetMode="External" /><Relationship Id="rId120" Type="http://schemas.openxmlformats.org/officeDocument/2006/relationships/hyperlink" Target="http://pbs.twimg.com/profile_images/1059163262745542656/fwN9aLTr_normal.jpg" TargetMode="External" /><Relationship Id="rId121" Type="http://schemas.openxmlformats.org/officeDocument/2006/relationships/hyperlink" Target="http://pbs.twimg.com/profile_images/554291156687671296/E2HrXyvU_normal.png" TargetMode="External" /><Relationship Id="rId122" Type="http://schemas.openxmlformats.org/officeDocument/2006/relationships/hyperlink" Target="http://pbs.twimg.com/profile_images/1000749762524528642/8QIzbJKP_normal.jpg" TargetMode="External" /><Relationship Id="rId123" Type="http://schemas.openxmlformats.org/officeDocument/2006/relationships/hyperlink" Target="http://pbs.twimg.com/profile_images/970678269224898562/4Zh5_e-G_normal.jpg" TargetMode="External" /><Relationship Id="rId124" Type="http://schemas.openxmlformats.org/officeDocument/2006/relationships/hyperlink" Target="http://pbs.twimg.com/profile_images/971773492046811136/o_jHk-tW_normal.jpg" TargetMode="External" /><Relationship Id="rId125" Type="http://schemas.openxmlformats.org/officeDocument/2006/relationships/hyperlink" Target="http://pbs.twimg.com/profile_images/1000211598189973504/LGIBOD7J_normal.jpg" TargetMode="External" /><Relationship Id="rId126" Type="http://schemas.openxmlformats.org/officeDocument/2006/relationships/hyperlink" Target="https://pbs.twimg.com/media/DtKMxO1X4AAZXOl.jpg" TargetMode="External" /><Relationship Id="rId127" Type="http://schemas.openxmlformats.org/officeDocument/2006/relationships/hyperlink" Target="http://pbs.twimg.com/profile_images/1600472103/Israel_passport_photo_cropped_normal.jpg" TargetMode="External" /><Relationship Id="rId128" Type="http://schemas.openxmlformats.org/officeDocument/2006/relationships/hyperlink" Target="http://pbs.twimg.com/profile_images/1076182547267284992/tYXFC5Sg_normal.jpg" TargetMode="External" /><Relationship Id="rId129" Type="http://schemas.openxmlformats.org/officeDocument/2006/relationships/hyperlink" Target="https://pbs.twimg.com/media/DsM18CoWoAAXtD7.jpg" TargetMode="External" /><Relationship Id="rId130" Type="http://schemas.openxmlformats.org/officeDocument/2006/relationships/hyperlink" Target="http://pbs.twimg.com/profile_images/986962588712996865/L_eRiG3C_normal.jpg" TargetMode="External" /><Relationship Id="rId131" Type="http://schemas.openxmlformats.org/officeDocument/2006/relationships/hyperlink" Target="http://pbs.twimg.com/profile_images/986962588712996865/L_eRiG3C_normal.jpg" TargetMode="External" /><Relationship Id="rId132" Type="http://schemas.openxmlformats.org/officeDocument/2006/relationships/hyperlink" Target="http://pbs.twimg.com/profile_images/1598203794/224763_143926435676292_100001768086550_268864_2901229_a_normal.jpg" TargetMode="External" /><Relationship Id="rId133" Type="http://schemas.openxmlformats.org/officeDocument/2006/relationships/hyperlink" Target="http://pbs.twimg.com/profile_images/1074033263189127173/eOKo_9yt_normal.jpg" TargetMode="External" /><Relationship Id="rId134" Type="http://schemas.openxmlformats.org/officeDocument/2006/relationships/hyperlink" Target="http://pbs.twimg.com/profile_images/1085307975529582592/4kK6CTsa_normal.jpg" TargetMode="External" /><Relationship Id="rId135" Type="http://schemas.openxmlformats.org/officeDocument/2006/relationships/hyperlink" Target="http://pbs.twimg.com/profile_images/1085307975529582592/4kK6CTsa_normal.jpg" TargetMode="External" /><Relationship Id="rId136" Type="http://schemas.openxmlformats.org/officeDocument/2006/relationships/hyperlink" Target="http://pbs.twimg.com/profile_images/536139205072928768/QmBFB9GI_normal.jpeg" TargetMode="External" /><Relationship Id="rId137" Type="http://schemas.openxmlformats.org/officeDocument/2006/relationships/hyperlink" Target="http://pbs.twimg.com/profile_images/536139205072928768/QmBFB9GI_normal.jpeg" TargetMode="External" /><Relationship Id="rId138" Type="http://schemas.openxmlformats.org/officeDocument/2006/relationships/hyperlink" Target="http://pbs.twimg.com/profile_images/942864379934138368/k95q3BBW_normal.jpg" TargetMode="External" /><Relationship Id="rId139" Type="http://schemas.openxmlformats.org/officeDocument/2006/relationships/hyperlink" Target="http://pbs.twimg.com/profile_images/942864379934138368/k95q3BBW_normal.jpg" TargetMode="External" /><Relationship Id="rId140" Type="http://schemas.openxmlformats.org/officeDocument/2006/relationships/hyperlink" Target="http://pbs.twimg.com/profile_images/942864379934138368/k95q3BBW_normal.jpg" TargetMode="External" /><Relationship Id="rId141" Type="http://schemas.openxmlformats.org/officeDocument/2006/relationships/hyperlink" Target="http://pbs.twimg.com/profile_images/1072778308474101760/KSDoXPzV_normal.jpg" TargetMode="External" /><Relationship Id="rId142" Type="http://schemas.openxmlformats.org/officeDocument/2006/relationships/hyperlink" Target="http://pbs.twimg.com/profile_images/1070769648424108032/luf3W4Pc_normal.jpg" TargetMode="External" /><Relationship Id="rId143" Type="http://schemas.openxmlformats.org/officeDocument/2006/relationships/hyperlink" Target="https://pbs.twimg.com/media/CmwwbOxW8AEe6uB.jpg" TargetMode="External" /><Relationship Id="rId144" Type="http://schemas.openxmlformats.org/officeDocument/2006/relationships/hyperlink" Target="https://pbs.twimg.com/media/CmwwbOxW8AEe6uB.jpg" TargetMode="External" /><Relationship Id="rId145" Type="http://schemas.openxmlformats.org/officeDocument/2006/relationships/hyperlink" Target="http://pbs.twimg.com/profile_images/655930543045873664/NB6Sn9W3_normal.jpg" TargetMode="External" /><Relationship Id="rId146" Type="http://schemas.openxmlformats.org/officeDocument/2006/relationships/hyperlink" Target="https://pbs.twimg.com/media/DtvWX4uX4AEfDq_.jpg" TargetMode="External" /><Relationship Id="rId147" Type="http://schemas.openxmlformats.org/officeDocument/2006/relationships/hyperlink" Target="http://pbs.twimg.com/profile_images/1044325282256015362/q6ROBCUA_normal.jpg" TargetMode="External" /><Relationship Id="rId148" Type="http://schemas.openxmlformats.org/officeDocument/2006/relationships/hyperlink" Target="http://pbs.twimg.com/profile_images/1051935611932876800/0OPrOfwD_normal.jpg" TargetMode="External" /><Relationship Id="rId149" Type="http://schemas.openxmlformats.org/officeDocument/2006/relationships/hyperlink" Target="https://pbs.twimg.com/media/DtvWX4uX4AEfDq_.jpg" TargetMode="External" /><Relationship Id="rId150" Type="http://schemas.openxmlformats.org/officeDocument/2006/relationships/hyperlink" Target="http://pbs.twimg.com/profile_images/765972708874039296/Eun-M0OD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30962751387168768/jt_dQVHn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pbs.twimg.com/profile_images/864951168992247808/aqaBxFeE_normal.jpg" TargetMode="External" /><Relationship Id="rId155" Type="http://schemas.openxmlformats.org/officeDocument/2006/relationships/hyperlink" Target="http://pbs.twimg.com/profile_images/1249159414/CharmaineSMALL_normal.jpg" TargetMode="External" /><Relationship Id="rId156" Type="http://schemas.openxmlformats.org/officeDocument/2006/relationships/hyperlink" Target="http://pbs.twimg.com/profile_images/1032239636800782338/NUEfku3f_normal.jpg" TargetMode="External" /><Relationship Id="rId157" Type="http://schemas.openxmlformats.org/officeDocument/2006/relationships/hyperlink" Target="http://pbs.twimg.com/profile_images/807253062993715201/K5cHOJFR_normal.jpg" TargetMode="External" /><Relationship Id="rId158" Type="http://schemas.openxmlformats.org/officeDocument/2006/relationships/hyperlink" Target="https://pbs.twimg.com/media/DVEHoI_W0AAPn4y.jpg" TargetMode="External" /><Relationship Id="rId159" Type="http://schemas.openxmlformats.org/officeDocument/2006/relationships/hyperlink" Target="http://pbs.twimg.com/profile_images/792969151564410880/XcNUtX1L_normal.jpg" TargetMode="External" /><Relationship Id="rId160" Type="http://schemas.openxmlformats.org/officeDocument/2006/relationships/hyperlink" Target="http://pbs.twimg.com/profile_images/792969151564410880/XcNUtX1L_normal.jpg" TargetMode="External" /><Relationship Id="rId161" Type="http://schemas.openxmlformats.org/officeDocument/2006/relationships/hyperlink" Target="http://pbs.twimg.com/profile_images/795727951094513664/M6nb-HjR_normal.jpg" TargetMode="External" /><Relationship Id="rId162" Type="http://schemas.openxmlformats.org/officeDocument/2006/relationships/hyperlink" Target="http://pbs.twimg.com/profile_images/594926442238050305/O4FmEfOL_normal.jpg" TargetMode="External" /><Relationship Id="rId163" Type="http://schemas.openxmlformats.org/officeDocument/2006/relationships/hyperlink" Target="http://pbs.twimg.com/profile_images/1047899775490777088/QiUnITiG_normal.jpg" TargetMode="External" /><Relationship Id="rId164" Type="http://schemas.openxmlformats.org/officeDocument/2006/relationships/hyperlink" Target="http://pbs.twimg.com/profile_images/1083921152924364800/pZq2HTcI_normal.jpg" TargetMode="External" /><Relationship Id="rId165" Type="http://schemas.openxmlformats.org/officeDocument/2006/relationships/hyperlink" Target="http://pbs.twimg.com/profile_images/974597618465693696/dWP0CSvZ_normal.jpg" TargetMode="External" /><Relationship Id="rId166" Type="http://schemas.openxmlformats.org/officeDocument/2006/relationships/hyperlink" Target="http://pbs.twimg.com/profile_images/526180356072816641/g4nZ_1bI_normal.png" TargetMode="External" /><Relationship Id="rId167" Type="http://schemas.openxmlformats.org/officeDocument/2006/relationships/hyperlink" Target="http://pbs.twimg.com/profile_images/1064466165559373826/uwd5d87F_normal.jpg" TargetMode="External" /><Relationship Id="rId168" Type="http://schemas.openxmlformats.org/officeDocument/2006/relationships/hyperlink" Target="http://pbs.twimg.com/profile_images/524756586758021120/Vzu5W7fd_normal.jpeg" TargetMode="External" /><Relationship Id="rId169" Type="http://schemas.openxmlformats.org/officeDocument/2006/relationships/hyperlink" Target="http://pbs.twimg.com/profile_images/994584632409624576/2u5lce4N_normal.jpg" TargetMode="External" /><Relationship Id="rId170" Type="http://schemas.openxmlformats.org/officeDocument/2006/relationships/hyperlink" Target="http://pbs.twimg.com/profile_images/944874497710219264/X0_QAoxM_normal.jpg" TargetMode="External" /><Relationship Id="rId171" Type="http://schemas.openxmlformats.org/officeDocument/2006/relationships/hyperlink" Target="http://pbs.twimg.com/profile_images/63230216/asg_photo_resize_normal.jpg" TargetMode="External" /><Relationship Id="rId172" Type="http://schemas.openxmlformats.org/officeDocument/2006/relationships/hyperlink" Target="http://pbs.twimg.com/profile_images/2899488140/caf909feabbd7593c4a4fd407bfb584d_normal.png" TargetMode="External" /><Relationship Id="rId173" Type="http://schemas.openxmlformats.org/officeDocument/2006/relationships/hyperlink" Target="http://pbs.twimg.com/profile_images/702934917382959104/6BHrxx2r_normal.jpg" TargetMode="External" /><Relationship Id="rId174" Type="http://schemas.openxmlformats.org/officeDocument/2006/relationships/hyperlink" Target="http://pbs.twimg.com/profile_images/1006104551676575744/HSx9hkoT_normal.jpg" TargetMode="External" /><Relationship Id="rId175" Type="http://schemas.openxmlformats.org/officeDocument/2006/relationships/hyperlink" Target="http://pbs.twimg.com/profile_images/533104573552943104/LSadDoRU_normal.png" TargetMode="External" /><Relationship Id="rId176" Type="http://schemas.openxmlformats.org/officeDocument/2006/relationships/hyperlink" Target="http://pbs.twimg.com/profile_images/910146842276630528/xAq1G8DU_normal.jpg" TargetMode="External" /><Relationship Id="rId177" Type="http://schemas.openxmlformats.org/officeDocument/2006/relationships/hyperlink" Target="http://pbs.twimg.com/profile_images/944360166882910208/XCm-bMno_normal.jpg" TargetMode="External" /><Relationship Id="rId178" Type="http://schemas.openxmlformats.org/officeDocument/2006/relationships/hyperlink" Target="http://pbs.twimg.com/profile_images/1056548495665127426/oN1tr7zJ_normal.jpg" TargetMode="External" /><Relationship Id="rId179" Type="http://schemas.openxmlformats.org/officeDocument/2006/relationships/hyperlink" Target="http://pbs.twimg.com/profile_images/1017301708945403904/TRwVp-eI_normal.jpg" TargetMode="External" /><Relationship Id="rId180" Type="http://schemas.openxmlformats.org/officeDocument/2006/relationships/hyperlink" Target="http://pbs.twimg.com/profile_images/548654455978090496/RYEUBEz-_normal.jpeg" TargetMode="External" /><Relationship Id="rId181" Type="http://schemas.openxmlformats.org/officeDocument/2006/relationships/hyperlink" Target="http://pbs.twimg.com/profile_images/1135398148/070818_034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757054387030077440/hfg-Y_Lv_normal.jpg" TargetMode="External" /><Relationship Id="rId184" Type="http://schemas.openxmlformats.org/officeDocument/2006/relationships/hyperlink" Target="http://pbs.twimg.com/profile_images/1076205688005820417/ajhaGRbS_normal.jpg" TargetMode="External" /><Relationship Id="rId185" Type="http://schemas.openxmlformats.org/officeDocument/2006/relationships/hyperlink" Target="http://pbs.twimg.com/profile_images/970301172497223680/WCIXBS_c_normal.jpg" TargetMode="External" /><Relationship Id="rId186" Type="http://schemas.openxmlformats.org/officeDocument/2006/relationships/hyperlink" Target="http://pbs.twimg.com/profile_images/59218305/IMG_0084_normal.JPG" TargetMode="External" /><Relationship Id="rId187" Type="http://schemas.openxmlformats.org/officeDocument/2006/relationships/hyperlink" Target="https://pbs.twimg.com/media/DvSIA9MXcAEc4Bp.jpg" TargetMode="External" /><Relationship Id="rId188" Type="http://schemas.openxmlformats.org/officeDocument/2006/relationships/hyperlink" Target="http://pbs.twimg.com/profile_images/825801053337694212/ko167b8G_normal.jpg" TargetMode="External" /><Relationship Id="rId189" Type="http://schemas.openxmlformats.org/officeDocument/2006/relationships/hyperlink" Target="http://pbs.twimg.com/profile_images/1826958386/safe_image.php_normal.jpg" TargetMode="External" /><Relationship Id="rId190" Type="http://schemas.openxmlformats.org/officeDocument/2006/relationships/hyperlink" Target="http://pbs.twimg.com/profile_images/1458354099/tw_10750931_1311518159_normal.jpg" TargetMode="External" /><Relationship Id="rId191" Type="http://schemas.openxmlformats.org/officeDocument/2006/relationships/hyperlink" Target="http://pbs.twimg.com/profile_images/1034348024397410305/4rL4Z_6k_normal.jpg" TargetMode="External" /><Relationship Id="rId192" Type="http://schemas.openxmlformats.org/officeDocument/2006/relationships/hyperlink" Target="https://pbs.twimg.com/media/Dt_56nRXgAIbG23.jpg" TargetMode="External" /><Relationship Id="rId193" Type="http://schemas.openxmlformats.org/officeDocument/2006/relationships/hyperlink" Target="http://pbs.twimg.com/profile_images/1080483839976374272/KiDhPpAe_normal.jpg" TargetMode="External" /><Relationship Id="rId194" Type="http://schemas.openxmlformats.org/officeDocument/2006/relationships/hyperlink" Target="http://pbs.twimg.com/profile_images/825634595529965568/I2x6S3CU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801567097088331787/cIWjmrqW_normal.jpg" TargetMode="External" /><Relationship Id="rId197" Type="http://schemas.openxmlformats.org/officeDocument/2006/relationships/hyperlink" Target="http://pbs.twimg.com/profile_images/1079438433205080067/1a0TRvBA_normal.jpg" TargetMode="External" /><Relationship Id="rId198" Type="http://schemas.openxmlformats.org/officeDocument/2006/relationships/hyperlink" Target="http://pbs.twimg.com/profile_images/1079438433205080067/1a0TRvBA_normal.jpg" TargetMode="External" /><Relationship Id="rId199" Type="http://schemas.openxmlformats.org/officeDocument/2006/relationships/hyperlink" Target="http://pbs.twimg.com/profile_images/1080423837190311938/1ApukaYu_normal.jpg" TargetMode="External" /><Relationship Id="rId200" Type="http://schemas.openxmlformats.org/officeDocument/2006/relationships/hyperlink" Target="https://pbs.twimg.com/media/DqazO96WsAAmWd5.jpg" TargetMode="External" /><Relationship Id="rId201" Type="http://schemas.openxmlformats.org/officeDocument/2006/relationships/hyperlink" Target="http://pbs.twimg.com/profile_images/909429825177362433/A__hmFkz_normal.jpg" TargetMode="External" /><Relationship Id="rId202" Type="http://schemas.openxmlformats.org/officeDocument/2006/relationships/hyperlink" Target="https://pbs.twimg.com/media/Dv3smozVAAArLsP.jpg" TargetMode="External" /><Relationship Id="rId203" Type="http://schemas.openxmlformats.org/officeDocument/2006/relationships/hyperlink" Target="https://pbs.twimg.com/media/Dv3smozVAAArLsP.jpg" TargetMode="External" /><Relationship Id="rId204" Type="http://schemas.openxmlformats.org/officeDocument/2006/relationships/hyperlink" Target="https://pbs.twimg.com/media/DsoYfpnWwAYNKPp.jpg" TargetMode="External" /><Relationship Id="rId205" Type="http://schemas.openxmlformats.org/officeDocument/2006/relationships/hyperlink" Target="http://pbs.twimg.com/profile_images/1650087616/Fabien_mars_2011_normal.jpg" TargetMode="External" /><Relationship Id="rId206" Type="http://schemas.openxmlformats.org/officeDocument/2006/relationships/hyperlink" Target="http://pbs.twimg.com/profile_images/1069651828869083136/FW_oMeYV_normal.jpg" TargetMode="External" /><Relationship Id="rId207" Type="http://schemas.openxmlformats.org/officeDocument/2006/relationships/hyperlink" Target="http://pbs.twimg.com/profile_images/1065244685801791488/LHfHFkMr_normal.jpg" TargetMode="External" /><Relationship Id="rId208" Type="http://schemas.openxmlformats.org/officeDocument/2006/relationships/hyperlink" Target="http://pbs.twimg.com/profile_images/1426559898/C__Szabo_normal.jpg" TargetMode="External" /><Relationship Id="rId209" Type="http://schemas.openxmlformats.org/officeDocument/2006/relationships/hyperlink" Target="https://pbs.twimg.com/media/Dv5338xU8AAXFpl.jpg" TargetMode="External" /><Relationship Id="rId210" Type="http://schemas.openxmlformats.org/officeDocument/2006/relationships/hyperlink" Target="http://pbs.twimg.com/profile_images/1426559898/C__Szabo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853302647121747972/PXNbu4Nd_normal.jpg" TargetMode="External" /><Relationship Id="rId216" Type="http://schemas.openxmlformats.org/officeDocument/2006/relationships/hyperlink" Target="https://pbs.twimg.com/media/DwUHC3PXcAA4TeE.jpg" TargetMode="External" /><Relationship Id="rId217" Type="http://schemas.openxmlformats.org/officeDocument/2006/relationships/hyperlink" Target="http://pbs.twimg.com/profile_images/1082672185192472576/sRX3cYHn_normal.jpg" TargetMode="External" /><Relationship Id="rId218" Type="http://schemas.openxmlformats.org/officeDocument/2006/relationships/hyperlink" Target="http://pbs.twimg.com/profile_images/1070982360911503360/BVbk0ilS_normal.jpg" TargetMode="External" /><Relationship Id="rId219" Type="http://schemas.openxmlformats.org/officeDocument/2006/relationships/hyperlink" Target="http://pbs.twimg.com/profile_images/630829872651239425/AQ2eteeG_normal.jpg" TargetMode="External" /><Relationship Id="rId220" Type="http://schemas.openxmlformats.org/officeDocument/2006/relationships/hyperlink" Target="http://pbs.twimg.com/profile_images/636895276238684160/v7B0GyFG_normal.jpg" TargetMode="External" /><Relationship Id="rId221" Type="http://schemas.openxmlformats.org/officeDocument/2006/relationships/hyperlink" Target="http://pbs.twimg.com/profile_images/962445824990072832/1yYAAvob_normal.jpg" TargetMode="External" /><Relationship Id="rId222" Type="http://schemas.openxmlformats.org/officeDocument/2006/relationships/hyperlink" Target="http://pbs.twimg.com/profile_images/1043227388572835840/NMJbRJEp_normal.jpg" TargetMode="External" /><Relationship Id="rId223" Type="http://schemas.openxmlformats.org/officeDocument/2006/relationships/hyperlink" Target="http://pbs.twimg.com/profile_images/1082070635461918720/pvAWEFVu_normal.jpg" TargetMode="External" /><Relationship Id="rId224" Type="http://schemas.openxmlformats.org/officeDocument/2006/relationships/hyperlink" Target="http://pbs.twimg.com/profile_images/897479920733093888/IxQlyLhF_normal.jpg" TargetMode="External" /><Relationship Id="rId225" Type="http://schemas.openxmlformats.org/officeDocument/2006/relationships/hyperlink" Target="http://pbs.twimg.com/profile_images/828962171992293377/WfhGdL1a_normal.jpg" TargetMode="External" /><Relationship Id="rId226" Type="http://schemas.openxmlformats.org/officeDocument/2006/relationships/hyperlink" Target="http://pbs.twimg.com/profile_images/1046495993666113536/BwqSiVbr_normal.jpg" TargetMode="External" /><Relationship Id="rId227" Type="http://schemas.openxmlformats.org/officeDocument/2006/relationships/hyperlink" Target="http://pbs.twimg.com/profile_images/1080666964505313281/IwScseeC_normal.jpg" TargetMode="External" /><Relationship Id="rId228" Type="http://schemas.openxmlformats.org/officeDocument/2006/relationships/hyperlink" Target="http://pbs.twimg.com/profile_images/1079836543920103424/1Tt2CEA7_normal.jpg" TargetMode="External" /><Relationship Id="rId229" Type="http://schemas.openxmlformats.org/officeDocument/2006/relationships/hyperlink" Target="http://pbs.twimg.com/profile_images/1077612587808948226/4fuKTR5y_normal.jpg" TargetMode="External" /><Relationship Id="rId230" Type="http://schemas.openxmlformats.org/officeDocument/2006/relationships/hyperlink" Target="http://pbs.twimg.com/profile_images/1132879994/School-Of-Journalism-092_normal.jpg" TargetMode="External" /><Relationship Id="rId231" Type="http://schemas.openxmlformats.org/officeDocument/2006/relationships/hyperlink" Target="http://pbs.twimg.com/profile_images/740379667136290816/lrb_Di6I_normal.jpg" TargetMode="External" /><Relationship Id="rId232" Type="http://schemas.openxmlformats.org/officeDocument/2006/relationships/hyperlink" Target="http://pbs.twimg.com/profile_images/780208608063528960/rTZbM5-T_normal.jpg" TargetMode="External" /><Relationship Id="rId233" Type="http://schemas.openxmlformats.org/officeDocument/2006/relationships/hyperlink" Target="http://pbs.twimg.com/profile_images/780208608063528960/rTZbM5-T_normal.jpg" TargetMode="External" /><Relationship Id="rId234" Type="http://schemas.openxmlformats.org/officeDocument/2006/relationships/hyperlink" Target="http://pbs.twimg.com/profile_images/903306065114128384/lBhy28Rv_normal.jpg" TargetMode="External" /><Relationship Id="rId235" Type="http://schemas.openxmlformats.org/officeDocument/2006/relationships/hyperlink" Target="http://pbs.twimg.com/profile_images/1080949170821713921/RsZHSepI_normal.jpg" TargetMode="External" /><Relationship Id="rId236" Type="http://schemas.openxmlformats.org/officeDocument/2006/relationships/hyperlink" Target="http://pbs.twimg.com/profile_images/898046470586105856/UnxWzBz1_normal.jpg" TargetMode="External" /><Relationship Id="rId237" Type="http://schemas.openxmlformats.org/officeDocument/2006/relationships/hyperlink" Target="http://pbs.twimg.com/profile_images/1052800206503211009/01wVovy8_normal.jpg" TargetMode="External" /><Relationship Id="rId238" Type="http://schemas.openxmlformats.org/officeDocument/2006/relationships/hyperlink" Target="http://pbs.twimg.com/profile_images/1066956104196734976/PXVfc8rJ_normal.jpg" TargetMode="External" /><Relationship Id="rId239" Type="http://schemas.openxmlformats.org/officeDocument/2006/relationships/hyperlink" Target="http://pbs.twimg.com/profile_images/1081579808625061888/a2vZQ7j4_normal.jpg" TargetMode="External" /><Relationship Id="rId240" Type="http://schemas.openxmlformats.org/officeDocument/2006/relationships/hyperlink" Target="http://pbs.twimg.com/profile_images/1024740767296876544/vjotCTPW_normal.jpg" TargetMode="External" /><Relationship Id="rId241" Type="http://schemas.openxmlformats.org/officeDocument/2006/relationships/hyperlink" Target="http://pbs.twimg.com/profile_images/822637924588130304/m6Uhkyw__normal.jpg" TargetMode="External" /><Relationship Id="rId242" Type="http://schemas.openxmlformats.org/officeDocument/2006/relationships/hyperlink" Target="http://pbs.twimg.com/profile_images/1071601221016858624/cEoEIQg2_normal.jpg" TargetMode="External" /><Relationship Id="rId243" Type="http://schemas.openxmlformats.org/officeDocument/2006/relationships/hyperlink" Target="http://pbs.twimg.com/profile_images/913652940639838208/yGgOcuU3_normal.jpg" TargetMode="External" /><Relationship Id="rId244" Type="http://schemas.openxmlformats.org/officeDocument/2006/relationships/hyperlink" Target="http://pbs.twimg.com/profile_images/952189257631768577/0rH7s7Qw_normal.jpg" TargetMode="External" /><Relationship Id="rId245" Type="http://schemas.openxmlformats.org/officeDocument/2006/relationships/hyperlink" Target="http://pbs.twimg.com/profile_images/825464632026370048/zhCvSO91_normal.jpg" TargetMode="External" /><Relationship Id="rId246" Type="http://schemas.openxmlformats.org/officeDocument/2006/relationships/hyperlink" Target="http://pbs.twimg.com/profile_images/1059164916056252416/WKAngoYs_normal.jpg" TargetMode="External" /><Relationship Id="rId247" Type="http://schemas.openxmlformats.org/officeDocument/2006/relationships/hyperlink" Target="http://pbs.twimg.com/profile_images/1050588112856862720/bbmNlosN_normal.jpg" TargetMode="External" /><Relationship Id="rId248" Type="http://schemas.openxmlformats.org/officeDocument/2006/relationships/hyperlink" Target="http://pbs.twimg.com/profile_images/1180440462/lego_scott_normal.jpg" TargetMode="External" /><Relationship Id="rId249" Type="http://schemas.openxmlformats.org/officeDocument/2006/relationships/hyperlink" Target="http://pbs.twimg.com/profile_images/999010809630998528/aLmN8ZQ6_normal.jpg" TargetMode="External" /><Relationship Id="rId250" Type="http://schemas.openxmlformats.org/officeDocument/2006/relationships/hyperlink" Target="http://pbs.twimg.com/profile_images/790092851426177024/Xwua9gwo_normal.jpg" TargetMode="External" /><Relationship Id="rId251" Type="http://schemas.openxmlformats.org/officeDocument/2006/relationships/hyperlink" Target="http://pbs.twimg.com/profile_images/541341792860262400/8fD4zte4_normal.jpeg" TargetMode="External" /><Relationship Id="rId252" Type="http://schemas.openxmlformats.org/officeDocument/2006/relationships/hyperlink" Target="http://pbs.twimg.com/profile_images/676129973/IMG_0269_normal.jpg" TargetMode="External" /><Relationship Id="rId253" Type="http://schemas.openxmlformats.org/officeDocument/2006/relationships/hyperlink" Target="http://pbs.twimg.com/profile_images/837669903066750976/95u-l3Vn_normal.jpg" TargetMode="External" /><Relationship Id="rId254" Type="http://schemas.openxmlformats.org/officeDocument/2006/relationships/hyperlink" Target="http://pbs.twimg.com/profile_images/1068363933097041921/Gh7wa02I_normal.jpg" TargetMode="External" /><Relationship Id="rId255" Type="http://schemas.openxmlformats.org/officeDocument/2006/relationships/hyperlink" Target="http://pbs.twimg.com/profile_images/907294710628093952/jURb9Y4U_normal.jpg" TargetMode="External" /><Relationship Id="rId256" Type="http://schemas.openxmlformats.org/officeDocument/2006/relationships/hyperlink" Target="http://pbs.twimg.com/profile_images/963871133140369408/YDRFfi9-_normal.jpg" TargetMode="External" /><Relationship Id="rId257" Type="http://schemas.openxmlformats.org/officeDocument/2006/relationships/hyperlink" Target="http://pbs.twimg.com/profile_images/1081071522897375234/rkCw1gRS_normal.jpg" TargetMode="External" /><Relationship Id="rId258" Type="http://schemas.openxmlformats.org/officeDocument/2006/relationships/hyperlink" Target="http://pbs.twimg.com/profile_images/1006400115358089216/bUaCNaDT_normal.jpg" TargetMode="External" /><Relationship Id="rId259" Type="http://schemas.openxmlformats.org/officeDocument/2006/relationships/hyperlink" Target="http://pbs.twimg.com/profile_images/586649609008623616/WIwd972z_normal.jpg" TargetMode="External" /><Relationship Id="rId260" Type="http://schemas.openxmlformats.org/officeDocument/2006/relationships/hyperlink" Target="http://pbs.twimg.com/profile_images/1061801669334249474/qzt2mFL6_normal.jpg" TargetMode="External" /><Relationship Id="rId261" Type="http://schemas.openxmlformats.org/officeDocument/2006/relationships/hyperlink" Target="http://pbs.twimg.com/profile_images/1042264604666220544/lqq_yB-X_normal.jp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1041350481526743040/RlD4nlDL_normal.jpg" TargetMode="External" /><Relationship Id="rId264" Type="http://schemas.openxmlformats.org/officeDocument/2006/relationships/hyperlink" Target="http://pbs.twimg.com/profile_images/533838154596245505/byxJ51RD_normal.jpeg" TargetMode="External" /><Relationship Id="rId265" Type="http://schemas.openxmlformats.org/officeDocument/2006/relationships/hyperlink" Target="http://pbs.twimg.com/profile_images/1065057153470291968/ihoKH08f_normal.jpg" TargetMode="External" /><Relationship Id="rId266" Type="http://schemas.openxmlformats.org/officeDocument/2006/relationships/hyperlink" Target="http://pbs.twimg.com/profile_images/837079924489994240/onFrqfGv_normal.jpg" TargetMode="External" /><Relationship Id="rId267" Type="http://schemas.openxmlformats.org/officeDocument/2006/relationships/hyperlink" Target="http://pbs.twimg.com/profile_images/741733647921729538/ejoIFStq_normal.jpg" TargetMode="External" /><Relationship Id="rId268" Type="http://schemas.openxmlformats.org/officeDocument/2006/relationships/hyperlink" Target="http://pbs.twimg.com/profile_images/670107010931773441/3S2ttiQ5_normal.jpg" TargetMode="External" /><Relationship Id="rId269" Type="http://schemas.openxmlformats.org/officeDocument/2006/relationships/hyperlink" Target="http://pbs.twimg.com/profile_images/1020740486259240960/LCZWMhWC_normal.jpg" TargetMode="External" /><Relationship Id="rId270" Type="http://schemas.openxmlformats.org/officeDocument/2006/relationships/hyperlink" Target="http://pbs.twimg.com/profile_images/962695099665674240/G9P63VrS_normal.jpg" TargetMode="External" /><Relationship Id="rId271" Type="http://schemas.openxmlformats.org/officeDocument/2006/relationships/hyperlink" Target="http://pbs.twimg.com/profile_images/1083692558914531330/Dq1Tj3wO_normal.jpg" TargetMode="External" /><Relationship Id="rId272" Type="http://schemas.openxmlformats.org/officeDocument/2006/relationships/hyperlink" Target="http://pbs.twimg.com/profile_images/794585567925178369/byMeoRHW_normal.jpg" TargetMode="External" /><Relationship Id="rId273" Type="http://schemas.openxmlformats.org/officeDocument/2006/relationships/hyperlink" Target="http://pbs.twimg.com/profile_images/1058633458606579712/0Jaw9jTZ_normal.jpg" TargetMode="External" /><Relationship Id="rId274" Type="http://schemas.openxmlformats.org/officeDocument/2006/relationships/hyperlink" Target="http://pbs.twimg.com/profile_images/1075204238077116416/LrOUkpQy_normal.jpg" TargetMode="External" /><Relationship Id="rId275" Type="http://schemas.openxmlformats.org/officeDocument/2006/relationships/hyperlink" Target="http://pbs.twimg.com/profile_images/2356520012/23pxd0cciz19ebke621b_normal.jpeg" TargetMode="External" /><Relationship Id="rId276" Type="http://schemas.openxmlformats.org/officeDocument/2006/relationships/hyperlink" Target="http://pbs.twimg.com/profile_images/1046175808509923328/o08sa37N_normal.jpg" TargetMode="External" /><Relationship Id="rId277" Type="http://schemas.openxmlformats.org/officeDocument/2006/relationships/hyperlink" Target="http://pbs.twimg.com/profile_images/1003853042641395712/ZObXw5YO_normal.jpg" TargetMode="External" /><Relationship Id="rId278" Type="http://schemas.openxmlformats.org/officeDocument/2006/relationships/hyperlink" Target="http://pbs.twimg.com/profile_images/1021776873439678465/T75fkptv_normal.jpg" TargetMode="External" /><Relationship Id="rId279" Type="http://schemas.openxmlformats.org/officeDocument/2006/relationships/hyperlink" Target="http://pbs.twimg.com/profile_images/595396567756087296/Q-9_MCo-_normal.jpg" TargetMode="External" /><Relationship Id="rId280" Type="http://schemas.openxmlformats.org/officeDocument/2006/relationships/hyperlink" Target="http://pbs.twimg.com/profile_images/1081772603868495873/R3W0-HXC_normal.jpg" TargetMode="External" /><Relationship Id="rId281" Type="http://schemas.openxmlformats.org/officeDocument/2006/relationships/hyperlink" Target="http://pbs.twimg.com/profile_images/1037472171780501504/IeSwn-6__normal.jpg" TargetMode="External" /><Relationship Id="rId282" Type="http://schemas.openxmlformats.org/officeDocument/2006/relationships/hyperlink" Target="http://pbs.twimg.com/profile_images/795825961430224896/z3hlZBU9_normal.jpg" TargetMode="External" /><Relationship Id="rId283" Type="http://schemas.openxmlformats.org/officeDocument/2006/relationships/hyperlink" Target="http://pbs.twimg.com/profile_images/747128656804220928/j3s_nvkL_normal.jpg" TargetMode="External" /><Relationship Id="rId284" Type="http://schemas.openxmlformats.org/officeDocument/2006/relationships/hyperlink" Target="http://pbs.twimg.com/profile_images/916734267207704579/Rp8gURlh_normal.jpg" TargetMode="External" /><Relationship Id="rId285" Type="http://schemas.openxmlformats.org/officeDocument/2006/relationships/hyperlink" Target="http://pbs.twimg.com/profile_images/1010337905644957696/XXxOtgr5_normal.jpg" TargetMode="External" /><Relationship Id="rId286" Type="http://schemas.openxmlformats.org/officeDocument/2006/relationships/hyperlink" Target="http://pbs.twimg.com/profile_images/986756471730798592/PcPu1Zsl_normal.jpg" TargetMode="External" /><Relationship Id="rId287" Type="http://schemas.openxmlformats.org/officeDocument/2006/relationships/hyperlink" Target="http://pbs.twimg.com/profile_images/1072581694685921281/HeELJUCm_normal.jpg" TargetMode="External" /><Relationship Id="rId288" Type="http://schemas.openxmlformats.org/officeDocument/2006/relationships/hyperlink" Target="http://pbs.twimg.com/profile_images/1036646009047339008/SsPH--EZ_normal.jpg" TargetMode="External" /><Relationship Id="rId289" Type="http://schemas.openxmlformats.org/officeDocument/2006/relationships/hyperlink" Target="http://pbs.twimg.com/profile_images/1064636751824719872/dapFnxN8_normal.jpg" TargetMode="External" /><Relationship Id="rId290" Type="http://schemas.openxmlformats.org/officeDocument/2006/relationships/hyperlink" Target="http://pbs.twimg.com/profile_images/1038863115377553408/zJaOZsFl_normal.jpg" TargetMode="External" /><Relationship Id="rId291" Type="http://schemas.openxmlformats.org/officeDocument/2006/relationships/hyperlink" Target="http://pbs.twimg.com/profile_images/696553593256546304/w8m8qvb6_normal.jpg" TargetMode="External" /><Relationship Id="rId292" Type="http://schemas.openxmlformats.org/officeDocument/2006/relationships/hyperlink" Target="http://pbs.twimg.com/profile_images/933019486357204992/mRI5eEg0_normal.jpg" TargetMode="External" /><Relationship Id="rId293" Type="http://schemas.openxmlformats.org/officeDocument/2006/relationships/hyperlink" Target="http://pbs.twimg.com/profile_images/553234353778487296/aJx9mH0b_normal.jpeg" TargetMode="External" /><Relationship Id="rId294" Type="http://schemas.openxmlformats.org/officeDocument/2006/relationships/hyperlink" Target="http://pbs.twimg.com/profile_images/906496321372213249/peIoFPen_normal.jpg" TargetMode="External" /><Relationship Id="rId295" Type="http://schemas.openxmlformats.org/officeDocument/2006/relationships/hyperlink" Target="http://pbs.twimg.com/profile_images/741642403421917185/DcybQBUj_normal.jpg" TargetMode="External" /><Relationship Id="rId296" Type="http://schemas.openxmlformats.org/officeDocument/2006/relationships/hyperlink" Target="http://pbs.twimg.com/profile_images/955238966017560577/JdJ9RUMv_normal.jpg" TargetMode="External" /><Relationship Id="rId297" Type="http://schemas.openxmlformats.org/officeDocument/2006/relationships/hyperlink" Target="http://pbs.twimg.com/profile_images/684524689557860353/gRIO7V94_normal.jpg" TargetMode="External" /><Relationship Id="rId298" Type="http://schemas.openxmlformats.org/officeDocument/2006/relationships/hyperlink" Target="http://pbs.twimg.com/profile_images/959993196032884736/qS4iGani_normal.jpg" TargetMode="External" /><Relationship Id="rId299" Type="http://schemas.openxmlformats.org/officeDocument/2006/relationships/hyperlink" Target="http://pbs.twimg.com/profile_images/921514824563023872/NEJL898K_normal.jpg" TargetMode="External" /><Relationship Id="rId300" Type="http://schemas.openxmlformats.org/officeDocument/2006/relationships/hyperlink" Target="http://pbs.twimg.com/profile_images/966486112989360128/6qzoKyBY_normal.jpg" TargetMode="External" /><Relationship Id="rId301" Type="http://schemas.openxmlformats.org/officeDocument/2006/relationships/hyperlink" Target="http://pbs.twimg.com/profile_images/957469933516087296/aB4H5kfv_normal.jpg" TargetMode="External" /><Relationship Id="rId302" Type="http://schemas.openxmlformats.org/officeDocument/2006/relationships/hyperlink" Target="http://pbs.twimg.com/profile_images/837812204418158593/jlww7fHk_normal.jpg" TargetMode="External" /><Relationship Id="rId303" Type="http://schemas.openxmlformats.org/officeDocument/2006/relationships/hyperlink" Target="http://pbs.twimg.com/profile_images/721382734506147841/Ue7fJDIr_normal.jpg" TargetMode="External" /><Relationship Id="rId304" Type="http://schemas.openxmlformats.org/officeDocument/2006/relationships/hyperlink" Target="http://pbs.twimg.com/profile_images/1085208368346816512/Oem09Qfg_normal.jpg" TargetMode="External" /><Relationship Id="rId305" Type="http://schemas.openxmlformats.org/officeDocument/2006/relationships/hyperlink" Target="http://pbs.twimg.com/profile_images/1067969579585028096/FR2DtxH8_normal.jpg" TargetMode="External" /><Relationship Id="rId306" Type="http://schemas.openxmlformats.org/officeDocument/2006/relationships/hyperlink" Target="http://pbs.twimg.com/profile_images/1082070828223586304/eR2wd4I0_normal.jpg" TargetMode="External" /><Relationship Id="rId307" Type="http://schemas.openxmlformats.org/officeDocument/2006/relationships/hyperlink" Target="http://pbs.twimg.com/profile_images/1026212366621396992/sCJitzfV_normal.jpg" TargetMode="External" /><Relationship Id="rId308" Type="http://schemas.openxmlformats.org/officeDocument/2006/relationships/hyperlink" Target="http://pbs.twimg.com/profile_images/801098230159343616/j3VSB6LJ_normal.jpg" TargetMode="External" /><Relationship Id="rId309" Type="http://schemas.openxmlformats.org/officeDocument/2006/relationships/hyperlink" Target="http://pbs.twimg.com/profile_images/2878484954/c770cab95cf55ce568bc4839e87b4fda_normal.jpeg" TargetMode="External" /><Relationship Id="rId310" Type="http://schemas.openxmlformats.org/officeDocument/2006/relationships/hyperlink" Target="http://pbs.twimg.com/profile_images/2878484954/c770cab95cf55ce568bc4839e87b4fda_normal.jpeg" TargetMode="External" /><Relationship Id="rId311" Type="http://schemas.openxmlformats.org/officeDocument/2006/relationships/hyperlink" Target="http://pbs.twimg.com/profile_images/1081676737006657536/bKpPDPkD_normal.jpg" TargetMode="External" /><Relationship Id="rId312" Type="http://schemas.openxmlformats.org/officeDocument/2006/relationships/hyperlink" Target="http://pbs.twimg.com/profile_images/958092579710619648/bF2vKAAE_normal.jpg" TargetMode="External" /><Relationship Id="rId313" Type="http://schemas.openxmlformats.org/officeDocument/2006/relationships/hyperlink" Target="http://pbs.twimg.com/profile_images/723334144277798914/pbjCt--o_normal.jpg" TargetMode="External" /><Relationship Id="rId314" Type="http://schemas.openxmlformats.org/officeDocument/2006/relationships/hyperlink" Target="http://pbs.twimg.com/profile_images/1083936383104962560/pBhU2a4k_normal.jpg" TargetMode="External" /><Relationship Id="rId315" Type="http://schemas.openxmlformats.org/officeDocument/2006/relationships/hyperlink" Target="http://pbs.twimg.com/profile_images/1079229993375256581/1BJyYcj1_normal.jpg" TargetMode="External" /><Relationship Id="rId316" Type="http://schemas.openxmlformats.org/officeDocument/2006/relationships/hyperlink" Target="http://pbs.twimg.com/profile_images/1078567165500903424/_UFTUXD0_normal.jpg" TargetMode="External" /><Relationship Id="rId317" Type="http://schemas.openxmlformats.org/officeDocument/2006/relationships/hyperlink" Target="http://pbs.twimg.com/profile_images/743163268705980416/yn4xmIi__normal.jpg" TargetMode="External" /><Relationship Id="rId318" Type="http://schemas.openxmlformats.org/officeDocument/2006/relationships/hyperlink" Target="http://pbs.twimg.com/profile_images/743163268705980416/yn4xmIi__normal.jpg" TargetMode="External" /><Relationship Id="rId319" Type="http://schemas.openxmlformats.org/officeDocument/2006/relationships/hyperlink" Target="http://pbs.twimg.com/profile_images/1699065399/S6300208--Jemmy_on_stairs_normal.jpg" TargetMode="External" /><Relationship Id="rId320" Type="http://schemas.openxmlformats.org/officeDocument/2006/relationships/hyperlink" Target="http://pbs.twimg.com/profile_images/500239543023714306/G1Kvtaz4_normal.jpeg" TargetMode="External" /><Relationship Id="rId321" Type="http://schemas.openxmlformats.org/officeDocument/2006/relationships/hyperlink" Target="http://pbs.twimg.com/profile_images/660180896956354560/9OAdQj8H_normal.jpg" TargetMode="External" /><Relationship Id="rId322" Type="http://schemas.openxmlformats.org/officeDocument/2006/relationships/hyperlink" Target="http://pbs.twimg.com/profile_images/1035611175030009856/vyTFgloG_normal.jpg" TargetMode="External" /><Relationship Id="rId323" Type="http://schemas.openxmlformats.org/officeDocument/2006/relationships/hyperlink" Target="http://pbs.twimg.com/profile_images/897884962665279488/T8IJ1x7b_normal.jpg" TargetMode="External" /><Relationship Id="rId324" Type="http://schemas.openxmlformats.org/officeDocument/2006/relationships/hyperlink" Target="http://pbs.twimg.com/profile_images/2900358086/00a7322c9849c4dee47ac5f11c412682_normal.jpeg" TargetMode="External" /><Relationship Id="rId325" Type="http://schemas.openxmlformats.org/officeDocument/2006/relationships/hyperlink" Target="http://pbs.twimg.com/profile_images/1023665154615963648/etZjBlR3_normal.jpg" TargetMode="External" /><Relationship Id="rId326" Type="http://schemas.openxmlformats.org/officeDocument/2006/relationships/hyperlink" Target="http://pbs.twimg.com/profile_images/1073012088849612800/m64dB_IA_normal.jpg" TargetMode="External" /><Relationship Id="rId327" Type="http://schemas.openxmlformats.org/officeDocument/2006/relationships/hyperlink" Target="http://pbs.twimg.com/profile_images/880796349775704065/oNFkBWo5_normal.jpg" TargetMode="External" /><Relationship Id="rId328" Type="http://schemas.openxmlformats.org/officeDocument/2006/relationships/hyperlink" Target="http://pbs.twimg.com/profile_images/997214051062005760/uoTcXt_w_normal.jpg" TargetMode="External" /><Relationship Id="rId329" Type="http://schemas.openxmlformats.org/officeDocument/2006/relationships/hyperlink" Target="http://pbs.twimg.com/profile_images/984206177910181889/LWKMrm8r_normal.jpg" TargetMode="External" /><Relationship Id="rId330" Type="http://schemas.openxmlformats.org/officeDocument/2006/relationships/hyperlink" Target="http://pbs.twimg.com/profile_images/514041519515254785/wZRTjpHj_normal.jpeg" TargetMode="External" /><Relationship Id="rId331" Type="http://schemas.openxmlformats.org/officeDocument/2006/relationships/hyperlink" Target="http://pbs.twimg.com/profile_images/1073800914169946113/Huv5FcGb_normal.jpg" TargetMode="External" /><Relationship Id="rId332" Type="http://schemas.openxmlformats.org/officeDocument/2006/relationships/hyperlink" Target="http://pbs.twimg.com/profile_images/605469452470083584/6PiKPaaT_normal.jpg" TargetMode="External" /><Relationship Id="rId333" Type="http://schemas.openxmlformats.org/officeDocument/2006/relationships/hyperlink" Target="http://pbs.twimg.com/profile_images/1033430583630868481/54WqE-Sz_normal.jpg" TargetMode="External" /><Relationship Id="rId334" Type="http://schemas.openxmlformats.org/officeDocument/2006/relationships/hyperlink" Target="http://pbs.twimg.com/profile_images/783787638121562112/GIBlofCQ_normal.jpg" TargetMode="External" /><Relationship Id="rId335" Type="http://schemas.openxmlformats.org/officeDocument/2006/relationships/hyperlink" Target="http://pbs.twimg.com/profile_images/756314468372447232/9IEFL-Dm_normal.jpg" TargetMode="External" /><Relationship Id="rId336" Type="http://schemas.openxmlformats.org/officeDocument/2006/relationships/hyperlink" Target="http://pbs.twimg.com/profile_images/1082728257802235904/iDEkfN7X_normal.jpg" TargetMode="External" /><Relationship Id="rId337" Type="http://schemas.openxmlformats.org/officeDocument/2006/relationships/hyperlink" Target="http://pbs.twimg.com/profile_images/975665650860417024/dHyH5taf_normal.jpg" TargetMode="External" /><Relationship Id="rId338" Type="http://schemas.openxmlformats.org/officeDocument/2006/relationships/hyperlink" Target="http://pbs.twimg.com/profile_images/657050590883635201/epX3FB0A_normal.jpg" TargetMode="External" /><Relationship Id="rId339" Type="http://schemas.openxmlformats.org/officeDocument/2006/relationships/hyperlink" Target="http://pbs.twimg.com/profile_images/1056645660492120069/TW6F3AZ2_normal.jpg" TargetMode="External" /><Relationship Id="rId340" Type="http://schemas.openxmlformats.org/officeDocument/2006/relationships/hyperlink" Target="http://pbs.twimg.com/profile_images/417223172362993664/brCWcBGt_normal.jpeg" TargetMode="External" /><Relationship Id="rId341" Type="http://schemas.openxmlformats.org/officeDocument/2006/relationships/hyperlink" Target="http://pbs.twimg.com/profile_images/1068849337025867776/jM_sL3VH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1082745867550027776/tiXShKuA_normal.jpg" TargetMode="External" /><Relationship Id="rId344" Type="http://schemas.openxmlformats.org/officeDocument/2006/relationships/hyperlink" Target="http://pbs.twimg.com/profile_images/1080799262340833280/QWFRPv0m_normal.jpg" TargetMode="External" /><Relationship Id="rId345" Type="http://schemas.openxmlformats.org/officeDocument/2006/relationships/hyperlink" Target="http://pbs.twimg.com/profile_images/726888580178579456/2f2nP8rQ_normal.jpg" TargetMode="External" /><Relationship Id="rId346" Type="http://schemas.openxmlformats.org/officeDocument/2006/relationships/hyperlink" Target="http://pbs.twimg.com/profile_images/878715391333236737/UAJUTwY8_normal.jpg" TargetMode="External" /><Relationship Id="rId347" Type="http://schemas.openxmlformats.org/officeDocument/2006/relationships/hyperlink" Target="http://pbs.twimg.com/profile_images/941086106241482752/ZSV0Zxit_normal.jpg" TargetMode="External" /><Relationship Id="rId348" Type="http://schemas.openxmlformats.org/officeDocument/2006/relationships/hyperlink" Target="http://pbs.twimg.com/profile_images/1083615837431287809/Ve5jgpRy_normal.jpg" TargetMode="External" /><Relationship Id="rId349" Type="http://schemas.openxmlformats.org/officeDocument/2006/relationships/hyperlink" Target="http://pbs.twimg.com/profile_images/966894822794522624/voRCZaiI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787408394487554048/G8_Ma_72_normal.jpg" TargetMode="External" /><Relationship Id="rId352" Type="http://schemas.openxmlformats.org/officeDocument/2006/relationships/hyperlink" Target="http://pbs.twimg.com/profile_images/1073925241997451265/CVXMhyNb_normal.jpg" TargetMode="External" /><Relationship Id="rId353" Type="http://schemas.openxmlformats.org/officeDocument/2006/relationships/hyperlink" Target="http://pbs.twimg.com/profile_images/1202554348/P2160252_2_normal.jpg" TargetMode="External" /><Relationship Id="rId354" Type="http://schemas.openxmlformats.org/officeDocument/2006/relationships/hyperlink" Target="http://pbs.twimg.com/profile_images/1072095503507017730/DHqjaOJG_normal.jpg" TargetMode="External" /><Relationship Id="rId355" Type="http://schemas.openxmlformats.org/officeDocument/2006/relationships/hyperlink" Target="http://pbs.twimg.com/profile_images/1058034898487758848/1a545-Z1_normal.jpg" TargetMode="External" /><Relationship Id="rId356" Type="http://schemas.openxmlformats.org/officeDocument/2006/relationships/hyperlink" Target="http://pbs.twimg.com/profile_images/854375868545683456/t3hjwey4_normal.jpg" TargetMode="External" /><Relationship Id="rId357" Type="http://schemas.openxmlformats.org/officeDocument/2006/relationships/hyperlink" Target="http://pbs.twimg.com/profile_images/688118012977664001/Kpn-gpOW_normal.jpg" TargetMode="External" /><Relationship Id="rId358" Type="http://schemas.openxmlformats.org/officeDocument/2006/relationships/hyperlink" Target="http://pbs.twimg.com/profile_images/688118012977664001/Kpn-gpOW_normal.jpg" TargetMode="External" /><Relationship Id="rId359" Type="http://schemas.openxmlformats.org/officeDocument/2006/relationships/hyperlink" Target="http://pbs.twimg.com/profile_images/688118012977664001/Kpn-gpOW_normal.jpg" TargetMode="External" /><Relationship Id="rId360" Type="http://schemas.openxmlformats.org/officeDocument/2006/relationships/hyperlink" Target="http://pbs.twimg.com/profile_images/688118012977664001/Kpn-gpOW_normal.jpg" TargetMode="External" /><Relationship Id="rId361" Type="http://schemas.openxmlformats.org/officeDocument/2006/relationships/hyperlink" Target="http://pbs.twimg.com/profile_images/688118012977664001/Kpn-gpOW_normal.jpg" TargetMode="External" /><Relationship Id="rId362" Type="http://schemas.openxmlformats.org/officeDocument/2006/relationships/hyperlink" Target="http://pbs.twimg.com/profile_images/688118012977664001/Kpn-gpOW_normal.jpg" TargetMode="External" /><Relationship Id="rId363" Type="http://schemas.openxmlformats.org/officeDocument/2006/relationships/hyperlink" Target="http://pbs.twimg.com/profile_images/881726533878124544/h6LyUme9_normal.jpg" TargetMode="External" /><Relationship Id="rId364" Type="http://schemas.openxmlformats.org/officeDocument/2006/relationships/hyperlink" Target="http://pbs.twimg.com/profile_images/2096085084/IMG00218-20120411-1529_normal.jpg" TargetMode="External" /><Relationship Id="rId365" Type="http://schemas.openxmlformats.org/officeDocument/2006/relationships/hyperlink" Target="http://pbs.twimg.com/profile_images/975372476489203713/Xd2gotEp_normal.jpg" TargetMode="External" /><Relationship Id="rId366" Type="http://schemas.openxmlformats.org/officeDocument/2006/relationships/hyperlink" Target="http://pbs.twimg.com/profile_images/869661670725099520/5nFP8KBJ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544589751693496320/Tx2zw80j_normal.jpeg" TargetMode="External" /><Relationship Id="rId369" Type="http://schemas.openxmlformats.org/officeDocument/2006/relationships/hyperlink" Target="http://pbs.twimg.com/profile_images/1013119850422546432/DaEEzbAb_normal.jpg" TargetMode="External" /><Relationship Id="rId370" Type="http://schemas.openxmlformats.org/officeDocument/2006/relationships/hyperlink" Target="http://pbs.twimg.com/profile_images/975862319195611136/UZrvV3Qr_normal.jpg" TargetMode="External" /><Relationship Id="rId371" Type="http://schemas.openxmlformats.org/officeDocument/2006/relationships/hyperlink" Target="http://pbs.twimg.com/profile_images/1012483914902982659/-sht9mXS_normal.jpg" TargetMode="External" /><Relationship Id="rId372" Type="http://schemas.openxmlformats.org/officeDocument/2006/relationships/hyperlink" Target="http://pbs.twimg.com/profile_images/1080043248020684800/74Q9qB1Y_normal.jpg" TargetMode="External" /><Relationship Id="rId373" Type="http://schemas.openxmlformats.org/officeDocument/2006/relationships/hyperlink" Target="http://pbs.twimg.com/profile_images/1021234915092807680/Jjxtb4AI_normal.jpg" TargetMode="External" /><Relationship Id="rId374" Type="http://schemas.openxmlformats.org/officeDocument/2006/relationships/hyperlink" Target="http://pbs.twimg.com/profile_images/1084608807291052032/qkUqPczd_normal.jpg" TargetMode="External" /><Relationship Id="rId375" Type="http://schemas.openxmlformats.org/officeDocument/2006/relationships/hyperlink" Target="http://pbs.twimg.com/profile_images/1058208450998611968/xYxshaMx_normal.jpg" TargetMode="External" /><Relationship Id="rId376" Type="http://schemas.openxmlformats.org/officeDocument/2006/relationships/hyperlink" Target="http://pbs.twimg.com/profile_images/378800000105803358/58b06c6748ccde67921c1646582d3894_normal.png" TargetMode="External" /><Relationship Id="rId377" Type="http://schemas.openxmlformats.org/officeDocument/2006/relationships/hyperlink" Target="http://pbs.twimg.com/profile_images/1054768222782676992/7cnNtrej_normal.jpg" TargetMode="External" /><Relationship Id="rId378" Type="http://schemas.openxmlformats.org/officeDocument/2006/relationships/hyperlink" Target="http://pbs.twimg.com/profile_images/902536834521079808/I4qRyBYP_normal.jpg" TargetMode="External" /><Relationship Id="rId379" Type="http://schemas.openxmlformats.org/officeDocument/2006/relationships/hyperlink" Target="http://pbs.twimg.com/profile_images/902536834521079808/I4qRyBYP_normal.jpg" TargetMode="External" /><Relationship Id="rId380" Type="http://schemas.openxmlformats.org/officeDocument/2006/relationships/hyperlink" Target="http://pbs.twimg.com/profile_images/1020276839544074240/JWExf3JO_normal.jpg" TargetMode="External" /><Relationship Id="rId381" Type="http://schemas.openxmlformats.org/officeDocument/2006/relationships/hyperlink" Target="http://pbs.twimg.com/profile_images/486537985328816131/vbUuL_zm_normal.jpeg" TargetMode="External" /><Relationship Id="rId382" Type="http://schemas.openxmlformats.org/officeDocument/2006/relationships/hyperlink" Target="http://pbs.twimg.com/profile_images/905109789717303296/KB3aL5K4_normal.jpg" TargetMode="External" /><Relationship Id="rId383" Type="http://schemas.openxmlformats.org/officeDocument/2006/relationships/hyperlink" Target="http://pbs.twimg.com/profile_images/906632851898204161/V0ZXueA5_normal.jpg" TargetMode="External" /><Relationship Id="rId384" Type="http://schemas.openxmlformats.org/officeDocument/2006/relationships/hyperlink" Target="http://pbs.twimg.com/profile_images/705995541818245120/FPyXTwvC_normal.jpg" TargetMode="External" /><Relationship Id="rId385" Type="http://schemas.openxmlformats.org/officeDocument/2006/relationships/hyperlink" Target="http://pbs.twimg.com/profile_images/746100398654529536/JW0RKLuQ_normal.jpg" TargetMode="External" /><Relationship Id="rId386" Type="http://schemas.openxmlformats.org/officeDocument/2006/relationships/hyperlink" Target="http://pbs.twimg.com/profile_images/964936138627731461/PkIpI038_normal.jpg" TargetMode="External" /><Relationship Id="rId387" Type="http://schemas.openxmlformats.org/officeDocument/2006/relationships/hyperlink" Target="http://pbs.twimg.com/profile_images/775379884155764736/8xnDvA5b_normal.jpg" TargetMode="External" /><Relationship Id="rId388" Type="http://schemas.openxmlformats.org/officeDocument/2006/relationships/hyperlink" Target="http://pbs.twimg.com/profile_images/996197401772806145/AAT83xmU_normal.jpg" TargetMode="External" /><Relationship Id="rId389" Type="http://schemas.openxmlformats.org/officeDocument/2006/relationships/hyperlink" Target="http://pbs.twimg.com/profile_images/734266529357778945/LjKPZ2Gv_normal.jpg" TargetMode="External" /><Relationship Id="rId390" Type="http://schemas.openxmlformats.org/officeDocument/2006/relationships/hyperlink" Target="http://pbs.twimg.com/profile_images/644305633223708672/c2BLjcvy_normal.jpg" TargetMode="External" /><Relationship Id="rId391" Type="http://schemas.openxmlformats.org/officeDocument/2006/relationships/hyperlink" Target="http://pbs.twimg.com/profile_images/500673093820747776/PBTDdiZj_normal.jpeg" TargetMode="External" /><Relationship Id="rId392" Type="http://schemas.openxmlformats.org/officeDocument/2006/relationships/hyperlink" Target="http://pbs.twimg.com/profile_images/1082690827439136769/W_AY80wR_normal.jpg" TargetMode="External" /><Relationship Id="rId393" Type="http://schemas.openxmlformats.org/officeDocument/2006/relationships/hyperlink" Target="http://pbs.twimg.com/profile_images/863890473244532737/mcPaWbtw_normal.jpg" TargetMode="External" /><Relationship Id="rId394" Type="http://schemas.openxmlformats.org/officeDocument/2006/relationships/hyperlink" Target="http://pbs.twimg.com/profile_images/1002242470367789056/bsn1gW-A_normal.jpg" TargetMode="External" /><Relationship Id="rId395" Type="http://schemas.openxmlformats.org/officeDocument/2006/relationships/hyperlink" Target="http://pbs.twimg.com/profile_images/1084559613851140096/S8TJWPJo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1867311678/0_normal.jpg" TargetMode="External" /><Relationship Id="rId400" Type="http://schemas.openxmlformats.org/officeDocument/2006/relationships/hyperlink" Target="http://pbs.twimg.com/profile_images/2874038290/77c8a430d1cc0aee5499337b209f2a75_normal.jpeg" TargetMode="External" /><Relationship Id="rId401" Type="http://schemas.openxmlformats.org/officeDocument/2006/relationships/hyperlink" Target="http://pbs.twimg.com/profile_images/957661295712456704/0neq5QsI_normal.jpg" TargetMode="External" /><Relationship Id="rId402" Type="http://schemas.openxmlformats.org/officeDocument/2006/relationships/hyperlink" Target="http://pbs.twimg.com/profile_images/996246229783724033/G2l3YUHC_normal.jpg" TargetMode="External" /><Relationship Id="rId403" Type="http://schemas.openxmlformats.org/officeDocument/2006/relationships/hyperlink" Target="http://pbs.twimg.com/profile_images/957661295712456704/0neq5QsI_normal.jpg" TargetMode="External" /><Relationship Id="rId404" Type="http://schemas.openxmlformats.org/officeDocument/2006/relationships/hyperlink" Target="https://twitter.com/#!/janetadama/status/1054835641622712320" TargetMode="External" /><Relationship Id="rId405" Type="http://schemas.openxmlformats.org/officeDocument/2006/relationships/hyperlink" Target="https://twitter.com/#!/anastunya/status/1058467303187111936" TargetMode="External" /><Relationship Id="rId406" Type="http://schemas.openxmlformats.org/officeDocument/2006/relationships/hyperlink" Target="https://twitter.com/#!/dietsq/status/1059875803767496706" TargetMode="External" /><Relationship Id="rId407" Type="http://schemas.openxmlformats.org/officeDocument/2006/relationships/hyperlink" Target="https://twitter.com/#!/chaos_im_blut/status/1059882673794105347" TargetMode="External" /><Relationship Id="rId408" Type="http://schemas.openxmlformats.org/officeDocument/2006/relationships/hyperlink" Target="https://twitter.com/#!/seidenstrasse/status/1059899882813771776" TargetMode="External" /><Relationship Id="rId409" Type="http://schemas.openxmlformats.org/officeDocument/2006/relationships/hyperlink" Target="https://twitter.com/#!/burek54484321/status/1059902928008437760" TargetMode="External" /><Relationship Id="rId410" Type="http://schemas.openxmlformats.org/officeDocument/2006/relationships/hyperlink" Target="https://twitter.com/#!/reginajacobs67/status/1059907284766257153" TargetMode="External" /><Relationship Id="rId411" Type="http://schemas.openxmlformats.org/officeDocument/2006/relationships/hyperlink" Target="https://twitter.com/#!/komet81/status/1059950214738513920" TargetMode="External" /><Relationship Id="rId412" Type="http://schemas.openxmlformats.org/officeDocument/2006/relationships/hyperlink" Target="https://twitter.com/#!/drummercindy/status/1059955206945935360" TargetMode="External" /><Relationship Id="rId413" Type="http://schemas.openxmlformats.org/officeDocument/2006/relationships/hyperlink" Target="https://twitter.com/#!/pondonpdch/status/1059982944272437249" TargetMode="External" /><Relationship Id="rId414" Type="http://schemas.openxmlformats.org/officeDocument/2006/relationships/hyperlink" Target="https://twitter.com/#!/tufkaa/status/1047120189807108097" TargetMode="External" /><Relationship Id="rId415" Type="http://schemas.openxmlformats.org/officeDocument/2006/relationships/hyperlink" Target="https://twitter.com/#!/prevgenocide/status/1059991174000377856" TargetMode="External" /><Relationship Id="rId416" Type="http://schemas.openxmlformats.org/officeDocument/2006/relationships/hyperlink" Target="https://twitter.com/#!/cruzza5/status/1060071639239548928" TargetMode="External" /><Relationship Id="rId417" Type="http://schemas.openxmlformats.org/officeDocument/2006/relationships/hyperlink" Target="https://twitter.com/#!/earth_riot/status/1060078600144199681" TargetMode="External" /><Relationship Id="rId418" Type="http://schemas.openxmlformats.org/officeDocument/2006/relationships/hyperlink" Target="https://twitter.com/#!/bulgarell1mauro/status/1060132618522509313" TargetMode="External" /><Relationship Id="rId419" Type="http://schemas.openxmlformats.org/officeDocument/2006/relationships/hyperlink" Target="https://twitter.com/#!/hambibleibt/status/1059875554848063488" TargetMode="External" /><Relationship Id="rId420" Type="http://schemas.openxmlformats.org/officeDocument/2006/relationships/hyperlink" Target="https://twitter.com/#!/un_clima/status/1060278466556448768" TargetMode="External" /><Relationship Id="rId421" Type="http://schemas.openxmlformats.org/officeDocument/2006/relationships/hyperlink" Target="https://twitter.com/#!/alainrobert44/status/1060271357743808513" TargetMode="External" /><Relationship Id="rId422" Type="http://schemas.openxmlformats.org/officeDocument/2006/relationships/hyperlink" Target="https://twitter.com/#!/arnaudpasquer/status/1060283506339778560" TargetMode="External" /><Relationship Id="rId423" Type="http://schemas.openxmlformats.org/officeDocument/2006/relationships/hyperlink" Target="https://twitter.com/#!/localdataco/status/1060557313738792961" TargetMode="External" /><Relationship Id="rId424" Type="http://schemas.openxmlformats.org/officeDocument/2006/relationships/hyperlink" Target="https://twitter.com/#!/michaelweedon/status/1060557922512572416" TargetMode="External" /><Relationship Id="rId425" Type="http://schemas.openxmlformats.org/officeDocument/2006/relationships/hyperlink" Target="https://twitter.com/#!/ancomdrsucy/status/1061014288645550080" TargetMode="External" /><Relationship Id="rId426" Type="http://schemas.openxmlformats.org/officeDocument/2006/relationships/hyperlink" Target="https://twitter.com/#!/phawin70197122/status/1061264892467048450" TargetMode="External" /><Relationship Id="rId427" Type="http://schemas.openxmlformats.org/officeDocument/2006/relationships/hyperlink" Target="https://twitter.com/#!/bernardreynau11/status/1061442905674604544" TargetMode="External" /><Relationship Id="rId428" Type="http://schemas.openxmlformats.org/officeDocument/2006/relationships/hyperlink" Target="https://twitter.com/#!/michmich650/status/1061533608282861568" TargetMode="External" /><Relationship Id="rId429" Type="http://schemas.openxmlformats.org/officeDocument/2006/relationships/hyperlink" Target="https://twitter.com/#!/everywordid911/status/1061843676039659520" TargetMode="External" /><Relationship Id="rId430" Type="http://schemas.openxmlformats.org/officeDocument/2006/relationships/hyperlink" Target="https://twitter.com/#!/tanstaafl_muc/status/1061989550640250881" TargetMode="External" /><Relationship Id="rId431" Type="http://schemas.openxmlformats.org/officeDocument/2006/relationships/hyperlink" Target="https://twitter.com/#!/liberalstbg/status/1061992077309997058" TargetMode="External" /><Relationship Id="rId432" Type="http://schemas.openxmlformats.org/officeDocument/2006/relationships/hyperlink" Target="https://twitter.com/#!/no_businesshere/status/1062112106550575108" TargetMode="External" /><Relationship Id="rId433" Type="http://schemas.openxmlformats.org/officeDocument/2006/relationships/hyperlink" Target="https://twitter.com/#!/simonplatman/status/1062278410171494400" TargetMode="External" /><Relationship Id="rId434" Type="http://schemas.openxmlformats.org/officeDocument/2006/relationships/hyperlink" Target="https://twitter.com/#!/baeticus007/status/1062152073553240064" TargetMode="External" /><Relationship Id="rId435" Type="http://schemas.openxmlformats.org/officeDocument/2006/relationships/hyperlink" Target="https://twitter.com/#!/slicktrick14/status/1063410120565100544" TargetMode="External" /><Relationship Id="rId436" Type="http://schemas.openxmlformats.org/officeDocument/2006/relationships/hyperlink" Target="https://twitter.com/#!/harald_zierock/status/1063468093865947136" TargetMode="External" /><Relationship Id="rId437" Type="http://schemas.openxmlformats.org/officeDocument/2006/relationships/hyperlink" Target="https://twitter.com/#!/rhiz0me_/status/1063771384650874881" TargetMode="External" /><Relationship Id="rId438" Type="http://schemas.openxmlformats.org/officeDocument/2006/relationships/hyperlink" Target="https://twitter.com/#!/convergencesd/status/1063771834594803712" TargetMode="External" /><Relationship Id="rId439" Type="http://schemas.openxmlformats.org/officeDocument/2006/relationships/hyperlink" Target="https://twitter.com/#!/cortegedetete/status/1063848699124699137" TargetMode="External" /><Relationship Id="rId440" Type="http://schemas.openxmlformats.org/officeDocument/2006/relationships/hyperlink" Target="https://twitter.com/#!/nouwaon/status/1063849977062072320" TargetMode="External" /><Relationship Id="rId441" Type="http://schemas.openxmlformats.org/officeDocument/2006/relationships/hyperlink" Target="https://twitter.com/#!/moog5hur1/status/1063851740288729089" TargetMode="External" /><Relationship Id="rId442" Type="http://schemas.openxmlformats.org/officeDocument/2006/relationships/hyperlink" Target="https://twitter.com/#!/defendrehabiter/status/1063852332469968899" TargetMode="External" /><Relationship Id="rId443" Type="http://schemas.openxmlformats.org/officeDocument/2006/relationships/hyperlink" Target="https://twitter.com/#!/simonecoquillet/status/1063862417690714112" TargetMode="External" /><Relationship Id="rId444" Type="http://schemas.openxmlformats.org/officeDocument/2006/relationships/hyperlink" Target="https://twitter.com/#!/pinar_selek/status/1063919633625952256" TargetMode="External" /><Relationship Id="rId445" Type="http://schemas.openxmlformats.org/officeDocument/2006/relationships/hyperlink" Target="https://twitter.com/#!/sounail/status/1063962443758665728" TargetMode="External" /><Relationship Id="rId446" Type="http://schemas.openxmlformats.org/officeDocument/2006/relationships/hyperlink" Target="https://twitter.com/#!/coordjeunesbdx/status/1064107801524477952" TargetMode="External" /><Relationship Id="rId447" Type="http://schemas.openxmlformats.org/officeDocument/2006/relationships/hyperlink" Target="https://twitter.com/#!/tugduald56/status/1064108001878032384" TargetMode="External" /><Relationship Id="rId448" Type="http://schemas.openxmlformats.org/officeDocument/2006/relationships/hyperlink" Target="https://twitter.com/#!/mg_saga/status/1064112394098503680" TargetMode="External" /><Relationship Id="rId449" Type="http://schemas.openxmlformats.org/officeDocument/2006/relationships/hyperlink" Target="https://twitter.com/#!/milkamins/status/1064114089339904000" TargetMode="External" /><Relationship Id="rId450" Type="http://schemas.openxmlformats.org/officeDocument/2006/relationships/hyperlink" Target="https://twitter.com/#!/pbadaboum/status/1064125903779889152" TargetMode="External" /><Relationship Id="rId451" Type="http://schemas.openxmlformats.org/officeDocument/2006/relationships/hyperlink" Target="https://twitter.com/#!/grosdino76/status/1064136918231932931" TargetMode="External" /><Relationship Id="rId452" Type="http://schemas.openxmlformats.org/officeDocument/2006/relationships/hyperlink" Target="https://twitter.com/#!/jeandodroyer/status/1064156616054976513" TargetMode="External" /><Relationship Id="rId453" Type="http://schemas.openxmlformats.org/officeDocument/2006/relationships/hyperlink" Target="https://twitter.com/#!/beccabluesky/status/1064412744735178752" TargetMode="External" /><Relationship Id="rId454" Type="http://schemas.openxmlformats.org/officeDocument/2006/relationships/hyperlink" Target="https://twitter.com/#!/ultromarin/status/1065288361873682433" TargetMode="External" /><Relationship Id="rId455" Type="http://schemas.openxmlformats.org/officeDocument/2006/relationships/hyperlink" Target="https://twitter.com/#!/flat_green/status/1065288913827389441" TargetMode="External" /><Relationship Id="rId456" Type="http://schemas.openxmlformats.org/officeDocument/2006/relationships/hyperlink" Target="https://twitter.com/#!/sangdrag/status/1065306260302639106" TargetMode="External" /><Relationship Id="rId457" Type="http://schemas.openxmlformats.org/officeDocument/2006/relationships/hyperlink" Target="https://twitter.com/#!/stratfor/status/1065355111403261958" TargetMode="External" /><Relationship Id="rId458" Type="http://schemas.openxmlformats.org/officeDocument/2006/relationships/hyperlink" Target="https://twitter.com/#!/deven_intel/status/1065355727097683968" TargetMode="External" /><Relationship Id="rId459" Type="http://schemas.openxmlformats.org/officeDocument/2006/relationships/hyperlink" Target="https://twitter.com/#!/ndh_j_m_f/status/1065356213242798080" TargetMode="External" /><Relationship Id="rId460" Type="http://schemas.openxmlformats.org/officeDocument/2006/relationships/hyperlink" Target="https://twitter.com/#!/al_haafez/status/1065357745065508864" TargetMode="External" /><Relationship Id="rId461" Type="http://schemas.openxmlformats.org/officeDocument/2006/relationships/hyperlink" Target="https://twitter.com/#!/darwin1800/status/1065269919263145985" TargetMode="External" /><Relationship Id="rId462" Type="http://schemas.openxmlformats.org/officeDocument/2006/relationships/hyperlink" Target="https://twitter.com/#!/marilyncapps/status/1065386848149807104" TargetMode="External" /><Relationship Id="rId463" Type="http://schemas.openxmlformats.org/officeDocument/2006/relationships/hyperlink" Target="https://twitter.com/#!/kennethlipp/status/1065415813077721088" TargetMode="External" /><Relationship Id="rId464" Type="http://schemas.openxmlformats.org/officeDocument/2006/relationships/hyperlink" Target="https://twitter.com/#!/lentaruofficial/status/1065288258312118272" TargetMode="External" /><Relationship Id="rId465" Type="http://schemas.openxmlformats.org/officeDocument/2006/relationships/hyperlink" Target="https://twitter.com/#!/lookingsomenews/status/1065447813910315009" TargetMode="External" /><Relationship Id="rId466" Type="http://schemas.openxmlformats.org/officeDocument/2006/relationships/hyperlink" Target="https://twitter.com/#!/stuartpb/status/1065757594680094720" TargetMode="External" /><Relationship Id="rId467" Type="http://schemas.openxmlformats.org/officeDocument/2006/relationships/hyperlink" Target="https://twitter.com/#!/seanmaciel/status/1066077515968479232" TargetMode="External" /><Relationship Id="rId468" Type="http://schemas.openxmlformats.org/officeDocument/2006/relationships/hyperlink" Target="https://twitter.com/#!/howelljohn/status/1066431509878448128" TargetMode="External" /><Relationship Id="rId469" Type="http://schemas.openxmlformats.org/officeDocument/2006/relationships/hyperlink" Target="https://twitter.com/#!/elidayid/status/1066658769529176067" TargetMode="External" /><Relationship Id="rId470" Type="http://schemas.openxmlformats.org/officeDocument/2006/relationships/hyperlink" Target="https://twitter.com/#!/waleadeboy/status/1067976616964435968" TargetMode="External" /><Relationship Id="rId471" Type="http://schemas.openxmlformats.org/officeDocument/2006/relationships/hyperlink" Target="https://twitter.com/#!/wilkesliberty45/status/1068070857673764864" TargetMode="External" /><Relationship Id="rId472" Type="http://schemas.openxmlformats.org/officeDocument/2006/relationships/hyperlink" Target="https://twitter.com/#!/jakekoren/status/1068335269496020993" TargetMode="External" /><Relationship Id="rId473" Type="http://schemas.openxmlformats.org/officeDocument/2006/relationships/hyperlink" Target="https://twitter.com/#!/m_gael/status/1068478381484851200" TargetMode="External" /><Relationship Id="rId474" Type="http://schemas.openxmlformats.org/officeDocument/2006/relationships/hyperlink" Target="https://twitter.com/#!/micropolitiques/status/1063753435156279298" TargetMode="External" /><Relationship Id="rId475" Type="http://schemas.openxmlformats.org/officeDocument/2006/relationships/hyperlink" Target="https://twitter.com/#!/_riffraff_/status/1063851970602110976" TargetMode="External" /><Relationship Id="rId476" Type="http://schemas.openxmlformats.org/officeDocument/2006/relationships/hyperlink" Target="https://twitter.com/#!/_riffraff_/status/1068505448507195392" TargetMode="External" /><Relationship Id="rId477" Type="http://schemas.openxmlformats.org/officeDocument/2006/relationships/hyperlink" Target="https://twitter.com/#!/changdesbois/status/1068518521552793602" TargetMode="External" /><Relationship Id="rId478" Type="http://schemas.openxmlformats.org/officeDocument/2006/relationships/hyperlink" Target="https://twitter.com/#!/melbapeach_/status/1068616652059750400" TargetMode="External" /><Relationship Id="rId479" Type="http://schemas.openxmlformats.org/officeDocument/2006/relationships/hyperlink" Target="https://twitter.com/#!/civis_ryais/status/1068695882151985152" TargetMode="External" /><Relationship Id="rId480" Type="http://schemas.openxmlformats.org/officeDocument/2006/relationships/hyperlink" Target="https://twitter.com/#!/civis_ryais/status/1068695978855804928" TargetMode="External" /><Relationship Id="rId481" Type="http://schemas.openxmlformats.org/officeDocument/2006/relationships/hyperlink" Target="https://twitter.com/#!/asprudhomme/status/1068697285448609792" TargetMode="External" /><Relationship Id="rId482" Type="http://schemas.openxmlformats.org/officeDocument/2006/relationships/hyperlink" Target="https://twitter.com/#!/asprudhomme/status/1068697401391759360" TargetMode="External" /><Relationship Id="rId483" Type="http://schemas.openxmlformats.org/officeDocument/2006/relationships/hyperlink" Target="https://twitter.com/#!/rouendanslarue/status/1064107662353281031" TargetMode="External" /><Relationship Id="rId484" Type="http://schemas.openxmlformats.org/officeDocument/2006/relationships/hyperlink" Target="https://twitter.com/#!/rouendanslarue/status/1064108003593461761" TargetMode="External" /><Relationship Id="rId485" Type="http://schemas.openxmlformats.org/officeDocument/2006/relationships/hyperlink" Target="https://twitter.com/#!/rouendanslarue/status/1068474742095708160" TargetMode="External" /><Relationship Id="rId486" Type="http://schemas.openxmlformats.org/officeDocument/2006/relationships/hyperlink" Target="https://twitter.com/#!/marieprs3/status/1068835852850216960" TargetMode="External" /><Relationship Id="rId487" Type="http://schemas.openxmlformats.org/officeDocument/2006/relationships/hyperlink" Target="https://twitter.com/#!/rankovickrnic/status/1068991437096841223" TargetMode="External" /><Relationship Id="rId488" Type="http://schemas.openxmlformats.org/officeDocument/2006/relationships/hyperlink" Target="https://twitter.com/#!/lapin47/status/751028497355837442" TargetMode="External" /><Relationship Id="rId489" Type="http://schemas.openxmlformats.org/officeDocument/2006/relationships/hyperlink" Target="https://twitter.com/#!/lylybriscoe/status/1069527969033580545" TargetMode="External" /><Relationship Id="rId490" Type="http://schemas.openxmlformats.org/officeDocument/2006/relationships/hyperlink" Target="https://twitter.com/#!/duanebratt/status/1070325553629224967" TargetMode="External" /><Relationship Id="rId491" Type="http://schemas.openxmlformats.org/officeDocument/2006/relationships/hyperlink" Target="https://twitter.com/#!/raspishake/status/1070685044170256385" TargetMode="External" /><Relationship Id="rId492" Type="http://schemas.openxmlformats.org/officeDocument/2006/relationships/hyperlink" Target="https://twitter.com/#!/bt_hampton/status/1070685400836976647" TargetMode="External" /><Relationship Id="rId493" Type="http://schemas.openxmlformats.org/officeDocument/2006/relationships/hyperlink" Target="https://twitter.com/#!/jeanpie85985247/status/1070701762280079360" TargetMode="External" /><Relationship Id="rId494" Type="http://schemas.openxmlformats.org/officeDocument/2006/relationships/hyperlink" Target="https://twitter.com/#!/geotecniaonline/status/1070685321589866496" TargetMode="External" /><Relationship Id="rId495" Type="http://schemas.openxmlformats.org/officeDocument/2006/relationships/hyperlink" Target="https://twitter.com/#!/mrgdeviaje/status/1070765700044767233" TargetMode="External" /><Relationship Id="rId496" Type="http://schemas.openxmlformats.org/officeDocument/2006/relationships/hyperlink" Target="https://twitter.com/#!/jackieo1066/status/1070986758827978752" TargetMode="External" /><Relationship Id="rId497" Type="http://schemas.openxmlformats.org/officeDocument/2006/relationships/hyperlink" Target="https://twitter.com/#!/vantomas2/status/1070993719653007360" TargetMode="External" /><Relationship Id="rId498" Type="http://schemas.openxmlformats.org/officeDocument/2006/relationships/hyperlink" Target="https://twitter.com/#!/hansell_dave/status/1071082219454824450" TargetMode="External" /><Relationship Id="rId499" Type="http://schemas.openxmlformats.org/officeDocument/2006/relationships/hyperlink" Target="https://twitter.com/#!/lewisno1fan/status/1071084441815138312" TargetMode="External" /><Relationship Id="rId500" Type="http://schemas.openxmlformats.org/officeDocument/2006/relationships/hyperlink" Target="https://twitter.com/#!/charseitz/status/1071086345467113472" TargetMode="External" /><Relationship Id="rId501" Type="http://schemas.openxmlformats.org/officeDocument/2006/relationships/hyperlink" Target="https://twitter.com/#!/rolandabiar/status/1071512546333601792" TargetMode="External" /><Relationship Id="rId502" Type="http://schemas.openxmlformats.org/officeDocument/2006/relationships/hyperlink" Target="https://twitter.com/#!/cmgrenoble/status/1071887687156666369" TargetMode="External" /><Relationship Id="rId503" Type="http://schemas.openxmlformats.org/officeDocument/2006/relationships/hyperlink" Target="https://twitter.com/#!/presscoreca/status/959556912437018624" TargetMode="External" /><Relationship Id="rId504" Type="http://schemas.openxmlformats.org/officeDocument/2006/relationships/hyperlink" Target="https://twitter.com/#!/presscoreca/status/1036594298970488833" TargetMode="External" /><Relationship Id="rId505" Type="http://schemas.openxmlformats.org/officeDocument/2006/relationships/hyperlink" Target="https://twitter.com/#!/presscoreca/status/1061957588558872576" TargetMode="External" /><Relationship Id="rId506" Type="http://schemas.openxmlformats.org/officeDocument/2006/relationships/hyperlink" Target="https://twitter.com/#!/eyegloarts/status/1072525835423371268" TargetMode="External" /><Relationship Id="rId507" Type="http://schemas.openxmlformats.org/officeDocument/2006/relationships/hyperlink" Target="https://twitter.com/#!/jasonmcloughli3/status/1072587209902043136" TargetMode="External" /><Relationship Id="rId508" Type="http://schemas.openxmlformats.org/officeDocument/2006/relationships/hyperlink" Target="https://twitter.com/#!/agentndn/status/1072982414211891200" TargetMode="External" /><Relationship Id="rId509" Type="http://schemas.openxmlformats.org/officeDocument/2006/relationships/hyperlink" Target="https://twitter.com/#!/lawson_sv/status/1073364364382650369" TargetMode="External" /><Relationship Id="rId510" Type="http://schemas.openxmlformats.org/officeDocument/2006/relationships/hyperlink" Target="https://twitter.com/#!/skuits/status/1073590768227573763" TargetMode="External" /><Relationship Id="rId511" Type="http://schemas.openxmlformats.org/officeDocument/2006/relationships/hyperlink" Target="https://twitter.com/#!/yaxl_to/status/1074791992545034242" TargetMode="External" /><Relationship Id="rId512" Type="http://schemas.openxmlformats.org/officeDocument/2006/relationships/hyperlink" Target="https://twitter.com/#!/michel04091956/status/1075062604148690944" TargetMode="External" /><Relationship Id="rId513" Type="http://schemas.openxmlformats.org/officeDocument/2006/relationships/hyperlink" Target="https://twitter.com/#!/thankeveryword/status/1075390557910818822" TargetMode="External" /><Relationship Id="rId514" Type="http://schemas.openxmlformats.org/officeDocument/2006/relationships/hyperlink" Target="https://twitter.com/#!/willgalladryn/status/1075401896284905472" TargetMode="External" /><Relationship Id="rId515" Type="http://schemas.openxmlformats.org/officeDocument/2006/relationships/hyperlink" Target="https://twitter.com/#!/fckeveryword/status/1075390297675317248" TargetMode="External" /><Relationship Id="rId516" Type="http://schemas.openxmlformats.org/officeDocument/2006/relationships/hyperlink" Target="https://twitter.com/#!/mektronik/status/1075410594038071296" TargetMode="External" /><Relationship Id="rId517" Type="http://schemas.openxmlformats.org/officeDocument/2006/relationships/hyperlink" Target="https://twitter.com/#!/deepgreenresist/status/1077009408138170368" TargetMode="External" /><Relationship Id="rId518" Type="http://schemas.openxmlformats.org/officeDocument/2006/relationships/hyperlink" Target="https://twitter.com/#!/kathanger/status/1077009549763067904" TargetMode="External" /><Relationship Id="rId519" Type="http://schemas.openxmlformats.org/officeDocument/2006/relationships/hyperlink" Target="https://twitter.com/#!/mountairmedia/status/1077009983886295042" TargetMode="External" /><Relationship Id="rId520" Type="http://schemas.openxmlformats.org/officeDocument/2006/relationships/hyperlink" Target="https://twitter.com/#!/juzwik/status/1077032660701200384" TargetMode="External" /><Relationship Id="rId521" Type="http://schemas.openxmlformats.org/officeDocument/2006/relationships/hyperlink" Target="https://twitter.com/#!/compostosaurus/status/1077035157851435008" TargetMode="External" /><Relationship Id="rId522" Type="http://schemas.openxmlformats.org/officeDocument/2006/relationships/hyperlink" Target="https://twitter.com/#!/kbmasis/status/1077046422199914496" TargetMode="External" /><Relationship Id="rId523" Type="http://schemas.openxmlformats.org/officeDocument/2006/relationships/hyperlink" Target="https://twitter.com/#!/tacituspublius/status/1077091554723024896" TargetMode="External" /><Relationship Id="rId524" Type="http://schemas.openxmlformats.org/officeDocument/2006/relationships/hyperlink" Target="https://twitter.com/#!/guidauria/status/1077110293560508416" TargetMode="External" /><Relationship Id="rId525" Type="http://schemas.openxmlformats.org/officeDocument/2006/relationships/hyperlink" Target="https://twitter.com/#!/exclaimsalot/status/1077221146221834242" TargetMode="External" /><Relationship Id="rId526" Type="http://schemas.openxmlformats.org/officeDocument/2006/relationships/hyperlink" Target="https://twitter.com/#!/sonorandreamer/status/1077373223149363200" TargetMode="External" /><Relationship Id="rId527" Type="http://schemas.openxmlformats.org/officeDocument/2006/relationships/hyperlink" Target="https://twitter.com/#!/stopfossfuels/status/1076535367183011841" TargetMode="External" /><Relationship Id="rId528" Type="http://schemas.openxmlformats.org/officeDocument/2006/relationships/hyperlink" Target="https://twitter.com/#!/degrees105/status/1077382232678023168" TargetMode="External" /><Relationship Id="rId529" Type="http://schemas.openxmlformats.org/officeDocument/2006/relationships/hyperlink" Target="https://twitter.com/#!/wmyb_007/status/1077606737522380801" TargetMode="External" /><Relationship Id="rId530" Type="http://schemas.openxmlformats.org/officeDocument/2006/relationships/hyperlink" Target="https://twitter.com/#!/engelstad_b/status/1077636027186139136" TargetMode="External" /><Relationship Id="rId531" Type="http://schemas.openxmlformats.org/officeDocument/2006/relationships/hyperlink" Target="https://twitter.com/#!/siscakid/status/1077636223890587650" TargetMode="External" /><Relationship Id="rId532" Type="http://schemas.openxmlformats.org/officeDocument/2006/relationships/hyperlink" Target="https://twitter.com/#!/historylvrsclub/status/1077635829168816134" TargetMode="External" /><Relationship Id="rId533" Type="http://schemas.openxmlformats.org/officeDocument/2006/relationships/hyperlink" Target="https://twitter.com/#!/johnastewart7/status/1077639531158011904" TargetMode="External" /><Relationship Id="rId534" Type="http://schemas.openxmlformats.org/officeDocument/2006/relationships/hyperlink" Target="https://twitter.com/#!/labourstartcanf/status/1078032826228985856" TargetMode="External" /><Relationship Id="rId535" Type="http://schemas.openxmlformats.org/officeDocument/2006/relationships/hyperlink" Target="https://twitter.com/#!/dblackadder/status/1078049832105922560" TargetMode="External" /><Relationship Id="rId536" Type="http://schemas.openxmlformats.org/officeDocument/2006/relationships/hyperlink" Target="https://twitter.com/#!/ignatiusweeks/status/1078944773115916289" TargetMode="External" /><Relationship Id="rId537" Type="http://schemas.openxmlformats.org/officeDocument/2006/relationships/hyperlink" Target="https://twitter.com/#!/j_soldeville/status/1071850031991414785" TargetMode="External" /><Relationship Id="rId538" Type="http://schemas.openxmlformats.org/officeDocument/2006/relationships/hyperlink" Target="https://twitter.com/#!/3world_wide/status/1079008358538059777" TargetMode="External" /><Relationship Id="rId539" Type="http://schemas.openxmlformats.org/officeDocument/2006/relationships/hyperlink" Target="https://twitter.com/#!/giheme/status/1079022210940104709" TargetMode="External" /><Relationship Id="rId540" Type="http://schemas.openxmlformats.org/officeDocument/2006/relationships/hyperlink" Target="https://twitter.com/#!/jrtwatter/status/1079189410707587073" TargetMode="External" /><Relationship Id="rId541" Type="http://schemas.openxmlformats.org/officeDocument/2006/relationships/hyperlink" Target="https://twitter.com/#!/excell5/status/1079666358273691653" TargetMode="External" /><Relationship Id="rId542" Type="http://schemas.openxmlformats.org/officeDocument/2006/relationships/hyperlink" Target="https://twitter.com/#!/politicsbloke/status/1079772359513554944" TargetMode="External" /><Relationship Id="rId543" Type="http://schemas.openxmlformats.org/officeDocument/2006/relationships/hyperlink" Target="https://twitter.com/#!/politicsbloke/status/1079772419143929857" TargetMode="External" /><Relationship Id="rId544" Type="http://schemas.openxmlformats.org/officeDocument/2006/relationships/hyperlink" Target="https://twitter.com/#!/hateisfutile/status/1080256094444892162" TargetMode="External" /><Relationship Id="rId545" Type="http://schemas.openxmlformats.org/officeDocument/2006/relationships/hyperlink" Target="https://twitter.com/#!/nantes_revoltee/status/1055728426844413953" TargetMode="External" /><Relationship Id="rId546" Type="http://schemas.openxmlformats.org/officeDocument/2006/relationships/hyperlink" Target="https://twitter.com/#!/iboehler/status/1080279512347234305" TargetMode="External" /><Relationship Id="rId547" Type="http://schemas.openxmlformats.org/officeDocument/2006/relationships/hyperlink" Target="https://twitter.com/#!/stabledoorz/status/1080279653166673920" TargetMode="External" /><Relationship Id="rId548" Type="http://schemas.openxmlformats.org/officeDocument/2006/relationships/hyperlink" Target="https://twitter.com/#!/stabledoorz/status/1080288227351703559" TargetMode="External" /><Relationship Id="rId549" Type="http://schemas.openxmlformats.org/officeDocument/2006/relationships/hyperlink" Target="https://twitter.com/#!/bernardvachon1/status/1065691276694171649" TargetMode="External" /><Relationship Id="rId550" Type="http://schemas.openxmlformats.org/officeDocument/2006/relationships/hyperlink" Target="https://twitter.com/#!/fabienbazin/status/1080442535833755648" TargetMode="External" /><Relationship Id="rId551" Type="http://schemas.openxmlformats.org/officeDocument/2006/relationships/hyperlink" Target="https://twitter.com/#!/dupouvoirdachat/status/1080500881395732480" TargetMode="External" /><Relationship Id="rId552" Type="http://schemas.openxmlformats.org/officeDocument/2006/relationships/hyperlink" Target="https://twitter.com/#!/nevabelle/status/1080502747974242304" TargetMode="External" /><Relationship Id="rId553" Type="http://schemas.openxmlformats.org/officeDocument/2006/relationships/hyperlink" Target="https://twitter.com/#!/cedricszabo/status/1065692649389203457" TargetMode="External" /><Relationship Id="rId554" Type="http://schemas.openxmlformats.org/officeDocument/2006/relationships/hyperlink" Target="https://twitter.com/#!/bernardvachon1/status/1080433427109826561" TargetMode="External" /><Relationship Id="rId555" Type="http://schemas.openxmlformats.org/officeDocument/2006/relationships/hyperlink" Target="https://twitter.com/#!/cedricszabo/status/1080547353168351232" TargetMode="External" /><Relationship Id="rId556" Type="http://schemas.openxmlformats.org/officeDocument/2006/relationships/hyperlink" Target="https://twitter.com/#!/kairosneige/status/1080500746913746944" TargetMode="External" /><Relationship Id="rId557" Type="http://schemas.openxmlformats.org/officeDocument/2006/relationships/hyperlink" Target="https://twitter.com/#!/kairosneige/status/1080501406644256770" TargetMode="External" /><Relationship Id="rId558" Type="http://schemas.openxmlformats.org/officeDocument/2006/relationships/hyperlink" Target="https://twitter.com/#!/kairosneige/status/1080502106178621440" TargetMode="External" /><Relationship Id="rId559" Type="http://schemas.openxmlformats.org/officeDocument/2006/relationships/hyperlink" Target="https://twitter.com/#!/kairosneige/status/1080571051992600576" TargetMode="External" /><Relationship Id="rId560" Type="http://schemas.openxmlformats.org/officeDocument/2006/relationships/hyperlink" Target="https://twitter.com/#!/emmaubon/status/1080591314348068865" TargetMode="External" /><Relationship Id="rId561" Type="http://schemas.openxmlformats.org/officeDocument/2006/relationships/hyperlink" Target="https://twitter.com/#!/fenskenick/status/1082279037760872456" TargetMode="External" /><Relationship Id="rId562" Type="http://schemas.openxmlformats.org/officeDocument/2006/relationships/hyperlink" Target="https://twitter.com/#!/abdoulayesouk10/status/1082805711288057856" TargetMode="External" /><Relationship Id="rId563" Type="http://schemas.openxmlformats.org/officeDocument/2006/relationships/hyperlink" Target="https://twitter.com/#!/ibra_ansary/status/1082991814209138688" TargetMode="External" /><Relationship Id="rId564" Type="http://schemas.openxmlformats.org/officeDocument/2006/relationships/hyperlink" Target="https://twitter.com/#!/juniorprevost/status/1083047731231379456" TargetMode="External" /><Relationship Id="rId565" Type="http://schemas.openxmlformats.org/officeDocument/2006/relationships/hyperlink" Target="https://twitter.com/#!/thony_baby/status/1083070810351456256" TargetMode="External" /><Relationship Id="rId566" Type="http://schemas.openxmlformats.org/officeDocument/2006/relationships/hyperlink" Target="https://twitter.com/#!/gouvmali/status/1083104346483630080" TargetMode="External" /><Relationship Id="rId567" Type="http://schemas.openxmlformats.org/officeDocument/2006/relationships/hyperlink" Target="https://twitter.com/#!/sangare1888/status/1083107916209704962" TargetMode="External" /><Relationship Id="rId568" Type="http://schemas.openxmlformats.org/officeDocument/2006/relationships/hyperlink" Target="https://twitter.com/#!/iluvhaiti/status/1083109982617391104" TargetMode="External" /><Relationship Id="rId569" Type="http://schemas.openxmlformats.org/officeDocument/2006/relationships/hyperlink" Target="https://twitter.com/#!/billystsurin/status/1083128664517214209" TargetMode="External" /><Relationship Id="rId570" Type="http://schemas.openxmlformats.org/officeDocument/2006/relationships/hyperlink" Target="https://twitter.com/#!/sboubeye/status/1082788633906761728" TargetMode="External" /><Relationship Id="rId571" Type="http://schemas.openxmlformats.org/officeDocument/2006/relationships/hyperlink" Target="https://twitter.com/#!/echosmedias/status/1083157786081533952" TargetMode="External" /><Relationship Id="rId572" Type="http://schemas.openxmlformats.org/officeDocument/2006/relationships/hyperlink" Target="https://twitter.com/#!/gatte_l/status/1083376040783826946" TargetMode="External" /><Relationship Id="rId573" Type="http://schemas.openxmlformats.org/officeDocument/2006/relationships/hyperlink" Target="https://twitter.com/#!/frantzduval/status/1083011777317736449" TargetMode="External" /><Relationship Id="rId574" Type="http://schemas.openxmlformats.org/officeDocument/2006/relationships/hyperlink" Target="https://twitter.com/#!/olesty/status/1083416937248505862" TargetMode="External" /><Relationship Id="rId575" Type="http://schemas.openxmlformats.org/officeDocument/2006/relationships/hyperlink" Target="https://twitter.com/#!/candiscallison/status/1083543707582955520" TargetMode="External" /><Relationship Id="rId576" Type="http://schemas.openxmlformats.org/officeDocument/2006/relationships/hyperlink" Target="https://twitter.com/#!/walkinginaustin/status/1083546055164264448" TargetMode="External" /><Relationship Id="rId577" Type="http://schemas.openxmlformats.org/officeDocument/2006/relationships/hyperlink" Target="https://twitter.com/#!/charlesmenzies/status/1066159139074654208" TargetMode="External" /><Relationship Id="rId578" Type="http://schemas.openxmlformats.org/officeDocument/2006/relationships/hyperlink" Target="https://twitter.com/#!/charlesmenzies/status/1083555751480545280" TargetMode="External" /><Relationship Id="rId579" Type="http://schemas.openxmlformats.org/officeDocument/2006/relationships/hyperlink" Target="https://twitter.com/#!/_against_empire/status/1083556803818905602" TargetMode="External" /><Relationship Id="rId580" Type="http://schemas.openxmlformats.org/officeDocument/2006/relationships/hyperlink" Target="https://twitter.com/#!/myteathyme/status/1083562761051729920" TargetMode="External" /><Relationship Id="rId581" Type="http://schemas.openxmlformats.org/officeDocument/2006/relationships/hyperlink" Target="https://twitter.com/#!/victorwaiyinlam/status/1083565070766895104" TargetMode="External" /><Relationship Id="rId582" Type="http://schemas.openxmlformats.org/officeDocument/2006/relationships/hyperlink" Target="https://twitter.com/#!/pieglue/status/1083569792638803968" TargetMode="External" /><Relationship Id="rId583" Type="http://schemas.openxmlformats.org/officeDocument/2006/relationships/hyperlink" Target="https://twitter.com/#!/brennaowen/status/1083570188199424007" TargetMode="External" /><Relationship Id="rId584" Type="http://schemas.openxmlformats.org/officeDocument/2006/relationships/hyperlink" Target="https://twitter.com/#!/xrebelcanada/status/1083571121243467777" TargetMode="External" /><Relationship Id="rId585" Type="http://schemas.openxmlformats.org/officeDocument/2006/relationships/hyperlink" Target="https://twitter.com/#!/diagnosticchick/status/1083571621342830592" TargetMode="External" /><Relationship Id="rId586" Type="http://schemas.openxmlformats.org/officeDocument/2006/relationships/hyperlink" Target="https://twitter.com/#!/brad_burgen/status/1083571756240125953" TargetMode="External" /><Relationship Id="rId587" Type="http://schemas.openxmlformats.org/officeDocument/2006/relationships/hyperlink" Target="https://twitter.com/#!/nielekane/status/1083572273141829637" TargetMode="External" /><Relationship Id="rId588" Type="http://schemas.openxmlformats.org/officeDocument/2006/relationships/hyperlink" Target="https://twitter.com/#!/actorlbd/status/1083573659988484097" TargetMode="External" /><Relationship Id="rId589" Type="http://schemas.openxmlformats.org/officeDocument/2006/relationships/hyperlink" Target="https://twitter.com/#!/ccwwfoundation/status/1083577001259069440" TargetMode="External" /><Relationship Id="rId590" Type="http://schemas.openxmlformats.org/officeDocument/2006/relationships/hyperlink" Target="https://twitter.com/#!/denyse_hayward/status/1083579155805949952" TargetMode="External" /><Relationship Id="rId591" Type="http://schemas.openxmlformats.org/officeDocument/2006/relationships/hyperlink" Target="https://twitter.com/#!/gindaanis/status/1083580345188966401" TargetMode="External" /><Relationship Id="rId592" Type="http://schemas.openxmlformats.org/officeDocument/2006/relationships/hyperlink" Target="https://twitter.com/#!/cuntext/status/1083582278587084800" TargetMode="External" /><Relationship Id="rId593" Type="http://schemas.openxmlformats.org/officeDocument/2006/relationships/hyperlink" Target="https://twitter.com/#!/canadianlefty/status/1083582691159756800" TargetMode="External" /><Relationship Id="rId594" Type="http://schemas.openxmlformats.org/officeDocument/2006/relationships/hyperlink" Target="https://twitter.com/#!/ukudigada/status/1083587668200615936" TargetMode="External" /><Relationship Id="rId595" Type="http://schemas.openxmlformats.org/officeDocument/2006/relationships/hyperlink" Target="https://twitter.com/#!/princesslucaj/status/1083587857334202368" TargetMode="External" /><Relationship Id="rId596" Type="http://schemas.openxmlformats.org/officeDocument/2006/relationships/hyperlink" Target="https://twitter.com/#!/mediaindigena/status/1083588541022654464" TargetMode="External" /><Relationship Id="rId597" Type="http://schemas.openxmlformats.org/officeDocument/2006/relationships/hyperlink" Target="https://twitter.com/#!/slignot/status/1083589260115042304" TargetMode="External" /><Relationship Id="rId598" Type="http://schemas.openxmlformats.org/officeDocument/2006/relationships/hyperlink" Target="https://twitter.com/#!/auraeros/status/1083590562492633089" TargetMode="External" /><Relationship Id="rId599" Type="http://schemas.openxmlformats.org/officeDocument/2006/relationships/hyperlink" Target="https://twitter.com/#!/extinctionmilan/status/1083590870832697344" TargetMode="External" /><Relationship Id="rId600" Type="http://schemas.openxmlformats.org/officeDocument/2006/relationships/hyperlink" Target="https://twitter.com/#!/catsagainsttar/status/1083591618626834432" TargetMode="External" /><Relationship Id="rId601" Type="http://schemas.openxmlformats.org/officeDocument/2006/relationships/hyperlink" Target="https://twitter.com/#!/_collinsmaina/status/1083591725719859200" TargetMode="External" /><Relationship Id="rId602" Type="http://schemas.openxmlformats.org/officeDocument/2006/relationships/hyperlink" Target="https://twitter.com/#!/mpgphd/status/1083592474889777152" TargetMode="External" /><Relationship Id="rId603" Type="http://schemas.openxmlformats.org/officeDocument/2006/relationships/hyperlink" Target="https://twitter.com/#!/james_m_wilt/status/1083594092016271360" TargetMode="External" /><Relationship Id="rId604" Type="http://schemas.openxmlformats.org/officeDocument/2006/relationships/hyperlink" Target="https://twitter.com/#!/margotyoung3/status/1083595646999773184" TargetMode="External" /><Relationship Id="rId605" Type="http://schemas.openxmlformats.org/officeDocument/2006/relationships/hyperlink" Target="https://twitter.com/#!/bad_woof/status/1083595750049632256" TargetMode="External" /><Relationship Id="rId606" Type="http://schemas.openxmlformats.org/officeDocument/2006/relationships/hyperlink" Target="https://twitter.com/#!/drlesleyhowse/status/1083597367297933312" TargetMode="External" /><Relationship Id="rId607" Type="http://schemas.openxmlformats.org/officeDocument/2006/relationships/hyperlink" Target="https://twitter.com/#!/susanadee/status/1083601954184392704" TargetMode="External" /><Relationship Id="rId608" Type="http://schemas.openxmlformats.org/officeDocument/2006/relationships/hyperlink" Target="https://twitter.com/#!/edosdi/status/1083603511437287425" TargetMode="External" /><Relationship Id="rId609" Type="http://schemas.openxmlformats.org/officeDocument/2006/relationships/hyperlink" Target="https://twitter.com/#!/marilynwooldrid/status/1083606108894257152" TargetMode="External" /><Relationship Id="rId610" Type="http://schemas.openxmlformats.org/officeDocument/2006/relationships/hyperlink" Target="https://twitter.com/#!/michellexxli/status/1083609307650772993" TargetMode="External" /><Relationship Id="rId611" Type="http://schemas.openxmlformats.org/officeDocument/2006/relationships/hyperlink" Target="https://twitter.com/#!/cinemaneophyte/status/1083610288988012544" TargetMode="External" /><Relationship Id="rId612" Type="http://schemas.openxmlformats.org/officeDocument/2006/relationships/hyperlink" Target="https://twitter.com/#!/marktmaclean/status/1083611070307004416" TargetMode="External" /><Relationship Id="rId613" Type="http://schemas.openxmlformats.org/officeDocument/2006/relationships/hyperlink" Target="https://twitter.com/#!/tiny_lantern/status/1083612924449644544" TargetMode="External" /><Relationship Id="rId614" Type="http://schemas.openxmlformats.org/officeDocument/2006/relationships/hyperlink" Target="https://twitter.com/#!/capld31/status/1083614688586416128" TargetMode="External" /><Relationship Id="rId615" Type="http://schemas.openxmlformats.org/officeDocument/2006/relationships/hyperlink" Target="https://twitter.com/#!/larrydrake/status/1083616467126345728" TargetMode="External" /><Relationship Id="rId616" Type="http://schemas.openxmlformats.org/officeDocument/2006/relationships/hyperlink" Target="https://twitter.com/#!/daniel_nikpayuk/status/1083619159089401856" TargetMode="External" /><Relationship Id="rId617" Type="http://schemas.openxmlformats.org/officeDocument/2006/relationships/hyperlink" Target="https://twitter.com/#!/marciawalteres/status/1083621169851322369" TargetMode="External" /><Relationship Id="rId618" Type="http://schemas.openxmlformats.org/officeDocument/2006/relationships/hyperlink" Target="https://twitter.com/#!/restmensje/status/1083631493581361152" TargetMode="External" /><Relationship Id="rId619" Type="http://schemas.openxmlformats.org/officeDocument/2006/relationships/hyperlink" Target="https://twitter.com/#!/blacktaileddeer/status/1083639366491136000" TargetMode="External" /><Relationship Id="rId620" Type="http://schemas.openxmlformats.org/officeDocument/2006/relationships/hyperlink" Target="https://twitter.com/#!/lyxica/status/1083663057878843392" TargetMode="External" /><Relationship Id="rId621" Type="http://schemas.openxmlformats.org/officeDocument/2006/relationships/hyperlink" Target="https://twitter.com/#!/carolelindstrom/status/1083695033092579333" TargetMode="External" /><Relationship Id="rId622" Type="http://schemas.openxmlformats.org/officeDocument/2006/relationships/hyperlink" Target="https://twitter.com/#!/campbelllor/status/1083705194838396928" TargetMode="External" /><Relationship Id="rId623" Type="http://schemas.openxmlformats.org/officeDocument/2006/relationships/hyperlink" Target="https://twitter.com/#!/alexkhasnabish/status/1083719499499618304" TargetMode="External" /><Relationship Id="rId624" Type="http://schemas.openxmlformats.org/officeDocument/2006/relationships/hyperlink" Target="https://twitter.com/#!/1292kay/status/1083743352741335041" TargetMode="External" /><Relationship Id="rId625" Type="http://schemas.openxmlformats.org/officeDocument/2006/relationships/hyperlink" Target="https://twitter.com/#!/geist_maschine/status/1083764687076974597" TargetMode="External" /><Relationship Id="rId626" Type="http://schemas.openxmlformats.org/officeDocument/2006/relationships/hyperlink" Target="https://twitter.com/#!/tbayturner/status/1083764716894269440" TargetMode="External" /><Relationship Id="rId627" Type="http://schemas.openxmlformats.org/officeDocument/2006/relationships/hyperlink" Target="https://twitter.com/#!/franky_says/status/1083767591045222400" TargetMode="External" /><Relationship Id="rId628" Type="http://schemas.openxmlformats.org/officeDocument/2006/relationships/hyperlink" Target="https://twitter.com/#!/shirleyannmcdon/status/1083771366573146112" TargetMode="External" /><Relationship Id="rId629" Type="http://schemas.openxmlformats.org/officeDocument/2006/relationships/hyperlink" Target="https://twitter.com/#!/fruittiloopz/status/1083771491810988032" TargetMode="External" /><Relationship Id="rId630" Type="http://schemas.openxmlformats.org/officeDocument/2006/relationships/hyperlink" Target="https://twitter.com/#!/davegaertner/status/1083773366425665536" TargetMode="External" /><Relationship Id="rId631" Type="http://schemas.openxmlformats.org/officeDocument/2006/relationships/hyperlink" Target="https://twitter.com/#!/island_cynic/status/1083779873468907520" TargetMode="External" /><Relationship Id="rId632" Type="http://schemas.openxmlformats.org/officeDocument/2006/relationships/hyperlink" Target="https://twitter.com/#!/rcomeau24/status/1083780025072144384" TargetMode="External" /><Relationship Id="rId633" Type="http://schemas.openxmlformats.org/officeDocument/2006/relationships/hyperlink" Target="https://twitter.com/#!/takeactionch/status/1083781029956149248" TargetMode="External" /><Relationship Id="rId634" Type="http://schemas.openxmlformats.org/officeDocument/2006/relationships/hyperlink" Target="https://twitter.com/#!/gersandelf/status/1083782716326379521" TargetMode="External" /><Relationship Id="rId635" Type="http://schemas.openxmlformats.org/officeDocument/2006/relationships/hyperlink" Target="https://twitter.com/#!/tearafraser/status/1083783809621884928" TargetMode="External" /><Relationship Id="rId636" Type="http://schemas.openxmlformats.org/officeDocument/2006/relationships/hyperlink" Target="https://twitter.com/#!/cybelesees/status/1083833373859237888" TargetMode="External" /><Relationship Id="rId637" Type="http://schemas.openxmlformats.org/officeDocument/2006/relationships/hyperlink" Target="https://twitter.com/#!/ojibray/status/1083840891121528834" TargetMode="External" /><Relationship Id="rId638" Type="http://schemas.openxmlformats.org/officeDocument/2006/relationships/hyperlink" Target="https://twitter.com/#!/laurelrusswurm/status/1083841079848382464" TargetMode="External" /><Relationship Id="rId639" Type="http://schemas.openxmlformats.org/officeDocument/2006/relationships/hyperlink" Target="https://twitter.com/#!/bmby_sapphire85/status/1083866306674216960" TargetMode="External" /><Relationship Id="rId640" Type="http://schemas.openxmlformats.org/officeDocument/2006/relationships/hyperlink" Target="https://twitter.com/#!/brodieguy/status/1083905645932273664" TargetMode="External" /><Relationship Id="rId641" Type="http://schemas.openxmlformats.org/officeDocument/2006/relationships/hyperlink" Target="https://twitter.com/#!/laurenlatour/status/1083905835447726080" TargetMode="External" /><Relationship Id="rId642" Type="http://schemas.openxmlformats.org/officeDocument/2006/relationships/hyperlink" Target="https://twitter.com/#!/actuallyreadbks/status/1083906577738821632" TargetMode="External" /><Relationship Id="rId643" Type="http://schemas.openxmlformats.org/officeDocument/2006/relationships/hyperlink" Target="https://twitter.com/#!/marclucke/status/1083909088575143937" TargetMode="External" /><Relationship Id="rId644" Type="http://schemas.openxmlformats.org/officeDocument/2006/relationships/hyperlink" Target="https://twitter.com/#!/jamunagt/status/1083920664296189952" TargetMode="External" /><Relationship Id="rId645" Type="http://schemas.openxmlformats.org/officeDocument/2006/relationships/hyperlink" Target="https://twitter.com/#!/adventure_bean/status/1083932952315101184" TargetMode="External" /><Relationship Id="rId646" Type="http://schemas.openxmlformats.org/officeDocument/2006/relationships/hyperlink" Target="https://twitter.com/#!/wmn4srvl/status/1083976443464314880" TargetMode="External" /><Relationship Id="rId647" Type="http://schemas.openxmlformats.org/officeDocument/2006/relationships/hyperlink" Target="https://twitter.com/#!/lmnicholson68/status/1084128598968205313" TargetMode="External" /><Relationship Id="rId648" Type="http://schemas.openxmlformats.org/officeDocument/2006/relationships/hyperlink" Target="https://twitter.com/#!/delbertrileyjr/status/1084128930297192454" TargetMode="External" /><Relationship Id="rId649" Type="http://schemas.openxmlformats.org/officeDocument/2006/relationships/hyperlink" Target="https://twitter.com/#!/mattbritton1976/status/1084128946323640320" TargetMode="External" /><Relationship Id="rId650" Type="http://schemas.openxmlformats.org/officeDocument/2006/relationships/hyperlink" Target="https://twitter.com/#!/ncicnpercy/status/1084129004523786241" TargetMode="External" /><Relationship Id="rId651" Type="http://schemas.openxmlformats.org/officeDocument/2006/relationships/hyperlink" Target="https://twitter.com/#!/burningommm/status/1084130022569402368" TargetMode="External" /><Relationship Id="rId652" Type="http://schemas.openxmlformats.org/officeDocument/2006/relationships/hyperlink" Target="https://twitter.com/#!/sbstewartlaing/status/1084134541994803201" TargetMode="External" /><Relationship Id="rId653" Type="http://schemas.openxmlformats.org/officeDocument/2006/relationships/hyperlink" Target="https://twitter.com/#!/lw4/status/1084144056819699712" TargetMode="External" /><Relationship Id="rId654" Type="http://schemas.openxmlformats.org/officeDocument/2006/relationships/hyperlink" Target="https://twitter.com/#!/joanneipayne/status/1083685154772713472" TargetMode="External" /><Relationship Id="rId655" Type="http://schemas.openxmlformats.org/officeDocument/2006/relationships/hyperlink" Target="https://twitter.com/#!/joanneipayne/status/1084158198788079616" TargetMode="External" /><Relationship Id="rId656" Type="http://schemas.openxmlformats.org/officeDocument/2006/relationships/hyperlink" Target="https://twitter.com/#!/basail_/status/1084167327627784192" TargetMode="External" /><Relationship Id="rId657" Type="http://schemas.openxmlformats.org/officeDocument/2006/relationships/hyperlink" Target="https://twitter.com/#!/elfqunari/status/1084167626736193537" TargetMode="External" /><Relationship Id="rId658" Type="http://schemas.openxmlformats.org/officeDocument/2006/relationships/hyperlink" Target="https://twitter.com/#!/beaton_b/status/1084168001367216128" TargetMode="External" /><Relationship Id="rId659" Type="http://schemas.openxmlformats.org/officeDocument/2006/relationships/hyperlink" Target="https://twitter.com/#!/gabedr888/status/1084175260667260930" TargetMode="External" /><Relationship Id="rId660" Type="http://schemas.openxmlformats.org/officeDocument/2006/relationships/hyperlink" Target="https://twitter.com/#!/terrilltf/status/1084177328823971840" TargetMode="External" /><Relationship Id="rId661" Type="http://schemas.openxmlformats.org/officeDocument/2006/relationships/hyperlink" Target="https://twitter.com/#!/megawedgy/status/1084177672446472192" TargetMode="External" /><Relationship Id="rId662" Type="http://schemas.openxmlformats.org/officeDocument/2006/relationships/hyperlink" Target="https://twitter.com/#!/eric0lawton/status/1083845677355016194" TargetMode="External" /><Relationship Id="rId663" Type="http://schemas.openxmlformats.org/officeDocument/2006/relationships/hyperlink" Target="https://twitter.com/#!/eric0lawton/status/1084181820479029251" TargetMode="External" /><Relationship Id="rId664" Type="http://schemas.openxmlformats.org/officeDocument/2006/relationships/hyperlink" Target="https://twitter.com/#!/fidelioscabinet/status/1084183135548571648" TargetMode="External" /><Relationship Id="rId665" Type="http://schemas.openxmlformats.org/officeDocument/2006/relationships/hyperlink" Target="https://twitter.com/#!/starr_albert/status/1084188008910249984" TargetMode="External" /><Relationship Id="rId666" Type="http://schemas.openxmlformats.org/officeDocument/2006/relationships/hyperlink" Target="https://twitter.com/#!/metisrebelle/status/1084192590256398336" TargetMode="External" /><Relationship Id="rId667" Type="http://schemas.openxmlformats.org/officeDocument/2006/relationships/hyperlink" Target="https://twitter.com/#!/native_orchid/status/1084219482669834246" TargetMode="External" /><Relationship Id="rId668" Type="http://schemas.openxmlformats.org/officeDocument/2006/relationships/hyperlink" Target="https://twitter.com/#!/spkr2managers/status/1084222775756173313" TargetMode="External" /><Relationship Id="rId669" Type="http://schemas.openxmlformats.org/officeDocument/2006/relationships/hyperlink" Target="https://twitter.com/#!/pam_palmater/status/1084230705343717376" TargetMode="External" /><Relationship Id="rId670" Type="http://schemas.openxmlformats.org/officeDocument/2006/relationships/hyperlink" Target="https://twitter.com/#!/christinamckeen/status/1084230931156586496" TargetMode="External" /><Relationship Id="rId671" Type="http://schemas.openxmlformats.org/officeDocument/2006/relationships/hyperlink" Target="https://twitter.com/#!/theimmortalgoat/status/1084231109074800640" TargetMode="External" /><Relationship Id="rId672" Type="http://schemas.openxmlformats.org/officeDocument/2006/relationships/hyperlink" Target="https://twitter.com/#!/andrewkimmel/status/1084231500499828736" TargetMode="External" /><Relationship Id="rId673" Type="http://schemas.openxmlformats.org/officeDocument/2006/relationships/hyperlink" Target="https://twitter.com/#!/tommychong840/status/1084232450920706049" TargetMode="External" /><Relationship Id="rId674" Type="http://schemas.openxmlformats.org/officeDocument/2006/relationships/hyperlink" Target="https://twitter.com/#!/sminor689/status/1084232483258826752" TargetMode="External" /><Relationship Id="rId675" Type="http://schemas.openxmlformats.org/officeDocument/2006/relationships/hyperlink" Target="https://twitter.com/#!/stevelloyd001/status/1084232785160593409" TargetMode="External" /><Relationship Id="rId676" Type="http://schemas.openxmlformats.org/officeDocument/2006/relationships/hyperlink" Target="https://twitter.com/#!/taniasterling/status/1084233008167694336" TargetMode="External" /><Relationship Id="rId677" Type="http://schemas.openxmlformats.org/officeDocument/2006/relationships/hyperlink" Target="https://twitter.com/#!/janh67191058/status/1084233402201427968" TargetMode="External" /><Relationship Id="rId678" Type="http://schemas.openxmlformats.org/officeDocument/2006/relationships/hyperlink" Target="https://twitter.com/#!/kataclyst/status/1084233694867533824" TargetMode="External" /><Relationship Id="rId679" Type="http://schemas.openxmlformats.org/officeDocument/2006/relationships/hyperlink" Target="https://twitter.com/#!/wiggles604/status/1084233757102530560" TargetMode="External" /><Relationship Id="rId680" Type="http://schemas.openxmlformats.org/officeDocument/2006/relationships/hyperlink" Target="https://twitter.com/#!/crppynblts/status/1084233953458905088" TargetMode="External" /><Relationship Id="rId681" Type="http://schemas.openxmlformats.org/officeDocument/2006/relationships/hyperlink" Target="https://twitter.com/#!/punishmenthurts/status/1084234024678117376" TargetMode="External" /><Relationship Id="rId682" Type="http://schemas.openxmlformats.org/officeDocument/2006/relationships/hyperlink" Target="https://twitter.com/#!/lanceblack01/status/1084235634728824832" TargetMode="External" /><Relationship Id="rId683" Type="http://schemas.openxmlformats.org/officeDocument/2006/relationships/hyperlink" Target="https://twitter.com/#!/bethanymckenzie/status/1084239611860201472" TargetMode="External" /><Relationship Id="rId684" Type="http://schemas.openxmlformats.org/officeDocument/2006/relationships/hyperlink" Target="https://twitter.com/#!/themagnific3nt/status/1084241713328283649" TargetMode="External" /><Relationship Id="rId685" Type="http://schemas.openxmlformats.org/officeDocument/2006/relationships/hyperlink" Target="https://twitter.com/#!/sdqinjapan/status/1084248624194760704" TargetMode="External" /><Relationship Id="rId686" Type="http://schemas.openxmlformats.org/officeDocument/2006/relationships/hyperlink" Target="https://twitter.com/#!/meehngunqwe/status/1084253762498293760" TargetMode="External" /><Relationship Id="rId687" Type="http://schemas.openxmlformats.org/officeDocument/2006/relationships/hyperlink" Target="https://twitter.com/#!/cutfeetj/status/1084257531583705088" TargetMode="External" /><Relationship Id="rId688" Type="http://schemas.openxmlformats.org/officeDocument/2006/relationships/hyperlink" Target="https://twitter.com/#!/qallunette/status/1084258690205663232" TargetMode="External" /><Relationship Id="rId689" Type="http://schemas.openxmlformats.org/officeDocument/2006/relationships/hyperlink" Target="https://twitter.com/#!/fabian_goodwill/status/1084271108436574209" TargetMode="External" /><Relationship Id="rId690" Type="http://schemas.openxmlformats.org/officeDocument/2006/relationships/hyperlink" Target="https://twitter.com/#!/allthecdnpoli/status/1084273478209986560" TargetMode="External" /><Relationship Id="rId691" Type="http://schemas.openxmlformats.org/officeDocument/2006/relationships/hyperlink" Target="https://twitter.com/#!/nlsmith99/status/1084287648145915904" TargetMode="External" /><Relationship Id="rId692" Type="http://schemas.openxmlformats.org/officeDocument/2006/relationships/hyperlink" Target="https://twitter.com/#!/leahgaz/status/1084295632586563585" TargetMode="External" /><Relationship Id="rId693" Type="http://schemas.openxmlformats.org/officeDocument/2006/relationships/hyperlink" Target="https://twitter.com/#!/friendsofpipe/status/1084300749155127296" TargetMode="External" /><Relationship Id="rId694" Type="http://schemas.openxmlformats.org/officeDocument/2006/relationships/hyperlink" Target="https://twitter.com/#!/lovepsycho1st/status/1084303348528893952" TargetMode="External" /><Relationship Id="rId695" Type="http://schemas.openxmlformats.org/officeDocument/2006/relationships/hyperlink" Target="https://twitter.com/#!/ambercat7/status/1084315173530320896" TargetMode="External" /><Relationship Id="rId696" Type="http://schemas.openxmlformats.org/officeDocument/2006/relationships/hyperlink" Target="https://twitter.com/#!/jrnipu/status/1084316252947005441" TargetMode="External" /><Relationship Id="rId697" Type="http://schemas.openxmlformats.org/officeDocument/2006/relationships/hyperlink" Target="https://twitter.com/#!/jamesforbes17/status/1084321272207560704" TargetMode="External" /><Relationship Id="rId698" Type="http://schemas.openxmlformats.org/officeDocument/2006/relationships/hyperlink" Target="https://twitter.com/#!/trublwithnormal/status/1084325318242951169" TargetMode="External" /><Relationship Id="rId699" Type="http://schemas.openxmlformats.org/officeDocument/2006/relationships/hyperlink" Target="https://twitter.com/#!/1kermodebear/status/1084327844082155520" TargetMode="External" /><Relationship Id="rId700" Type="http://schemas.openxmlformats.org/officeDocument/2006/relationships/hyperlink" Target="https://twitter.com/#!/ciiaqap/status/1084359134814720000" TargetMode="External" /><Relationship Id="rId701" Type="http://schemas.openxmlformats.org/officeDocument/2006/relationships/hyperlink" Target="https://twitter.com/#!/indigenousedge/status/1084407608063062016" TargetMode="External" /><Relationship Id="rId702" Type="http://schemas.openxmlformats.org/officeDocument/2006/relationships/hyperlink" Target="https://twitter.com/#!/adulteveryword/status/1058003684036997127" TargetMode="External" /><Relationship Id="rId703" Type="http://schemas.openxmlformats.org/officeDocument/2006/relationships/hyperlink" Target="https://twitter.com/#!/adulteveryword/status/1063288503386091526" TargetMode="External" /><Relationship Id="rId704" Type="http://schemas.openxmlformats.org/officeDocument/2006/relationships/hyperlink" Target="https://twitter.com/#!/adulteveryword/status/1068573325482315776" TargetMode="External" /><Relationship Id="rId705" Type="http://schemas.openxmlformats.org/officeDocument/2006/relationships/hyperlink" Target="https://twitter.com/#!/adulteveryword/status/1073858151584153600" TargetMode="External" /><Relationship Id="rId706" Type="http://schemas.openxmlformats.org/officeDocument/2006/relationships/hyperlink" Target="https://twitter.com/#!/adulteveryword/status/1079142970845147136" TargetMode="External" /><Relationship Id="rId707" Type="http://schemas.openxmlformats.org/officeDocument/2006/relationships/hyperlink" Target="https://twitter.com/#!/adulteveryword/status/1084427794644230144" TargetMode="External" /><Relationship Id="rId708" Type="http://schemas.openxmlformats.org/officeDocument/2006/relationships/hyperlink" Target="https://twitter.com/#!/stewartetcie/status/1084432208708788226" TargetMode="External" /><Relationship Id="rId709" Type="http://schemas.openxmlformats.org/officeDocument/2006/relationships/hyperlink" Target="https://twitter.com/#!/petersgordon/status/1084434085831999493" TargetMode="External" /><Relationship Id="rId710" Type="http://schemas.openxmlformats.org/officeDocument/2006/relationships/hyperlink" Target="https://twitter.com/#!/lizcarlson77/status/1084434965255852032" TargetMode="External" /><Relationship Id="rId711" Type="http://schemas.openxmlformats.org/officeDocument/2006/relationships/hyperlink" Target="https://twitter.com/#!/siempre1907/status/1084444917617684480" TargetMode="External" /><Relationship Id="rId712" Type="http://schemas.openxmlformats.org/officeDocument/2006/relationships/hyperlink" Target="https://twitter.com/#!/klein_oranje/status/1084452525510516743" TargetMode="External" /><Relationship Id="rId713" Type="http://schemas.openxmlformats.org/officeDocument/2006/relationships/hyperlink" Target="https://twitter.com/#!/lajoie_sharon/status/1084453053560954881" TargetMode="External" /><Relationship Id="rId714" Type="http://schemas.openxmlformats.org/officeDocument/2006/relationships/hyperlink" Target="https://twitter.com/#!/22jasper26/status/1084475444068376581" TargetMode="External" /><Relationship Id="rId715" Type="http://schemas.openxmlformats.org/officeDocument/2006/relationships/hyperlink" Target="https://twitter.com/#!/iwilontario/status/1084484172368863232" TargetMode="External" /><Relationship Id="rId716" Type="http://schemas.openxmlformats.org/officeDocument/2006/relationships/hyperlink" Target="https://twitter.com/#!/tulukaruq/status/1084498244715999232" TargetMode="External" /><Relationship Id="rId717" Type="http://schemas.openxmlformats.org/officeDocument/2006/relationships/hyperlink" Target="https://twitter.com/#!/seancarasso/status/1084499331028201473" TargetMode="External" /><Relationship Id="rId718" Type="http://schemas.openxmlformats.org/officeDocument/2006/relationships/hyperlink" Target="https://twitter.com/#!/emmyjewelxx/status/1084499572955607041" TargetMode="External" /><Relationship Id="rId719" Type="http://schemas.openxmlformats.org/officeDocument/2006/relationships/hyperlink" Target="https://twitter.com/#!/psych_zeppelin/status/1084502075252400133" TargetMode="External" /><Relationship Id="rId720" Type="http://schemas.openxmlformats.org/officeDocument/2006/relationships/hyperlink" Target="https://twitter.com/#!/espiritoespanto/status/1084504186467823616" TargetMode="External" /><Relationship Id="rId721" Type="http://schemas.openxmlformats.org/officeDocument/2006/relationships/hyperlink" Target="https://twitter.com/#!/matawafnm/status/1084504488927473664" TargetMode="External" /><Relationship Id="rId722" Type="http://schemas.openxmlformats.org/officeDocument/2006/relationships/hyperlink" Target="https://twitter.com/#!/steve_actually/status/1084512442879750146" TargetMode="External" /><Relationship Id="rId723" Type="http://schemas.openxmlformats.org/officeDocument/2006/relationships/hyperlink" Target="https://twitter.com/#!/sameo416/status/1084134066830508033" TargetMode="External" /><Relationship Id="rId724" Type="http://schemas.openxmlformats.org/officeDocument/2006/relationships/hyperlink" Target="https://twitter.com/#!/sameo416/status/1084534164399878144" TargetMode="External" /><Relationship Id="rId725" Type="http://schemas.openxmlformats.org/officeDocument/2006/relationships/hyperlink" Target="https://twitter.com/#!/kimpweaver/status/1084536438992109576" TargetMode="External" /><Relationship Id="rId726" Type="http://schemas.openxmlformats.org/officeDocument/2006/relationships/hyperlink" Target="https://twitter.com/#!/ralphscenic/status/1084536630243844097" TargetMode="External" /><Relationship Id="rId727" Type="http://schemas.openxmlformats.org/officeDocument/2006/relationships/hyperlink" Target="https://twitter.com/#!/merlyn43/status/1084537837758775296" TargetMode="External" /><Relationship Id="rId728" Type="http://schemas.openxmlformats.org/officeDocument/2006/relationships/hyperlink" Target="https://twitter.com/#!/theslimdude/status/1084538202558529536" TargetMode="External" /><Relationship Id="rId729" Type="http://schemas.openxmlformats.org/officeDocument/2006/relationships/hyperlink" Target="https://twitter.com/#!/enbertussi/status/1084538215804125184" TargetMode="External" /><Relationship Id="rId730" Type="http://schemas.openxmlformats.org/officeDocument/2006/relationships/hyperlink" Target="https://twitter.com/#!/reneemctavish75/status/1084539951520178176" TargetMode="External" /><Relationship Id="rId731" Type="http://schemas.openxmlformats.org/officeDocument/2006/relationships/hyperlink" Target="https://twitter.com/#!/l4zybch/status/1084548748670394368" TargetMode="External" /><Relationship Id="rId732" Type="http://schemas.openxmlformats.org/officeDocument/2006/relationships/hyperlink" Target="https://twitter.com/#!/alagaaij/status/1084566094503907329" TargetMode="External" /><Relationship Id="rId733" Type="http://schemas.openxmlformats.org/officeDocument/2006/relationships/hyperlink" Target="https://twitter.com/#!/kelownascott/status/1084568450939334656" TargetMode="External" /><Relationship Id="rId734" Type="http://schemas.openxmlformats.org/officeDocument/2006/relationships/hyperlink" Target="https://twitter.com/#!/daveunger3/status/1084571149651009536" TargetMode="External" /><Relationship Id="rId735" Type="http://schemas.openxmlformats.org/officeDocument/2006/relationships/hyperlink" Target="https://twitter.com/#!/aevertree/status/1084602064578109440" TargetMode="External" /><Relationship Id="rId736" Type="http://schemas.openxmlformats.org/officeDocument/2006/relationships/hyperlink" Target="https://twitter.com/#!/tomwhy1/status/1084621252126400518" TargetMode="External" /><Relationship Id="rId737" Type="http://schemas.openxmlformats.org/officeDocument/2006/relationships/hyperlink" Target="https://twitter.com/#!/lambertlake/status/1084652237572329472" TargetMode="External" /><Relationship Id="rId738" Type="http://schemas.openxmlformats.org/officeDocument/2006/relationships/hyperlink" Target="https://twitter.com/#!/allan_crawshaw/status/1084657959014039552" TargetMode="External" /><Relationship Id="rId739" Type="http://schemas.openxmlformats.org/officeDocument/2006/relationships/hyperlink" Target="https://twitter.com/#!/shaunhowell/status/1084683329226530818" TargetMode="External" /><Relationship Id="rId740" Type="http://schemas.openxmlformats.org/officeDocument/2006/relationships/hyperlink" Target="https://twitter.com/#!/danaqueen69/status/1084565630462746624" TargetMode="External" /><Relationship Id="rId741" Type="http://schemas.openxmlformats.org/officeDocument/2006/relationships/hyperlink" Target="https://twitter.com/#!/terrencepaul5/status/1084693941130129413" TargetMode="External" /><Relationship Id="rId742" Type="http://schemas.openxmlformats.org/officeDocument/2006/relationships/hyperlink" Target="https://twitter.com/#!/terrencepaul5/status/1083703979559739392" TargetMode="External" /><Relationship Id="rId743" Type="http://schemas.openxmlformats.org/officeDocument/2006/relationships/hyperlink" Target="https://twitter.com/#!/terrencepaul5/status/1084297517284524032" TargetMode="External" /><Relationship Id="rId744" Type="http://schemas.openxmlformats.org/officeDocument/2006/relationships/hyperlink" Target="https://twitter.com/#!/putin_is_huilo/status/1084711752607154178" TargetMode="External" /><Relationship Id="rId745" Type="http://schemas.openxmlformats.org/officeDocument/2006/relationships/hyperlink" Target="https://twitter.com/#!/bearwalker58/status/1084825696290013184" TargetMode="External" /><Relationship Id="rId746" Type="http://schemas.openxmlformats.org/officeDocument/2006/relationships/hyperlink" Target="https://twitter.com/#!/totigerlilly/status/1083814482126680064" TargetMode="External" /><Relationship Id="rId747" Type="http://schemas.openxmlformats.org/officeDocument/2006/relationships/hyperlink" Target="https://twitter.com/#!/orcroseanne/status/1084128274425483264" TargetMode="External" /><Relationship Id="rId748" Type="http://schemas.openxmlformats.org/officeDocument/2006/relationships/hyperlink" Target="https://twitter.com/#!/totigerlilly/status/1084893825850531841" TargetMode="External" /><Relationship Id="rId749" Type="http://schemas.openxmlformats.org/officeDocument/2006/relationships/hyperlink" Target="https://api.twitter.com/1.1/geo/id/011add077f4d2da3.json" TargetMode="External" /><Relationship Id="rId750" Type="http://schemas.openxmlformats.org/officeDocument/2006/relationships/hyperlink" Target="https://api.twitter.com/1.1/geo/id/2a3f152d1ac5044a.json" TargetMode="External" /><Relationship Id="rId751" Type="http://schemas.openxmlformats.org/officeDocument/2006/relationships/hyperlink" Target="https://api.twitter.com/1.1/geo/id/6a6d896ba1cb5dc4.json" TargetMode="External" /><Relationship Id="rId752" Type="http://schemas.openxmlformats.org/officeDocument/2006/relationships/comments" Target="../comments12.xml" /><Relationship Id="rId753" Type="http://schemas.openxmlformats.org/officeDocument/2006/relationships/vmlDrawing" Target="../drawings/vmlDrawing6.vml" /><Relationship Id="rId754" Type="http://schemas.openxmlformats.org/officeDocument/2006/relationships/table" Target="../tables/table22.xml" /><Relationship Id="rId7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riddimrootsradio.com/" TargetMode="External" /><Relationship Id="rId2" Type="http://schemas.openxmlformats.org/officeDocument/2006/relationships/hyperlink" Target="https://t.co/0Vet0LYJo5" TargetMode="External" /><Relationship Id="rId3" Type="http://schemas.openxmlformats.org/officeDocument/2006/relationships/hyperlink" Target="http://t.co/BPhWL3UQQO" TargetMode="External" /><Relationship Id="rId4" Type="http://schemas.openxmlformats.org/officeDocument/2006/relationships/hyperlink" Target="http://www.c-r.org/" TargetMode="External" /><Relationship Id="rId5" Type="http://schemas.openxmlformats.org/officeDocument/2006/relationships/hyperlink" Target="https://t.co/4x0a5bZGDf" TargetMode="External" /><Relationship Id="rId6" Type="http://schemas.openxmlformats.org/officeDocument/2006/relationships/hyperlink" Target="https://t.co/8WLCKgakPp" TargetMode="External" /><Relationship Id="rId7" Type="http://schemas.openxmlformats.org/officeDocument/2006/relationships/hyperlink" Target="http://vox.com/" TargetMode="External" /><Relationship Id="rId8" Type="http://schemas.openxmlformats.org/officeDocument/2006/relationships/hyperlink" Target="https://about.me/andrij.dobriansky" TargetMode="External" /><Relationship Id="rId9" Type="http://schemas.openxmlformats.org/officeDocument/2006/relationships/hyperlink" Target="https://t.co/x6KrCDePRJ" TargetMode="External" /><Relationship Id="rId10" Type="http://schemas.openxmlformats.org/officeDocument/2006/relationships/hyperlink" Target="http://t.co/VvPwhu5Izg" TargetMode="External" /><Relationship Id="rId11" Type="http://schemas.openxmlformats.org/officeDocument/2006/relationships/hyperlink" Target="http://www.gruene.de/" TargetMode="External" /><Relationship Id="rId12" Type="http://schemas.openxmlformats.org/officeDocument/2006/relationships/hyperlink" Target="https://t.co/OHZVcrYXny" TargetMode="External" /><Relationship Id="rId13" Type="http://schemas.openxmlformats.org/officeDocument/2006/relationships/hyperlink" Target="https://t.co/BuiThMO4Zv" TargetMode="External" /><Relationship Id="rId14" Type="http://schemas.openxmlformats.org/officeDocument/2006/relationships/hyperlink" Target="https://t.co/b6xekeo8r1" TargetMode="External" /><Relationship Id="rId15" Type="http://schemas.openxmlformats.org/officeDocument/2006/relationships/hyperlink" Target="https://t.co/gtSVO8Lh3F" TargetMode="External" /><Relationship Id="rId16" Type="http://schemas.openxmlformats.org/officeDocument/2006/relationships/hyperlink" Target="https://t.co/8D4HcUkOKI" TargetMode="External" /><Relationship Id="rId17" Type="http://schemas.openxmlformats.org/officeDocument/2006/relationships/hyperlink" Target="http://www.localdatacompany.com/" TargetMode="External" /><Relationship Id="rId18" Type="http://schemas.openxmlformats.org/officeDocument/2006/relationships/hyperlink" Target="https://nfaa.wordpress.com/" TargetMode="External" /><Relationship Id="rId19" Type="http://schemas.openxmlformats.org/officeDocument/2006/relationships/hyperlink" Target="http://aljazeera.com/" TargetMode="External" /><Relationship Id="rId20" Type="http://schemas.openxmlformats.org/officeDocument/2006/relationships/hyperlink" Target="http://beynost.wordpress.com/" TargetMode="External" /><Relationship Id="rId21" Type="http://schemas.openxmlformats.org/officeDocument/2006/relationships/hyperlink" Target="http://blog.francetvinfo.fr/deja-vu/" TargetMode="External" /><Relationship Id="rId22" Type="http://schemas.openxmlformats.org/officeDocument/2006/relationships/hyperlink" Target="http://lavoiedelepee.blogspot.com/" TargetMode="External" /><Relationship Id="rId23" Type="http://schemas.openxmlformats.org/officeDocument/2006/relationships/hyperlink" Target="https://www.911memorial.org/" TargetMode="External" /><Relationship Id="rId24" Type="http://schemas.openxmlformats.org/officeDocument/2006/relationships/hyperlink" Target="https://twitter.com/mediumdigi" TargetMode="External" /><Relationship Id="rId25" Type="http://schemas.openxmlformats.org/officeDocument/2006/relationships/hyperlink" Target="https://t.co/l0ra6sSWKm" TargetMode="External" /><Relationship Id="rId26" Type="http://schemas.openxmlformats.org/officeDocument/2006/relationships/hyperlink" Target="http://charlesfrith.blogspot.com/?m=1" TargetMode="External" /><Relationship Id="rId27" Type="http://schemas.openxmlformats.org/officeDocument/2006/relationships/hyperlink" Target="https://t.co/8OBuLT7SiW" TargetMode="External" /><Relationship Id="rId28" Type="http://schemas.openxmlformats.org/officeDocument/2006/relationships/hyperlink" Target="https://t.co/xf4MSIQfC9" TargetMode="External" /><Relationship Id="rId29" Type="http://schemas.openxmlformats.org/officeDocument/2006/relationships/hyperlink" Target="http://t.co/chLjYb5Uct" TargetMode="External" /><Relationship Id="rId30" Type="http://schemas.openxmlformats.org/officeDocument/2006/relationships/hyperlink" Target="https://www.facebook.com/Coordination.Lyceenne.Bordeaux" TargetMode="External" /><Relationship Id="rId31" Type="http://schemas.openxmlformats.org/officeDocument/2006/relationships/hyperlink" Target="https://t.co/HUwZ5FUWG5" TargetMode="External" /><Relationship Id="rId32" Type="http://schemas.openxmlformats.org/officeDocument/2006/relationships/hyperlink" Target="http://www.ufml-syndicat.org/" TargetMode="External" /><Relationship Id="rId33" Type="http://schemas.openxmlformats.org/officeDocument/2006/relationships/hyperlink" Target="https://t.co/OpUux9UC01" TargetMode="External" /><Relationship Id="rId34" Type="http://schemas.openxmlformats.org/officeDocument/2006/relationships/hyperlink" Target="http://lenta.ru/" TargetMode="External" /><Relationship Id="rId35" Type="http://schemas.openxmlformats.org/officeDocument/2006/relationships/hyperlink" Target="http://stratfor.com/" TargetMode="External" /><Relationship Id="rId36" Type="http://schemas.openxmlformats.org/officeDocument/2006/relationships/hyperlink" Target="http://t.co/SwRQZ8zd8C" TargetMode="External" /><Relationship Id="rId37" Type="http://schemas.openxmlformats.org/officeDocument/2006/relationships/hyperlink" Target="http://divineinnerbitchin.com/" TargetMode="External" /><Relationship Id="rId38" Type="http://schemas.openxmlformats.org/officeDocument/2006/relationships/hyperlink" Target="http://www.facebook.com/amb.mcfaul" TargetMode="External" /><Relationship Id="rId39" Type="http://schemas.openxmlformats.org/officeDocument/2006/relationships/hyperlink" Target="https://t.co/r8ySeG7WAU" TargetMode="External" /><Relationship Id="rId40" Type="http://schemas.openxmlformats.org/officeDocument/2006/relationships/hyperlink" Target="https://t.co/PpRSFNb48p" TargetMode="External" /><Relationship Id="rId41" Type="http://schemas.openxmlformats.org/officeDocument/2006/relationships/hyperlink" Target="http://stuartpb.com/" TargetMode="External" /><Relationship Id="rId42" Type="http://schemas.openxmlformats.org/officeDocument/2006/relationships/hyperlink" Target="http://www.davidoxley.com/" TargetMode="External" /><Relationship Id="rId43" Type="http://schemas.openxmlformats.org/officeDocument/2006/relationships/hyperlink" Target="https://t.co/wV3IFH4Huk" TargetMode="External" /><Relationship Id="rId44" Type="http://schemas.openxmlformats.org/officeDocument/2006/relationships/hyperlink" Target="http://russia-insider.com/" TargetMode="External" /><Relationship Id="rId45" Type="http://schemas.openxmlformats.org/officeDocument/2006/relationships/hyperlink" Target="https://t.co/mWrYdgcYOM" TargetMode="External" /><Relationship Id="rId46" Type="http://schemas.openxmlformats.org/officeDocument/2006/relationships/hyperlink" Target="https://t.co/4PBc5DP219" TargetMode="External" /><Relationship Id="rId47" Type="http://schemas.openxmlformats.org/officeDocument/2006/relationships/hyperlink" Target="https://framapiaf.org/@riffraff" TargetMode="External" /><Relationship Id="rId48" Type="http://schemas.openxmlformats.org/officeDocument/2006/relationships/hyperlink" Target="https://t.co/WpxZ7WjUDR" TargetMode="External" /><Relationship Id="rId49" Type="http://schemas.openxmlformats.org/officeDocument/2006/relationships/hyperlink" Target="http://www.mfa-ks.net/" TargetMode="External" /><Relationship Id="rId50" Type="http://schemas.openxmlformats.org/officeDocument/2006/relationships/hyperlink" Target="https://laec.fr/" TargetMode="External" /><Relationship Id="rId51" Type="http://schemas.openxmlformats.org/officeDocument/2006/relationships/hyperlink" Target="https://t.co/5DFSL0qs3L" TargetMode="External" /><Relationship Id="rId52" Type="http://schemas.openxmlformats.org/officeDocument/2006/relationships/hyperlink" Target="https://t.co/XJZHnGFyja" TargetMode="External" /><Relationship Id="rId53" Type="http://schemas.openxmlformats.org/officeDocument/2006/relationships/hyperlink" Target="https://t.co/1erVJgpbWM" TargetMode="External" /><Relationship Id="rId54" Type="http://schemas.openxmlformats.org/officeDocument/2006/relationships/hyperlink" Target="https://instagram.com/newschambers" TargetMode="External" /><Relationship Id="rId55" Type="http://schemas.openxmlformats.org/officeDocument/2006/relationships/hyperlink" Target="http://page.is/amy-wyatt" TargetMode="External" /><Relationship Id="rId56" Type="http://schemas.openxmlformats.org/officeDocument/2006/relationships/hyperlink" Target="https://www.youtube.com/user/villedegrenoble/live" TargetMode="External" /><Relationship Id="rId57" Type="http://schemas.openxmlformats.org/officeDocument/2006/relationships/hyperlink" Target="http://presscore.ca/" TargetMode="External" /><Relationship Id="rId58" Type="http://schemas.openxmlformats.org/officeDocument/2006/relationships/hyperlink" Target="http://eyegloarts.com/" TargetMode="External" /><Relationship Id="rId59" Type="http://schemas.openxmlformats.org/officeDocument/2006/relationships/hyperlink" Target="https://www.bbc.co.uk/news/correspondents/nicholaswatt" TargetMode="External" /><Relationship Id="rId60" Type="http://schemas.openxmlformats.org/officeDocument/2006/relationships/hyperlink" Target="http://bbc.co.uk/newsnight" TargetMode="External" /><Relationship Id="rId61" Type="http://schemas.openxmlformats.org/officeDocument/2006/relationships/hyperlink" Target="http://www.noraloreto.ca/" TargetMode="External" /><Relationship Id="rId62" Type="http://schemas.openxmlformats.org/officeDocument/2006/relationships/hyperlink" Target="https://fncaringsociety.com/" TargetMode="External" /><Relationship Id="rId63" Type="http://schemas.openxmlformats.org/officeDocument/2006/relationships/hyperlink" Target="https://www.vavel.com/en/author/soppysophs" TargetMode="External" /><Relationship Id="rId64" Type="http://schemas.openxmlformats.org/officeDocument/2006/relationships/hyperlink" Target="http://t.co/dgRlXNjGNc" TargetMode="External" /><Relationship Id="rId65" Type="http://schemas.openxmlformats.org/officeDocument/2006/relationships/hyperlink" Target="https://t.co/F3fLcfn45H" TargetMode="External" /><Relationship Id="rId66" Type="http://schemas.openxmlformats.org/officeDocument/2006/relationships/hyperlink" Target="http://gab.ai/Aristocrates" TargetMode="External" /><Relationship Id="rId67" Type="http://schemas.openxmlformats.org/officeDocument/2006/relationships/hyperlink" Target="https://t.co/7jWi251EvN" TargetMode="External" /><Relationship Id="rId68" Type="http://schemas.openxmlformats.org/officeDocument/2006/relationships/hyperlink" Target="http://t.co/6XQ8g6e0io" TargetMode="External" /><Relationship Id="rId69" Type="http://schemas.openxmlformats.org/officeDocument/2006/relationships/hyperlink" Target="https://t.co/3JLrlTvx1B" TargetMode="External" /><Relationship Id="rId70" Type="http://schemas.openxmlformats.org/officeDocument/2006/relationships/hyperlink" Target="https://t.co/cUcVT7Tbns" TargetMode="External" /><Relationship Id="rId71" Type="http://schemas.openxmlformats.org/officeDocument/2006/relationships/hyperlink" Target="http://maceblogger8.wordpress.com/" TargetMode="External" /><Relationship Id="rId72" Type="http://schemas.openxmlformats.org/officeDocument/2006/relationships/hyperlink" Target="https://t.co/gggmdpuCSK" TargetMode="External" /><Relationship Id="rId73" Type="http://schemas.openxmlformats.org/officeDocument/2006/relationships/hyperlink" Target="http://siscadirects.com/" TargetMode="External" /><Relationship Id="rId74" Type="http://schemas.openxmlformats.org/officeDocument/2006/relationships/hyperlink" Target="http://www.labourstart.org/fr" TargetMode="External" /><Relationship Id="rId75" Type="http://schemas.openxmlformats.org/officeDocument/2006/relationships/hyperlink" Target="http://www.labourstart.org/canada" TargetMode="External" /><Relationship Id="rId76" Type="http://schemas.openxmlformats.org/officeDocument/2006/relationships/hyperlink" Target="https://t.co/quY5Z6ZqEb" TargetMode="External" /><Relationship Id="rId77" Type="http://schemas.openxmlformats.org/officeDocument/2006/relationships/hyperlink" Target="https://t.co/a3r8LIz8XI" TargetMode="External" /><Relationship Id="rId78" Type="http://schemas.openxmlformats.org/officeDocument/2006/relationships/hyperlink" Target="http://www.diogenedarc.com/" TargetMode="External" /><Relationship Id="rId79" Type="http://schemas.openxmlformats.org/officeDocument/2006/relationships/hyperlink" Target="https://t.co/UrLqPVTp7T" TargetMode="External" /><Relationship Id="rId80" Type="http://schemas.openxmlformats.org/officeDocument/2006/relationships/hyperlink" Target="https://t.co/tLzJjqpLx5" TargetMode="External" /><Relationship Id="rId81" Type="http://schemas.openxmlformats.org/officeDocument/2006/relationships/hyperlink" Target="https://twitter.com/raniallk/status/1030124625022394369?s=19" TargetMode="External" /><Relationship Id="rId82" Type="http://schemas.openxmlformats.org/officeDocument/2006/relationships/hyperlink" Target="http://www.ocasio2018.com/" TargetMode="External" /><Relationship Id="rId83" Type="http://schemas.openxmlformats.org/officeDocument/2006/relationships/hyperlink" Target="http://excell5.weebly.com/" TargetMode="External" /><Relationship Id="rId84" Type="http://schemas.openxmlformats.org/officeDocument/2006/relationships/hyperlink" Target="http://www.gavinwilliamson.org/" TargetMode="External" /><Relationship Id="rId85" Type="http://schemas.openxmlformats.org/officeDocument/2006/relationships/hyperlink" Target="https://t.co/LukDTRrqWa" TargetMode="External" /><Relationship Id="rId86" Type="http://schemas.openxmlformats.org/officeDocument/2006/relationships/hyperlink" Target="http://www.compublics.com/" TargetMode="External" /><Relationship Id="rId87" Type="http://schemas.openxmlformats.org/officeDocument/2006/relationships/hyperlink" Target="http://t.co/28oe5V572t" TargetMode="External" /><Relationship Id="rId88" Type="http://schemas.openxmlformats.org/officeDocument/2006/relationships/hyperlink" Target="https://t.co/6jCXqPVdtu" TargetMode="External" /><Relationship Id="rId89" Type="http://schemas.openxmlformats.org/officeDocument/2006/relationships/hyperlink" Target="http://solidarites-sante.gouv.fr/" TargetMode="External" /><Relationship Id="rId90" Type="http://schemas.openxmlformats.org/officeDocument/2006/relationships/hyperlink" Target="https://t.co/0KvkpctJAX" TargetMode="External" /><Relationship Id="rId91" Type="http://schemas.openxmlformats.org/officeDocument/2006/relationships/hyperlink" Target="https://t.co/isQBU1f8HM" TargetMode="External" /><Relationship Id="rId92" Type="http://schemas.openxmlformats.org/officeDocument/2006/relationships/hyperlink" Target="http://www.catel.pro/" TargetMode="External" /><Relationship Id="rId93" Type="http://schemas.openxmlformats.org/officeDocument/2006/relationships/hyperlink" Target="https://t.co/uISXfPSHvU" TargetMode="External" /><Relationship Id="rId94" Type="http://schemas.openxmlformats.org/officeDocument/2006/relationships/hyperlink" Target="https://t.co/SKLaLpWyuC" TargetMode="External" /><Relationship Id="rId95" Type="http://schemas.openxmlformats.org/officeDocument/2006/relationships/hyperlink" Target="https://t.co/N9RVRYkBHG" TargetMode="External" /><Relationship Id="rId96" Type="http://schemas.openxmlformats.org/officeDocument/2006/relationships/hyperlink" Target="https://t.co/ly2kji0tg4" TargetMode="External" /><Relationship Id="rId97" Type="http://schemas.openxmlformats.org/officeDocument/2006/relationships/hyperlink" Target="https://t.co/t05x1fKroc" TargetMode="External" /><Relationship Id="rId98" Type="http://schemas.openxmlformats.org/officeDocument/2006/relationships/hyperlink" Target="https://t.co/lBaTvKQUVp" TargetMode="External" /><Relationship Id="rId99" Type="http://schemas.openxmlformats.org/officeDocument/2006/relationships/hyperlink" Target="https://t.co/SJmXUinI6S" TargetMode="External" /><Relationship Id="rId100" Type="http://schemas.openxmlformats.org/officeDocument/2006/relationships/hyperlink" Target="https://t.co/Lw3a3TubIh" TargetMode="External" /><Relationship Id="rId101" Type="http://schemas.openxmlformats.org/officeDocument/2006/relationships/hyperlink" Target="https://t.co/Ul2znwTIFR" TargetMode="External" /><Relationship Id="rId102" Type="http://schemas.openxmlformats.org/officeDocument/2006/relationships/hyperlink" Target="https://t.co/WzNsMWlrho" TargetMode="External" /><Relationship Id="rId103" Type="http://schemas.openxmlformats.org/officeDocument/2006/relationships/hyperlink" Target="https://t.co/XGYzjWkdoh" TargetMode="External" /><Relationship Id="rId104" Type="http://schemas.openxmlformats.org/officeDocument/2006/relationships/hyperlink" Target="https://www.peoplespartyofcanada.ca/" TargetMode="External" /><Relationship Id="rId105" Type="http://schemas.openxmlformats.org/officeDocument/2006/relationships/hyperlink" Target="https://www.facebook.com/resistanceisbeautiful/" TargetMode="External" /><Relationship Id="rId106" Type="http://schemas.openxmlformats.org/officeDocument/2006/relationships/hyperlink" Target="https://t.co/UV7LjkwIUo" TargetMode="External" /><Relationship Id="rId107" Type="http://schemas.openxmlformats.org/officeDocument/2006/relationships/hyperlink" Target="http://scottneigh.ca/" TargetMode="External" /><Relationship Id="rId108" Type="http://schemas.openxmlformats.org/officeDocument/2006/relationships/hyperlink" Target="https://t.co/bUOOlG55c9" TargetMode="External" /><Relationship Id="rId109" Type="http://schemas.openxmlformats.org/officeDocument/2006/relationships/hyperlink" Target="https://t.co/j9BTea3iHK" TargetMode="External" /><Relationship Id="rId110" Type="http://schemas.openxmlformats.org/officeDocument/2006/relationships/hyperlink" Target="https://goodwin.hcommons.org/" TargetMode="External" /><Relationship Id="rId111" Type="http://schemas.openxmlformats.org/officeDocument/2006/relationships/hyperlink" Target="https://www.researchgate.net/profile/Lesley_Howse" TargetMode="External" /><Relationship Id="rId112" Type="http://schemas.openxmlformats.org/officeDocument/2006/relationships/hyperlink" Target="https://t.co/Lafgs6n71T" TargetMode="External" /><Relationship Id="rId113" Type="http://schemas.openxmlformats.org/officeDocument/2006/relationships/hyperlink" Target="http://t.co/F8On9X35XC" TargetMode="External" /><Relationship Id="rId114" Type="http://schemas.openxmlformats.org/officeDocument/2006/relationships/hyperlink" Target="https://t.co/gpTBR4N6Zt" TargetMode="External" /><Relationship Id="rId115" Type="http://schemas.openxmlformats.org/officeDocument/2006/relationships/hyperlink" Target="https://t.co/tiza4AGEYQ" TargetMode="External" /><Relationship Id="rId116" Type="http://schemas.openxmlformats.org/officeDocument/2006/relationships/hyperlink" Target="http://t.co/hfwwDPseMC" TargetMode="External" /><Relationship Id="rId117" Type="http://schemas.openxmlformats.org/officeDocument/2006/relationships/hyperlink" Target="https://t.co/gwyFw9ay08" TargetMode="External" /><Relationship Id="rId118" Type="http://schemas.openxmlformats.org/officeDocument/2006/relationships/hyperlink" Target="https://t.co/srtbInSqdz" TargetMode="External" /><Relationship Id="rId119" Type="http://schemas.openxmlformats.org/officeDocument/2006/relationships/hyperlink" Target="https://t.co/3GB6Jcyjev" TargetMode="External" /><Relationship Id="rId120" Type="http://schemas.openxmlformats.org/officeDocument/2006/relationships/hyperlink" Target="https://t.co/oThBvVTfw7" TargetMode="External" /><Relationship Id="rId121" Type="http://schemas.openxmlformats.org/officeDocument/2006/relationships/hyperlink" Target="https://t.co/W42ucYlYnk" TargetMode="External" /><Relationship Id="rId122" Type="http://schemas.openxmlformats.org/officeDocument/2006/relationships/hyperlink" Target="https://t.co/iPSnxiIF6q" TargetMode="External" /><Relationship Id="rId123" Type="http://schemas.openxmlformats.org/officeDocument/2006/relationships/hyperlink" Target="https://gersande.com/" TargetMode="External" /><Relationship Id="rId124" Type="http://schemas.openxmlformats.org/officeDocument/2006/relationships/hyperlink" Target="http://www.tearafraser.com/" TargetMode="External" /><Relationship Id="rId125" Type="http://schemas.openxmlformats.org/officeDocument/2006/relationships/hyperlink" Target="http://laurel.russwurm.org/blogs/" TargetMode="External" /><Relationship Id="rId126" Type="http://schemas.openxmlformats.org/officeDocument/2006/relationships/hyperlink" Target="https://t.co/vc3GbkpRyz" TargetMode="External" /><Relationship Id="rId127" Type="http://schemas.openxmlformats.org/officeDocument/2006/relationships/hyperlink" Target="http://www.actuallyreadbooks.com/" TargetMode="External" /><Relationship Id="rId128" Type="http://schemas.openxmlformats.org/officeDocument/2006/relationships/hyperlink" Target="https://t.co/OBtwk7Thoq" TargetMode="External" /><Relationship Id="rId129" Type="http://schemas.openxmlformats.org/officeDocument/2006/relationships/hyperlink" Target="https://paper.li/WMN4SRVL/1408584540" TargetMode="External" /><Relationship Id="rId130" Type="http://schemas.openxmlformats.org/officeDocument/2006/relationships/hyperlink" Target="https://t.co/0A2XTHtWhc" TargetMode="External" /><Relationship Id="rId131" Type="http://schemas.openxmlformats.org/officeDocument/2006/relationships/hyperlink" Target="https://t.co/KVDDweLYl9" TargetMode="External" /><Relationship Id="rId132" Type="http://schemas.openxmlformats.org/officeDocument/2006/relationships/hyperlink" Target="https://haudenosauneeatenati.blogspot.com/?m=1" TargetMode="External" /><Relationship Id="rId133" Type="http://schemas.openxmlformats.org/officeDocument/2006/relationships/hyperlink" Target="https://t.co/g6FhV9D9lS" TargetMode="External" /><Relationship Id="rId134" Type="http://schemas.openxmlformats.org/officeDocument/2006/relationships/hyperlink" Target="http://sbstewartlaing.wordpress.com/" TargetMode="External" /><Relationship Id="rId135" Type="http://schemas.openxmlformats.org/officeDocument/2006/relationships/hyperlink" Target="https://t.co/sEcW0c9E9r" TargetMode="External" /><Relationship Id="rId136" Type="http://schemas.openxmlformats.org/officeDocument/2006/relationships/hyperlink" Target="https://t.co/T9R3icn1cZ" TargetMode="External" /><Relationship Id="rId137" Type="http://schemas.openxmlformats.org/officeDocument/2006/relationships/hyperlink" Target="https://paypal.me/terrilltf" TargetMode="External" /><Relationship Id="rId138" Type="http://schemas.openxmlformats.org/officeDocument/2006/relationships/hyperlink" Target="https://t.co/rAXKZ7bdEO" TargetMode="External" /><Relationship Id="rId139" Type="http://schemas.openxmlformats.org/officeDocument/2006/relationships/hyperlink" Target="https://t.co/O30W90OIH0" TargetMode="External" /><Relationship Id="rId140" Type="http://schemas.openxmlformats.org/officeDocument/2006/relationships/hyperlink" Target="https://www.youtube.com/c/PamPalmaterchannel" TargetMode="External" /><Relationship Id="rId141" Type="http://schemas.openxmlformats.org/officeDocument/2006/relationships/hyperlink" Target="http://bloodghostratio.blogspot.com/" TargetMode="External" /><Relationship Id="rId142" Type="http://schemas.openxmlformats.org/officeDocument/2006/relationships/hyperlink" Target="http://sexmarxist.blog/" TargetMode="External" /><Relationship Id="rId143" Type="http://schemas.openxmlformats.org/officeDocument/2006/relationships/hyperlink" Target="https://t.co/FT8CtjU4rV" TargetMode="External" /><Relationship Id="rId144" Type="http://schemas.openxmlformats.org/officeDocument/2006/relationships/hyperlink" Target="https://t.co/c59AesOv11" TargetMode="External" /><Relationship Id="rId145" Type="http://schemas.openxmlformats.org/officeDocument/2006/relationships/hyperlink" Target="http://abusewithanexcuse.com/" TargetMode="External" /><Relationship Id="rId146" Type="http://schemas.openxmlformats.org/officeDocument/2006/relationships/hyperlink" Target="https://t.co/PSVGIBHfdv" TargetMode="External" /><Relationship Id="rId147" Type="http://schemas.openxmlformats.org/officeDocument/2006/relationships/hyperlink" Target="http://leslie-gill.squarespace.com/blog/" TargetMode="External" /><Relationship Id="rId148" Type="http://schemas.openxmlformats.org/officeDocument/2006/relationships/hyperlink" Target="https://t.co/X8WFLfZPfK" TargetMode="External" /><Relationship Id="rId149" Type="http://schemas.openxmlformats.org/officeDocument/2006/relationships/hyperlink" Target="http://allthecanadianpolitics.tumblr.com/" TargetMode="External" /><Relationship Id="rId150" Type="http://schemas.openxmlformats.org/officeDocument/2006/relationships/hyperlink" Target="https://t.co/6ONjpC9CaI" TargetMode="External" /><Relationship Id="rId151" Type="http://schemas.openxmlformats.org/officeDocument/2006/relationships/hyperlink" Target="https://t.co/gXZEc8dFC7" TargetMode="External" /><Relationship Id="rId152" Type="http://schemas.openxmlformats.org/officeDocument/2006/relationships/hyperlink" Target="http://stephenstewart.ca/" TargetMode="External" /><Relationship Id="rId153" Type="http://schemas.openxmlformats.org/officeDocument/2006/relationships/hyperlink" Target="https://t.co/d8ArW3l7KC" TargetMode="External" /><Relationship Id="rId154" Type="http://schemas.openxmlformats.org/officeDocument/2006/relationships/hyperlink" Target="https://t.co/jLAOK2tzs4" TargetMode="External" /><Relationship Id="rId155" Type="http://schemas.openxmlformats.org/officeDocument/2006/relationships/hyperlink" Target="http://marxists.org/" TargetMode="External" /><Relationship Id="rId156" Type="http://schemas.openxmlformats.org/officeDocument/2006/relationships/hyperlink" Target="http://t.co/Q46ZLpJK9o" TargetMode="External" /><Relationship Id="rId157" Type="http://schemas.openxmlformats.org/officeDocument/2006/relationships/hyperlink" Target="https://t.co/z71aqw5kFr" TargetMode="External" /><Relationship Id="rId158" Type="http://schemas.openxmlformats.org/officeDocument/2006/relationships/hyperlink" Target="https://t.co/AIxtUk1aht" TargetMode="External" /><Relationship Id="rId159" Type="http://schemas.openxmlformats.org/officeDocument/2006/relationships/hyperlink" Target="http://occupywatchdog.tumblr.com/" TargetMode="External" /><Relationship Id="rId160" Type="http://schemas.openxmlformats.org/officeDocument/2006/relationships/hyperlink" Target="http://bertussi.ca/" TargetMode="External" /><Relationship Id="rId161" Type="http://schemas.openxmlformats.org/officeDocument/2006/relationships/hyperlink" Target="http://www.succesun.com/" TargetMode="External" /><Relationship Id="rId162" Type="http://schemas.openxmlformats.org/officeDocument/2006/relationships/hyperlink" Target="https://help.twitter.com/" TargetMode="External" /><Relationship Id="rId163" Type="http://schemas.openxmlformats.org/officeDocument/2006/relationships/hyperlink" Target="http://uk.mfa.gov.ua/en" TargetMode="External" /><Relationship Id="rId164" Type="http://schemas.openxmlformats.org/officeDocument/2006/relationships/hyperlink" Target="https://t.co/9VsWItAlE8" TargetMode="External" /><Relationship Id="rId165" Type="http://schemas.openxmlformats.org/officeDocument/2006/relationships/hyperlink" Target="https://pbs.twimg.com/profile_banners/555934285/1537438317" TargetMode="External" /><Relationship Id="rId166" Type="http://schemas.openxmlformats.org/officeDocument/2006/relationships/hyperlink" Target="https://pbs.twimg.com/profile_banners/32319442/1365795031" TargetMode="External" /><Relationship Id="rId167" Type="http://schemas.openxmlformats.org/officeDocument/2006/relationships/hyperlink" Target="https://pbs.twimg.com/profile_banners/153653274/1447423695" TargetMode="External" /><Relationship Id="rId168" Type="http://schemas.openxmlformats.org/officeDocument/2006/relationships/hyperlink" Target="https://pbs.twimg.com/profile_banners/981532109910224897/1525462424" TargetMode="External" /><Relationship Id="rId169" Type="http://schemas.openxmlformats.org/officeDocument/2006/relationships/hyperlink" Target="https://pbs.twimg.com/profile_banners/2347049341/1522707898" TargetMode="External" /><Relationship Id="rId170" Type="http://schemas.openxmlformats.org/officeDocument/2006/relationships/hyperlink" Target="https://pbs.twimg.com/profile_banners/250849580/1544543636" TargetMode="External" /><Relationship Id="rId171" Type="http://schemas.openxmlformats.org/officeDocument/2006/relationships/hyperlink" Target="https://pbs.twimg.com/profile_banners/2491545752/1540117340" TargetMode="External" /><Relationship Id="rId172" Type="http://schemas.openxmlformats.org/officeDocument/2006/relationships/hyperlink" Target="https://pbs.twimg.com/profile_banners/4098669154/1538640732" TargetMode="External" /><Relationship Id="rId173" Type="http://schemas.openxmlformats.org/officeDocument/2006/relationships/hyperlink" Target="https://pbs.twimg.com/profile_banners/74764818/1398307026" TargetMode="External" /><Relationship Id="rId174" Type="http://schemas.openxmlformats.org/officeDocument/2006/relationships/hyperlink" Target="https://pbs.twimg.com/profile_banners/1036893795454013440/1536144330" TargetMode="External" /><Relationship Id="rId175" Type="http://schemas.openxmlformats.org/officeDocument/2006/relationships/hyperlink" Target="https://pbs.twimg.com/profile_banners/3656634327/1539546989" TargetMode="External" /><Relationship Id="rId176" Type="http://schemas.openxmlformats.org/officeDocument/2006/relationships/hyperlink" Target="https://pbs.twimg.com/profile_banners/3033081447/1477797923" TargetMode="External" /><Relationship Id="rId177" Type="http://schemas.openxmlformats.org/officeDocument/2006/relationships/hyperlink" Target="https://pbs.twimg.com/profile_banners/80333421/1477055120" TargetMode="External" /><Relationship Id="rId178" Type="http://schemas.openxmlformats.org/officeDocument/2006/relationships/hyperlink" Target="https://pbs.twimg.com/profile_banners/3343144372/1547612870" TargetMode="External" /><Relationship Id="rId179" Type="http://schemas.openxmlformats.org/officeDocument/2006/relationships/hyperlink" Target="https://pbs.twimg.com/profile_banners/880067270130716673/1531156902" TargetMode="External" /><Relationship Id="rId180" Type="http://schemas.openxmlformats.org/officeDocument/2006/relationships/hyperlink" Target="https://pbs.twimg.com/profile_banners/899643638/1537545043" TargetMode="External" /><Relationship Id="rId181" Type="http://schemas.openxmlformats.org/officeDocument/2006/relationships/hyperlink" Target="https://pbs.twimg.com/profile_banners/834120291878072320/1527347024" TargetMode="External" /><Relationship Id="rId182" Type="http://schemas.openxmlformats.org/officeDocument/2006/relationships/hyperlink" Target="https://pbs.twimg.com/profile_banners/1033532778070065152/1535498347" TargetMode="External" /><Relationship Id="rId183" Type="http://schemas.openxmlformats.org/officeDocument/2006/relationships/hyperlink" Target="https://pbs.twimg.com/profile_banners/822767880701935616/1506796599" TargetMode="External" /><Relationship Id="rId184" Type="http://schemas.openxmlformats.org/officeDocument/2006/relationships/hyperlink" Target="https://pbs.twimg.com/profile_banners/49896242/1447708847" TargetMode="External" /><Relationship Id="rId185" Type="http://schemas.openxmlformats.org/officeDocument/2006/relationships/hyperlink" Target="https://pbs.twimg.com/profile_banners/1638657246/1462913970" TargetMode="External" /><Relationship Id="rId186" Type="http://schemas.openxmlformats.org/officeDocument/2006/relationships/hyperlink" Target="https://pbs.twimg.com/profile_banners/197803122/1546870990" TargetMode="External" /><Relationship Id="rId187" Type="http://schemas.openxmlformats.org/officeDocument/2006/relationships/hyperlink" Target="https://pbs.twimg.com/profile_banners/808520940451557376/1491879585" TargetMode="External" /><Relationship Id="rId188" Type="http://schemas.openxmlformats.org/officeDocument/2006/relationships/hyperlink" Target="https://pbs.twimg.com/profile_banners/633178300/1539622678" TargetMode="External" /><Relationship Id="rId189" Type="http://schemas.openxmlformats.org/officeDocument/2006/relationships/hyperlink" Target="https://pbs.twimg.com/profile_banners/4970411/1545632233" TargetMode="External" /><Relationship Id="rId190" Type="http://schemas.openxmlformats.org/officeDocument/2006/relationships/hyperlink" Target="https://pbs.twimg.com/profile_banners/55856471/1479506407" TargetMode="External" /><Relationship Id="rId191" Type="http://schemas.openxmlformats.org/officeDocument/2006/relationships/hyperlink" Target="https://pbs.twimg.com/profile_banners/3302117697/1544556224" TargetMode="External" /><Relationship Id="rId192" Type="http://schemas.openxmlformats.org/officeDocument/2006/relationships/hyperlink" Target="https://pbs.twimg.com/profile_banners/26259342/1485873134" TargetMode="External" /><Relationship Id="rId193" Type="http://schemas.openxmlformats.org/officeDocument/2006/relationships/hyperlink" Target="https://pbs.twimg.com/profile_banners/457154886/1415855851" TargetMode="External" /><Relationship Id="rId194" Type="http://schemas.openxmlformats.org/officeDocument/2006/relationships/hyperlink" Target="https://pbs.twimg.com/profile_banners/80271270/1541174746" TargetMode="External" /><Relationship Id="rId195" Type="http://schemas.openxmlformats.org/officeDocument/2006/relationships/hyperlink" Target="https://pbs.twimg.com/profile_banners/392223127/1448745776" TargetMode="External" /><Relationship Id="rId196" Type="http://schemas.openxmlformats.org/officeDocument/2006/relationships/hyperlink" Target="https://pbs.twimg.com/profile_banners/845137912740012033/1490337337" TargetMode="External" /><Relationship Id="rId197" Type="http://schemas.openxmlformats.org/officeDocument/2006/relationships/hyperlink" Target="https://pbs.twimg.com/profile_banners/263860406/1530351779" TargetMode="External" /><Relationship Id="rId198" Type="http://schemas.openxmlformats.org/officeDocument/2006/relationships/hyperlink" Target="https://pbs.twimg.com/profile_banners/3296783885/1538929276" TargetMode="External" /><Relationship Id="rId199" Type="http://schemas.openxmlformats.org/officeDocument/2006/relationships/hyperlink" Target="https://pbs.twimg.com/profile_banners/141354300/1503181631" TargetMode="External" /><Relationship Id="rId200" Type="http://schemas.openxmlformats.org/officeDocument/2006/relationships/hyperlink" Target="https://pbs.twimg.com/profile_banners/4048091663/1518400235" TargetMode="External" /><Relationship Id="rId201" Type="http://schemas.openxmlformats.org/officeDocument/2006/relationships/hyperlink" Target="https://pbs.twimg.com/profile_banners/1058183037723193344/1541125670" TargetMode="External" /><Relationship Id="rId202" Type="http://schemas.openxmlformats.org/officeDocument/2006/relationships/hyperlink" Target="https://pbs.twimg.com/profile_banners/780818696839114752/1527441089" TargetMode="External" /><Relationship Id="rId203" Type="http://schemas.openxmlformats.org/officeDocument/2006/relationships/hyperlink" Target="https://pbs.twimg.com/profile_banners/734100677102821378/1507498796" TargetMode="External" /><Relationship Id="rId204" Type="http://schemas.openxmlformats.org/officeDocument/2006/relationships/hyperlink" Target="https://pbs.twimg.com/profile_banners/21439144/1514974022" TargetMode="External" /><Relationship Id="rId205" Type="http://schemas.openxmlformats.org/officeDocument/2006/relationships/hyperlink" Target="https://pbs.twimg.com/profile_banners/869192276614012928/1496084583" TargetMode="External" /><Relationship Id="rId206" Type="http://schemas.openxmlformats.org/officeDocument/2006/relationships/hyperlink" Target="https://pbs.twimg.com/profile_banners/3304793398/1534083450" TargetMode="External" /><Relationship Id="rId207" Type="http://schemas.openxmlformats.org/officeDocument/2006/relationships/hyperlink" Target="https://pbs.twimg.com/profile_banners/851863962954211328/1501895198" TargetMode="External" /><Relationship Id="rId208" Type="http://schemas.openxmlformats.org/officeDocument/2006/relationships/hyperlink" Target="https://pbs.twimg.com/profile_banners/910568148717490178/1536071391" TargetMode="External" /><Relationship Id="rId209" Type="http://schemas.openxmlformats.org/officeDocument/2006/relationships/hyperlink" Target="https://pbs.twimg.com/profile_banners/749230571008786432/1527846116" TargetMode="External" /><Relationship Id="rId210" Type="http://schemas.openxmlformats.org/officeDocument/2006/relationships/hyperlink" Target="https://pbs.twimg.com/profile_banners/1543718389/1504452078" TargetMode="External" /><Relationship Id="rId211" Type="http://schemas.openxmlformats.org/officeDocument/2006/relationships/hyperlink" Target="https://pbs.twimg.com/profile_banners/892293725820514304/1540017092" TargetMode="External" /><Relationship Id="rId212" Type="http://schemas.openxmlformats.org/officeDocument/2006/relationships/hyperlink" Target="https://pbs.twimg.com/profile_banners/983045886270984193/1523436754" TargetMode="External" /><Relationship Id="rId213" Type="http://schemas.openxmlformats.org/officeDocument/2006/relationships/hyperlink" Target="https://pbs.twimg.com/profile_banners/1032918424530378752/1538827708" TargetMode="External" /><Relationship Id="rId214" Type="http://schemas.openxmlformats.org/officeDocument/2006/relationships/hyperlink" Target="https://pbs.twimg.com/profile_banners/3437738345/1485786253" TargetMode="External" /><Relationship Id="rId215" Type="http://schemas.openxmlformats.org/officeDocument/2006/relationships/hyperlink" Target="https://pbs.twimg.com/profile_banners/767310179482435584/1526218717" TargetMode="External" /><Relationship Id="rId216" Type="http://schemas.openxmlformats.org/officeDocument/2006/relationships/hyperlink" Target="https://pbs.twimg.com/profile_banners/801112938073440256/1490469177" TargetMode="External" /><Relationship Id="rId217" Type="http://schemas.openxmlformats.org/officeDocument/2006/relationships/hyperlink" Target="https://pbs.twimg.com/profile_banners/814194954755080193/1482954666" TargetMode="External" /><Relationship Id="rId218" Type="http://schemas.openxmlformats.org/officeDocument/2006/relationships/hyperlink" Target="https://pbs.twimg.com/profile_banners/552494536/1445634571" TargetMode="External" /><Relationship Id="rId219" Type="http://schemas.openxmlformats.org/officeDocument/2006/relationships/hyperlink" Target="https://pbs.twimg.com/profile_banners/910540923842514945/1526739818" TargetMode="External" /><Relationship Id="rId220" Type="http://schemas.openxmlformats.org/officeDocument/2006/relationships/hyperlink" Target="https://pbs.twimg.com/profile_banners/716029885404352512/1507702034" TargetMode="External" /><Relationship Id="rId221" Type="http://schemas.openxmlformats.org/officeDocument/2006/relationships/hyperlink" Target="https://pbs.twimg.com/profile_banners/3907098496/1542548781" TargetMode="External" /><Relationship Id="rId222" Type="http://schemas.openxmlformats.org/officeDocument/2006/relationships/hyperlink" Target="https://pbs.twimg.com/profile_banners/823887556114862080/1526472449" TargetMode="External" /><Relationship Id="rId223" Type="http://schemas.openxmlformats.org/officeDocument/2006/relationships/hyperlink" Target="https://pbs.twimg.com/profile_banners/2252571438/1535095480" TargetMode="External" /><Relationship Id="rId224" Type="http://schemas.openxmlformats.org/officeDocument/2006/relationships/hyperlink" Target="https://pbs.twimg.com/profile_banners/1873306339/1539654338" TargetMode="External" /><Relationship Id="rId225" Type="http://schemas.openxmlformats.org/officeDocument/2006/relationships/hyperlink" Target="https://pbs.twimg.com/profile_banners/806936159586652161/1542854093" TargetMode="External" /><Relationship Id="rId226" Type="http://schemas.openxmlformats.org/officeDocument/2006/relationships/hyperlink" Target="https://pbs.twimg.com/profile_banners/300455028/1482358567" TargetMode="External" /><Relationship Id="rId227" Type="http://schemas.openxmlformats.org/officeDocument/2006/relationships/hyperlink" Target="https://pbs.twimg.com/profile_banners/228661749/1522846559" TargetMode="External" /><Relationship Id="rId228" Type="http://schemas.openxmlformats.org/officeDocument/2006/relationships/hyperlink" Target="https://pbs.twimg.com/profile_banners/581182487/1452968545" TargetMode="External" /><Relationship Id="rId229" Type="http://schemas.openxmlformats.org/officeDocument/2006/relationships/hyperlink" Target="https://pbs.twimg.com/profile_banners/577774403/1457052358" TargetMode="External" /><Relationship Id="rId230" Type="http://schemas.openxmlformats.org/officeDocument/2006/relationships/hyperlink" Target="https://pbs.twimg.com/profile_banners/28350927/1544546774" TargetMode="External" /><Relationship Id="rId231" Type="http://schemas.openxmlformats.org/officeDocument/2006/relationships/hyperlink" Target="https://pbs.twimg.com/profile_banners/432557320/1438410550" TargetMode="External" /><Relationship Id="rId232" Type="http://schemas.openxmlformats.org/officeDocument/2006/relationships/hyperlink" Target="https://pbs.twimg.com/profile_banners/4324283735/1546138847" TargetMode="External" /><Relationship Id="rId233" Type="http://schemas.openxmlformats.org/officeDocument/2006/relationships/hyperlink" Target="https://pbs.twimg.com/profile_banners/53987594/1401558660" TargetMode="External" /><Relationship Id="rId234" Type="http://schemas.openxmlformats.org/officeDocument/2006/relationships/hyperlink" Target="https://pbs.twimg.com/profile_banners/749403866001707008/1483352289" TargetMode="External" /><Relationship Id="rId235" Type="http://schemas.openxmlformats.org/officeDocument/2006/relationships/hyperlink" Target="https://pbs.twimg.com/profile_banners/14755761/1383147730" TargetMode="External" /><Relationship Id="rId236" Type="http://schemas.openxmlformats.org/officeDocument/2006/relationships/hyperlink" Target="https://pbs.twimg.com/profile_banners/454099919/1532108947" TargetMode="External" /><Relationship Id="rId237" Type="http://schemas.openxmlformats.org/officeDocument/2006/relationships/hyperlink" Target="https://pbs.twimg.com/profile_banners/827987423737044994/1496508550" TargetMode="External" /><Relationship Id="rId238" Type="http://schemas.openxmlformats.org/officeDocument/2006/relationships/hyperlink" Target="https://pbs.twimg.com/profile_banners/35062969/1523052752" TargetMode="External" /><Relationship Id="rId239" Type="http://schemas.openxmlformats.org/officeDocument/2006/relationships/hyperlink" Target="https://pbs.twimg.com/profile_banners/899958036/1541359238" TargetMode="External" /><Relationship Id="rId240" Type="http://schemas.openxmlformats.org/officeDocument/2006/relationships/hyperlink" Target="https://pbs.twimg.com/profile_banners/14300872/1398550941" TargetMode="External" /><Relationship Id="rId241" Type="http://schemas.openxmlformats.org/officeDocument/2006/relationships/hyperlink" Target="https://pbs.twimg.com/profile_banners/1265610458/1521493970" TargetMode="External" /><Relationship Id="rId242" Type="http://schemas.openxmlformats.org/officeDocument/2006/relationships/hyperlink" Target="https://pbs.twimg.com/profile_banners/364947523/1540818650" TargetMode="External" /><Relationship Id="rId243" Type="http://schemas.openxmlformats.org/officeDocument/2006/relationships/hyperlink" Target="https://pbs.twimg.com/profile_banners/22346794/1527263165" TargetMode="External" /><Relationship Id="rId244" Type="http://schemas.openxmlformats.org/officeDocument/2006/relationships/hyperlink" Target="https://pbs.twimg.com/profile_banners/971740565757939714/1520523877" TargetMode="External" /><Relationship Id="rId245" Type="http://schemas.openxmlformats.org/officeDocument/2006/relationships/hyperlink" Target="https://pbs.twimg.com/profile_banners/88870648/1520888058" TargetMode="External" /><Relationship Id="rId246" Type="http://schemas.openxmlformats.org/officeDocument/2006/relationships/hyperlink" Target="https://pbs.twimg.com/profile_banners/4004791113/1543151314" TargetMode="External" /><Relationship Id="rId247" Type="http://schemas.openxmlformats.org/officeDocument/2006/relationships/hyperlink" Target="https://pbs.twimg.com/profile_banners/2739596257/1480508079" TargetMode="External" /><Relationship Id="rId248" Type="http://schemas.openxmlformats.org/officeDocument/2006/relationships/hyperlink" Target="https://pbs.twimg.com/profile_banners/318944546/1483091632" TargetMode="External" /><Relationship Id="rId249" Type="http://schemas.openxmlformats.org/officeDocument/2006/relationships/hyperlink" Target="https://pbs.twimg.com/profile_banners/20068679/1438019398" TargetMode="External" /><Relationship Id="rId250" Type="http://schemas.openxmlformats.org/officeDocument/2006/relationships/hyperlink" Target="https://pbs.twimg.com/profile_banners/318143000/1545601871" TargetMode="External" /><Relationship Id="rId251" Type="http://schemas.openxmlformats.org/officeDocument/2006/relationships/hyperlink" Target="https://pbs.twimg.com/profile_banners/247042166/1541847466" TargetMode="External" /><Relationship Id="rId252" Type="http://schemas.openxmlformats.org/officeDocument/2006/relationships/hyperlink" Target="https://pbs.twimg.com/profile_banners/291903360/1544904440" TargetMode="External" /><Relationship Id="rId253" Type="http://schemas.openxmlformats.org/officeDocument/2006/relationships/hyperlink" Target="https://pbs.twimg.com/profile_banners/848921878421000193/1547592229" TargetMode="External" /><Relationship Id="rId254" Type="http://schemas.openxmlformats.org/officeDocument/2006/relationships/hyperlink" Target="https://pbs.twimg.com/profile_banners/295642096/1523913902" TargetMode="External" /><Relationship Id="rId255" Type="http://schemas.openxmlformats.org/officeDocument/2006/relationships/hyperlink" Target="https://pbs.twimg.com/profile_banners/108434962/1483965731" TargetMode="External" /><Relationship Id="rId256" Type="http://schemas.openxmlformats.org/officeDocument/2006/relationships/hyperlink" Target="https://pbs.twimg.com/profile_banners/768030691/1545051209" TargetMode="External" /><Relationship Id="rId257" Type="http://schemas.openxmlformats.org/officeDocument/2006/relationships/hyperlink" Target="https://pbs.twimg.com/profile_banners/506216849/1441827643" TargetMode="External" /><Relationship Id="rId258" Type="http://schemas.openxmlformats.org/officeDocument/2006/relationships/hyperlink" Target="https://pbs.twimg.com/profile_banners/727960753593065474/1544817608" TargetMode="External" /><Relationship Id="rId259" Type="http://schemas.openxmlformats.org/officeDocument/2006/relationships/hyperlink" Target="https://pbs.twimg.com/profile_banners/126847234/1546085861" TargetMode="External" /><Relationship Id="rId260" Type="http://schemas.openxmlformats.org/officeDocument/2006/relationships/hyperlink" Target="https://pbs.twimg.com/profile_banners/2431073155/1539187541" TargetMode="External" /><Relationship Id="rId261" Type="http://schemas.openxmlformats.org/officeDocument/2006/relationships/hyperlink" Target="https://pbs.twimg.com/profile_banners/4521477327/1502496639" TargetMode="External" /><Relationship Id="rId262" Type="http://schemas.openxmlformats.org/officeDocument/2006/relationships/hyperlink" Target="https://pbs.twimg.com/profile_banners/28076811/1493633786" TargetMode="External" /><Relationship Id="rId263" Type="http://schemas.openxmlformats.org/officeDocument/2006/relationships/hyperlink" Target="https://pbs.twimg.com/profile_banners/68714859/1348004402" TargetMode="External" /><Relationship Id="rId264" Type="http://schemas.openxmlformats.org/officeDocument/2006/relationships/hyperlink" Target="https://pbs.twimg.com/profile_banners/18903285/1512759569" TargetMode="External" /><Relationship Id="rId265" Type="http://schemas.openxmlformats.org/officeDocument/2006/relationships/hyperlink" Target="https://pbs.twimg.com/profile_banners/184069308/1495253858" TargetMode="External" /><Relationship Id="rId266" Type="http://schemas.openxmlformats.org/officeDocument/2006/relationships/hyperlink" Target="https://pbs.twimg.com/profile_banners/2174770472/1430311359" TargetMode="External" /><Relationship Id="rId267" Type="http://schemas.openxmlformats.org/officeDocument/2006/relationships/hyperlink" Target="https://pbs.twimg.com/profile_banners/1400514948/1546868875" TargetMode="External" /><Relationship Id="rId268" Type="http://schemas.openxmlformats.org/officeDocument/2006/relationships/hyperlink" Target="https://pbs.twimg.com/profile_banners/27695248/1526316720" TargetMode="External" /><Relationship Id="rId269" Type="http://schemas.openxmlformats.org/officeDocument/2006/relationships/hyperlink" Target="https://pbs.twimg.com/profile_banners/20543416/1515430179" TargetMode="External" /><Relationship Id="rId270" Type="http://schemas.openxmlformats.org/officeDocument/2006/relationships/hyperlink" Target="https://pbs.twimg.com/profile_banners/1047898380322701312/1538696911" TargetMode="External" /><Relationship Id="rId271" Type="http://schemas.openxmlformats.org/officeDocument/2006/relationships/hyperlink" Target="https://pbs.twimg.com/profile_banners/61638283/1542830323" TargetMode="External" /><Relationship Id="rId272" Type="http://schemas.openxmlformats.org/officeDocument/2006/relationships/hyperlink" Target="https://pbs.twimg.com/profile_banners/156314187/1354682354" TargetMode="External" /><Relationship Id="rId273" Type="http://schemas.openxmlformats.org/officeDocument/2006/relationships/hyperlink" Target="https://pbs.twimg.com/profile_banners/982017242354388992/1534832954" TargetMode="External" /><Relationship Id="rId274" Type="http://schemas.openxmlformats.org/officeDocument/2006/relationships/hyperlink" Target="https://pbs.twimg.com/profile_banners/1378592701/1502043321" TargetMode="External" /><Relationship Id="rId275" Type="http://schemas.openxmlformats.org/officeDocument/2006/relationships/hyperlink" Target="https://pbs.twimg.com/profile_banners/1072530644247314432/1544546723" TargetMode="External" /><Relationship Id="rId276" Type="http://schemas.openxmlformats.org/officeDocument/2006/relationships/hyperlink" Target="https://pbs.twimg.com/profile_banners/961011342357315584/1544403799" TargetMode="External" /><Relationship Id="rId277" Type="http://schemas.openxmlformats.org/officeDocument/2006/relationships/hyperlink" Target="https://pbs.twimg.com/profile_banners/263987783/1547611706" TargetMode="External" /><Relationship Id="rId278" Type="http://schemas.openxmlformats.org/officeDocument/2006/relationships/hyperlink" Target="https://pbs.twimg.com/profile_banners/27278988/1535486336" TargetMode="External" /><Relationship Id="rId279" Type="http://schemas.openxmlformats.org/officeDocument/2006/relationships/hyperlink" Target="https://pbs.twimg.com/profile_banners/3075681947/1486804158" TargetMode="External" /><Relationship Id="rId280" Type="http://schemas.openxmlformats.org/officeDocument/2006/relationships/hyperlink" Target="https://pbs.twimg.com/profile_banners/220741455/1454845523" TargetMode="External" /><Relationship Id="rId281" Type="http://schemas.openxmlformats.org/officeDocument/2006/relationships/hyperlink" Target="https://pbs.twimg.com/profile_banners/475145379/1360048442" TargetMode="External" /><Relationship Id="rId282" Type="http://schemas.openxmlformats.org/officeDocument/2006/relationships/hyperlink" Target="https://pbs.twimg.com/profile_banners/10228272/1530457276" TargetMode="External" /><Relationship Id="rId283" Type="http://schemas.openxmlformats.org/officeDocument/2006/relationships/hyperlink" Target="https://pbs.twimg.com/profile_banners/160594322/1357590951" TargetMode="External" /><Relationship Id="rId284" Type="http://schemas.openxmlformats.org/officeDocument/2006/relationships/hyperlink" Target="https://pbs.twimg.com/profile_banners/944864788336824321/1514110623" TargetMode="External" /><Relationship Id="rId285" Type="http://schemas.openxmlformats.org/officeDocument/2006/relationships/hyperlink" Target="https://pbs.twimg.com/profile_banners/372614258/1368842713" TargetMode="External" /><Relationship Id="rId286" Type="http://schemas.openxmlformats.org/officeDocument/2006/relationships/hyperlink" Target="https://pbs.twimg.com/profile_banners/66265493/1533329204" TargetMode="External" /><Relationship Id="rId287" Type="http://schemas.openxmlformats.org/officeDocument/2006/relationships/hyperlink" Target="https://pbs.twimg.com/profile_banners/1710839269/1528707079" TargetMode="External" /><Relationship Id="rId288" Type="http://schemas.openxmlformats.org/officeDocument/2006/relationships/hyperlink" Target="https://pbs.twimg.com/profile_banners/341020028/1403314200" TargetMode="External" /><Relationship Id="rId289" Type="http://schemas.openxmlformats.org/officeDocument/2006/relationships/hyperlink" Target="https://pbs.twimg.com/profile_banners/2866827543/1539907349" TargetMode="External" /><Relationship Id="rId290" Type="http://schemas.openxmlformats.org/officeDocument/2006/relationships/hyperlink" Target="https://pbs.twimg.com/profile_banners/1876498549/1513987964" TargetMode="External" /><Relationship Id="rId291" Type="http://schemas.openxmlformats.org/officeDocument/2006/relationships/hyperlink" Target="https://pbs.twimg.com/profile_banners/1086145081/1525242225" TargetMode="External" /><Relationship Id="rId292" Type="http://schemas.openxmlformats.org/officeDocument/2006/relationships/hyperlink" Target="https://pbs.twimg.com/profile_banners/2472905636/1526833145" TargetMode="External" /><Relationship Id="rId293" Type="http://schemas.openxmlformats.org/officeDocument/2006/relationships/hyperlink" Target="https://pbs.twimg.com/profile_banners/195499824/1416244314" TargetMode="External" /><Relationship Id="rId294" Type="http://schemas.openxmlformats.org/officeDocument/2006/relationships/hyperlink" Target="https://pbs.twimg.com/profile_banners/757050942009204740/1469745513" TargetMode="External" /><Relationship Id="rId295" Type="http://schemas.openxmlformats.org/officeDocument/2006/relationships/hyperlink" Target="https://pbs.twimg.com/profile_banners/3794907136/1451188448" TargetMode="External" /><Relationship Id="rId296" Type="http://schemas.openxmlformats.org/officeDocument/2006/relationships/hyperlink" Target="https://pbs.twimg.com/profile_banners/1722306757/1520173009" TargetMode="External" /><Relationship Id="rId297" Type="http://schemas.openxmlformats.org/officeDocument/2006/relationships/hyperlink" Target="https://pbs.twimg.com/profile_banners/3863605355/1443983426" TargetMode="External" /><Relationship Id="rId298" Type="http://schemas.openxmlformats.org/officeDocument/2006/relationships/hyperlink" Target="https://pbs.twimg.com/profile_banners/16074465/1545313914" TargetMode="External" /><Relationship Id="rId299" Type="http://schemas.openxmlformats.org/officeDocument/2006/relationships/hyperlink" Target="https://pbs.twimg.com/profile_banners/825792170854645760/1485721359" TargetMode="External" /><Relationship Id="rId300" Type="http://schemas.openxmlformats.org/officeDocument/2006/relationships/hyperlink" Target="https://pbs.twimg.com/profile_banners/2838898549/1476850078" TargetMode="External" /><Relationship Id="rId301" Type="http://schemas.openxmlformats.org/officeDocument/2006/relationships/hyperlink" Target="https://pbs.twimg.com/profile_banners/734444561548873728/1546970489" TargetMode="External" /><Relationship Id="rId302" Type="http://schemas.openxmlformats.org/officeDocument/2006/relationships/hyperlink" Target="https://pbs.twimg.com/profile_banners/616735838/1538150999" TargetMode="External" /><Relationship Id="rId303" Type="http://schemas.openxmlformats.org/officeDocument/2006/relationships/hyperlink" Target="https://pbs.twimg.com/profile_banners/816413046189002752/1483485029" TargetMode="External" /><Relationship Id="rId304" Type="http://schemas.openxmlformats.org/officeDocument/2006/relationships/hyperlink" Target="https://pbs.twimg.com/profile_banners/528740098/1472633778" TargetMode="External" /><Relationship Id="rId305" Type="http://schemas.openxmlformats.org/officeDocument/2006/relationships/hyperlink" Target="https://pbs.twimg.com/profile_banners/1016979115356971008/1534231095" TargetMode="External" /><Relationship Id="rId306" Type="http://schemas.openxmlformats.org/officeDocument/2006/relationships/hyperlink" Target="https://pbs.twimg.com/profile_banners/976091150128951296/1536520736" TargetMode="External" /><Relationship Id="rId307" Type="http://schemas.openxmlformats.org/officeDocument/2006/relationships/hyperlink" Target="https://pbs.twimg.com/profile_banners/952926584/1399678479" TargetMode="External" /><Relationship Id="rId308" Type="http://schemas.openxmlformats.org/officeDocument/2006/relationships/hyperlink" Target="https://pbs.twimg.com/profile_banners/510692630/1480402812" TargetMode="External" /><Relationship Id="rId309" Type="http://schemas.openxmlformats.org/officeDocument/2006/relationships/hyperlink" Target="https://pbs.twimg.com/profile_banners/936495440/1541609139" TargetMode="External" /><Relationship Id="rId310" Type="http://schemas.openxmlformats.org/officeDocument/2006/relationships/hyperlink" Target="https://pbs.twimg.com/profile_banners/754003092455260163/1542451863" TargetMode="External" /><Relationship Id="rId311" Type="http://schemas.openxmlformats.org/officeDocument/2006/relationships/hyperlink" Target="https://pbs.twimg.com/profile_banners/2270977421/1531478250" TargetMode="External" /><Relationship Id="rId312" Type="http://schemas.openxmlformats.org/officeDocument/2006/relationships/hyperlink" Target="https://pbs.twimg.com/profile_banners/1053630362369380352/1540566443" TargetMode="External" /><Relationship Id="rId313" Type="http://schemas.openxmlformats.org/officeDocument/2006/relationships/hyperlink" Target="https://pbs.twimg.com/profile_banners/1034164656766689282/1535403436" TargetMode="External" /><Relationship Id="rId314" Type="http://schemas.openxmlformats.org/officeDocument/2006/relationships/hyperlink" Target="https://pbs.twimg.com/profile_banners/827555644039389184/1492853579" TargetMode="External" /><Relationship Id="rId315" Type="http://schemas.openxmlformats.org/officeDocument/2006/relationships/hyperlink" Target="https://pbs.twimg.com/profile_banners/916428665197559808/1534596572" TargetMode="External" /><Relationship Id="rId316" Type="http://schemas.openxmlformats.org/officeDocument/2006/relationships/hyperlink" Target="https://pbs.twimg.com/profile_banners/2254966471/1407062957" TargetMode="External" /><Relationship Id="rId317" Type="http://schemas.openxmlformats.org/officeDocument/2006/relationships/hyperlink" Target="https://pbs.twimg.com/profile_banners/204774968/1433590932" TargetMode="External" /><Relationship Id="rId318" Type="http://schemas.openxmlformats.org/officeDocument/2006/relationships/hyperlink" Target="https://pbs.twimg.com/profile_banners/2943723035/1538010047" TargetMode="External" /><Relationship Id="rId319" Type="http://schemas.openxmlformats.org/officeDocument/2006/relationships/hyperlink" Target="https://pbs.twimg.com/profile_banners/1593712129/1503042235" TargetMode="External" /><Relationship Id="rId320" Type="http://schemas.openxmlformats.org/officeDocument/2006/relationships/hyperlink" Target="https://pbs.twimg.com/profile_banners/1010096426863513600/1535238571" TargetMode="External" /><Relationship Id="rId321" Type="http://schemas.openxmlformats.org/officeDocument/2006/relationships/hyperlink" Target="https://pbs.twimg.com/profile_banners/1032322185363374080/1534960193" TargetMode="External" /><Relationship Id="rId322" Type="http://schemas.openxmlformats.org/officeDocument/2006/relationships/hyperlink" Target="https://pbs.twimg.com/profile_banners/4824966467/1540743751" TargetMode="External" /><Relationship Id="rId323" Type="http://schemas.openxmlformats.org/officeDocument/2006/relationships/hyperlink" Target="https://pbs.twimg.com/profile_banners/955578024975626245/1543673713" TargetMode="External" /><Relationship Id="rId324" Type="http://schemas.openxmlformats.org/officeDocument/2006/relationships/hyperlink" Target="https://pbs.twimg.com/profile_banners/1053956908200218624/1540118456" TargetMode="External" /><Relationship Id="rId325" Type="http://schemas.openxmlformats.org/officeDocument/2006/relationships/hyperlink" Target="https://pbs.twimg.com/profile_banners/749670015838879744/1525621898" TargetMode="External" /><Relationship Id="rId326" Type="http://schemas.openxmlformats.org/officeDocument/2006/relationships/hyperlink" Target="https://pbs.twimg.com/profile_banners/902132759640109056/1544963286" TargetMode="External" /><Relationship Id="rId327" Type="http://schemas.openxmlformats.org/officeDocument/2006/relationships/hyperlink" Target="https://pbs.twimg.com/profile_banners/3921551003/1453631160" TargetMode="External" /><Relationship Id="rId328" Type="http://schemas.openxmlformats.org/officeDocument/2006/relationships/hyperlink" Target="https://pbs.twimg.com/profile_banners/1001852217408868352/1529529397" TargetMode="External" /><Relationship Id="rId329" Type="http://schemas.openxmlformats.org/officeDocument/2006/relationships/hyperlink" Target="https://pbs.twimg.com/profile_banners/965296360298831873/1545740428" TargetMode="External" /><Relationship Id="rId330" Type="http://schemas.openxmlformats.org/officeDocument/2006/relationships/hyperlink" Target="https://pbs.twimg.com/profile_banners/1069433802/1457842472" TargetMode="External" /><Relationship Id="rId331" Type="http://schemas.openxmlformats.org/officeDocument/2006/relationships/hyperlink" Target="https://pbs.twimg.com/profile_banners/1036890566452232194/1536051026" TargetMode="External" /><Relationship Id="rId332" Type="http://schemas.openxmlformats.org/officeDocument/2006/relationships/hyperlink" Target="https://pbs.twimg.com/profile_banners/838796190523219969/1522416776" TargetMode="External" /><Relationship Id="rId333" Type="http://schemas.openxmlformats.org/officeDocument/2006/relationships/hyperlink" Target="https://pbs.twimg.com/profile_banners/996289763404591104/1531942023" TargetMode="External" /><Relationship Id="rId334" Type="http://schemas.openxmlformats.org/officeDocument/2006/relationships/hyperlink" Target="https://pbs.twimg.com/profile_banners/1056893243084980224/1540823411" TargetMode="External" /><Relationship Id="rId335" Type="http://schemas.openxmlformats.org/officeDocument/2006/relationships/hyperlink" Target="https://pbs.twimg.com/profile_banners/969307216510640128/1523566741" TargetMode="External" /><Relationship Id="rId336" Type="http://schemas.openxmlformats.org/officeDocument/2006/relationships/hyperlink" Target="https://pbs.twimg.com/profile_banners/1078366485326761990/1545938350" TargetMode="External" /><Relationship Id="rId337" Type="http://schemas.openxmlformats.org/officeDocument/2006/relationships/hyperlink" Target="https://pbs.twimg.com/profile_banners/243771828/1376613859" TargetMode="External" /><Relationship Id="rId338" Type="http://schemas.openxmlformats.org/officeDocument/2006/relationships/hyperlink" Target="https://pbs.twimg.com/profile_banners/4849369947/1534034116" TargetMode="External" /><Relationship Id="rId339" Type="http://schemas.openxmlformats.org/officeDocument/2006/relationships/hyperlink" Target="https://pbs.twimg.com/profile_banners/965230860592205825/1533991418" TargetMode="External" /><Relationship Id="rId340" Type="http://schemas.openxmlformats.org/officeDocument/2006/relationships/hyperlink" Target="https://pbs.twimg.com/profile_banners/138203134/1511815660" TargetMode="External" /><Relationship Id="rId341" Type="http://schemas.openxmlformats.org/officeDocument/2006/relationships/hyperlink" Target="https://pbs.twimg.com/profile_banners/130932555/1467147962" TargetMode="External" /><Relationship Id="rId342" Type="http://schemas.openxmlformats.org/officeDocument/2006/relationships/hyperlink" Target="https://pbs.twimg.com/profile_banners/368314502/1400760171" TargetMode="External" /><Relationship Id="rId343" Type="http://schemas.openxmlformats.org/officeDocument/2006/relationships/hyperlink" Target="https://pbs.twimg.com/profile_banners/828914963209129984/1486464541" TargetMode="External" /><Relationship Id="rId344" Type="http://schemas.openxmlformats.org/officeDocument/2006/relationships/hyperlink" Target="https://pbs.twimg.com/profile_banners/3347290719/1546428127" TargetMode="External" /><Relationship Id="rId345" Type="http://schemas.openxmlformats.org/officeDocument/2006/relationships/hyperlink" Target="https://pbs.twimg.com/profile_banners/726365373965152257/1516562036" TargetMode="External" /><Relationship Id="rId346" Type="http://schemas.openxmlformats.org/officeDocument/2006/relationships/hyperlink" Target="https://pbs.twimg.com/profile_banners/2211071648/1499138504" TargetMode="External" /><Relationship Id="rId347" Type="http://schemas.openxmlformats.org/officeDocument/2006/relationships/hyperlink" Target="https://pbs.twimg.com/profile_banners/1059454135286857731/1541429177" TargetMode="External" /><Relationship Id="rId348" Type="http://schemas.openxmlformats.org/officeDocument/2006/relationships/hyperlink" Target="https://pbs.twimg.com/profile_banners/1024647535661600768/1546845726" TargetMode="External" /><Relationship Id="rId349" Type="http://schemas.openxmlformats.org/officeDocument/2006/relationships/hyperlink" Target="https://pbs.twimg.com/profile_banners/302015682/1535615766" TargetMode="External" /><Relationship Id="rId350" Type="http://schemas.openxmlformats.org/officeDocument/2006/relationships/hyperlink" Target="https://pbs.twimg.com/profile_banners/17424208/1437491103" TargetMode="External" /><Relationship Id="rId351" Type="http://schemas.openxmlformats.org/officeDocument/2006/relationships/hyperlink" Target="https://pbs.twimg.com/profile_banners/632173/1452874781" TargetMode="External" /><Relationship Id="rId352" Type="http://schemas.openxmlformats.org/officeDocument/2006/relationships/hyperlink" Target="https://pbs.twimg.com/profile_banners/80528373/1538087403" TargetMode="External" /><Relationship Id="rId353" Type="http://schemas.openxmlformats.org/officeDocument/2006/relationships/hyperlink" Target="https://pbs.twimg.com/profile_banners/740528058625593345/1514987422" TargetMode="External" /><Relationship Id="rId354" Type="http://schemas.openxmlformats.org/officeDocument/2006/relationships/hyperlink" Target="https://pbs.twimg.com/profile_banners/109263459/1539871017" TargetMode="External" /><Relationship Id="rId355" Type="http://schemas.openxmlformats.org/officeDocument/2006/relationships/hyperlink" Target="https://pbs.twimg.com/profile_banners/2192455122/1518001201" TargetMode="External" /><Relationship Id="rId356" Type="http://schemas.openxmlformats.org/officeDocument/2006/relationships/hyperlink" Target="https://pbs.twimg.com/profile_banners/817425472032215043/1491559084" TargetMode="External" /><Relationship Id="rId357" Type="http://schemas.openxmlformats.org/officeDocument/2006/relationships/hyperlink" Target="https://pbs.twimg.com/profile_banners/2829251164/1505330958" TargetMode="External" /><Relationship Id="rId358" Type="http://schemas.openxmlformats.org/officeDocument/2006/relationships/hyperlink" Target="https://pbs.twimg.com/profile_banners/2165394740/1436836653" TargetMode="External" /><Relationship Id="rId359" Type="http://schemas.openxmlformats.org/officeDocument/2006/relationships/hyperlink" Target="https://pbs.twimg.com/profile_banners/1082669663769841664/1546964153" TargetMode="External" /><Relationship Id="rId360" Type="http://schemas.openxmlformats.org/officeDocument/2006/relationships/hyperlink" Target="https://pbs.twimg.com/profile_banners/828959886146945026/1545642548" TargetMode="External" /><Relationship Id="rId361" Type="http://schemas.openxmlformats.org/officeDocument/2006/relationships/hyperlink" Target="https://pbs.twimg.com/profile_banners/118822739/1543847723" TargetMode="External" /><Relationship Id="rId362" Type="http://schemas.openxmlformats.org/officeDocument/2006/relationships/hyperlink" Target="https://pbs.twimg.com/profile_banners/810599405443305472/1482530412" TargetMode="External" /><Relationship Id="rId363" Type="http://schemas.openxmlformats.org/officeDocument/2006/relationships/hyperlink" Target="https://pbs.twimg.com/profile_banners/186614776/1536550111" TargetMode="External" /><Relationship Id="rId364" Type="http://schemas.openxmlformats.org/officeDocument/2006/relationships/hyperlink" Target="https://pbs.twimg.com/profile_banners/3351575952/1440632585" TargetMode="External" /><Relationship Id="rId365" Type="http://schemas.openxmlformats.org/officeDocument/2006/relationships/hyperlink" Target="https://pbs.twimg.com/profile_banners/2205190843/1531596910" TargetMode="External" /><Relationship Id="rId366" Type="http://schemas.openxmlformats.org/officeDocument/2006/relationships/hyperlink" Target="https://pbs.twimg.com/profile_banners/257292250/1407631673" TargetMode="External" /><Relationship Id="rId367" Type="http://schemas.openxmlformats.org/officeDocument/2006/relationships/hyperlink" Target="https://pbs.twimg.com/profile_banners/321586769/1499229711" TargetMode="External" /><Relationship Id="rId368" Type="http://schemas.openxmlformats.org/officeDocument/2006/relationships/hyperlink" Target="https://pbs.twimg.com/profile_banners/1003449601876217856/1546986710" TargetMode="External" /><Relationship Id="rId369" Type="http://schemas.openxmlformats.org/officeDocument/2006/relationships/hyperlink" Target="https://pbs.twimg.com/profile_banners/1069287194278416384/1546486224" TargetMode="External" /><Relationship Id="rId370" Type="http://schemas.openxmlformats.org/officeDocument/2006/relationships/hyperlink" Target="https://pbs.twimg.com/profile_banners/857218682476519424/1545757831" TargetMode="External" /><Relationship Id="rId371" Type="http://schemas.openxmlformats.org/officeDocument/2006/relationships/hyperlink" Target="https://pbs.twimg.com/profile_banners/191606313/1408472826" TargetMode="External" /><Relationship Id="rId372" Type="http://schemas.openxmlformats.org/officeDocument/2006/relationships/hyperlink" Target="https://pbs.twimg.com/profile_banners/58732432/1453853089" TargetMode="External" /><Relationship Id="rId373" Type="http://schemas.openxmlformats.org/officeDocument/2006/relationships/hyperlink" Target="https://pbs.twimg.com/profile_banners/1279219603/1544286613" TargetMode="External" /><Relationship Id="rId374" Type="http://schemas.openxmlformats.org/officeDocument/2006/relationships/hyperlink" Target="https://pbs.twimg.com/profile_banners/18222094/1474850868" TargetMode="External" /><Relationship Id="rId375" Type="http://schemas.openxmlformats.org/officeDocument/2006/relationships/hyperlink" Target="https://pbs.twimg.com/profile_banners/278098221/1527277830" TargetMode="External" /><Relationship Id="rId376" Type="http://schemas.openxmlformats.org/officeDocument/2006/relationships/hyperlink" Target="https://pbs.twimg.com/profile_banners/735644831410757632/1504200242" TargetMode="External" /><Relationship Id="rId377" Type="http://schemas.openxmlformats.org/officeDocument/2006/relationships/hyperlink" Target="https://pbs.twimg.com/profile_banners/1078513694/1357881047" TargetMode="External" /><Relationship Id="rId378" Type="http://schemas.openxmlformats.org/officeDocument/2006/relationships/hyperlink" Target="https://pbs.twimg.com/profile_banners/238036153/1502945780" TargetMode="External" /><Relationship Id="rId379" Type="http://schemas.openxmlformats.org/officeDocument/2006/relationships/hyperlink" Target="https://pbs.twimg.com/profile_banners/193031832/1529116690" TargetMode="External" /><Relationship Id="rId380" Type="http://schemas.openxmlformats.org/officeDocument/2006/relationships/hyperlink" Target="https://pbs.twimg.com/profile_banners/424756097/1526101761" TargetMode="External" /><Relationship Id="rId381" Type="http://schemas.openxmlformats.org/officeDocument/2006/relationships/hyperlink" Target="https://pbs.twimg.com/profile_banners/1081558542170157056/1546709497" TargetMode="External" /><Relationship Id="rId382" Type="http://schemas.openxmlformats.org/officeDocument/2006/relationships/hyperlink" Target="https://pbs.twimg.com/profile_banners/2786463316/1505498371" TargetMode="External" /><Relationship Id="rId383" Type="http://schemas.openxmlformats.org/officeDocument/2006/relationships/hyperlink" Target="https://pbs.twimg.com/profile_banners/2169510360/1485366809" TargetMode="External" /><Relationship Id="rId384" Type="http://schemas.openxmlformats.org/officeDocument/2006/relationships/hyperlink" Target="https://pbs.twimg.com/profile_banners/3328848488/1516075925" TargetMode="External" /><Relationship Id="rId385" Type="http://schemas.openxmlformats.org/officeDocument/2006/relationships/hyperlink" Target="https://pbs.twimg.com/profile_banners/233648154/1463270026" TargetMode="External" /><Relationship Id="rId386" Type="http://schemas.openxmlformats.org/officeDocument/2006/relationships/hyperlink" Target="https://pbs.twimg.com/profile_banners/952185129660686337/1518931123" TargetMode="External" /><Relationship Id="rId387" Type="http://schemas.openxmlformats.org/officeDocument/2006/relationships/hyperlink" Target="https://pbs.twimg.com/profile_banners/2791988124/1515694507" TargetMode="External" /><Relationship Id="rId388" Type="http://schemas.openxmlformats.org/officeDocument/2006/relationships/hyperlink" Target="https://pbs.twimg.com/profile_banners/21269439/1541384601" TargetMode="External" /><Relationship Id="rId389" Type="http://schemas.openxmlformats.org/officeDocument/2006/relationships/hyperlink" Target="https://pbs.twimg.com/profile_banners/210178417/1539314885" TargetMode="External" /><Relationship Id="rId390" Type="http://schemas.openxmlformats.org/officeDocument/2006/relationships/hyperlink" Target="https://pbs.twimg.com/profile_banners/221920474/1405102169" TargetMode="External" /><Relationship Id="rId391" Type="http://schemas.openxmlformats.org/officeDocument/2006/relationships/hyperlink" Target="https://pbs.twimg.com/profile_banners/930149658/1509656676" TargetMode="External" /><Relationship Id="rId392" Type="http://schemas.openxmlformats.org/officeDocument/2006/relationships/hyperlink" Target="https://pbs.twimg.com/profile_banners/787629229/1490328407" TargetMode="External" /><Relationship Id="rId393" Type="http://schemas.openxmlformats.org/officeDocument/2006/relationships/hyperlink" Target="https://pbs.twimg.com/profile_banners/111218031/1539389002" TargetMode="External" /><Relationship Id="rId394" Type="http://schemas.openxmlformats.org/officeDocument/2006/relationships/hyperlink" Target="https://pbs.twimg.com/profile_banners/15730258/1359503199" TargetMode="External" /><Relationship Id="rId395" Type="http://schemas.openxmlformats.org/officeDocument/2006/relationships/hyperlink" Target="https://pbs.twimg.com/profile_banners/830955611781156864/1488551068" TargetMode="External" /><Relationship Id="rId396" Type="http://schemas.openxmlformats.org/officeDocument/2006/relationships/hyperlink" Target="https://pbs.twimg.com/profile_banners/1066462493046947845/1543103069" TargetMode="External" /><Relationship Id="rId397" Type="http://schemas.openxmlformats.org/officeDocument/2006/relationships/hyperlink" Target="https://pbs.twimg.com/profile_banners/784890458170388480/1491149362" TargetMode="External" /><Relationship Id="rId398" Type="http://schemas.openxmlformats.org/officeDocument/2006/relationships/hyperlink" Target="https://pbs.twimg.com/profile_banners/2645927089/1468966993" TargetMode="External" /><Relationship Id="rId399" Type="http://schemas.openxmlformats.org/officeDocument/2006/relationships/hyperlink" Target="https://pbs.twimg.com/profile_banners/246565746/1541119289" TargetMode="External" /><Relationship Id="rId400" Type="http://schemas.openxmlformats.org/officeDocument/2006/relationships/hyperlink" Target="https://pbs.twimg.com/profile_banners/3785382917/1545621077" TargetMode="External" /><Relationship Id="rId401" Type="http://schemas.openxmlformats.org/officeDocument/2006/relationships/hyperlink" Target="https://pbs.twimg.com/profile_banners/2272208071/1429311620" TargetMode="External" /><Relationship Id="rId402" Type="http://schemas.openxmlformats.org/officeDocument/2006/relationships/hyperlink" Target="https://pbs.twimg.com/profile_banners/31035261/1538934297" TargetMode="External" /><Relationship Id="rId403" Type="http://schemas.openxmlformats.org/officeDocument/2006/relationships/hyperlink" Target="https://pbs.twimg.com/profile_banners/3119418923/1428983000" TargetMode="External" /><Relationship Id="rId404" Type="http://schemas.openxmlformats.org/officeDocument/2006/relationships/hyperlink" Target="https://pbs.twimg.com/profile_banners/754004906856419328/1468619744" TargetMode="External" /><Relationship Id="rId405" Type="http://schemas.openxmlformats.org/officeDocument/2006/relationships/hyperlink" Target="https://pbs.twimg.com/profile_banners/730719055/1542689818" TargetMode="External" /><Relationship Id="rId406" Type="http://schemas.openxmlformats.org/officeDocument/2006/relationships/hyperlink" Target="https://pbs.twimg.com/profile_banners/808836832838434816/1519681345" TargetMode="External" /><Relationship Id="rId407" Type="http://schemas.openxmlformats.org/officeDocument/2006/relationships/hyperlink" Target="https://pbs.twimg.com/profile_banners/69414181/1546239455" TargetMode="External" /><Relationship Id="rId408" Type="http://schemas.openxmlformats.org/officeDocument/2006/relationships/hyperlink" Target="https://pbs.twimg.com/profile_banners/268137967/1528080269" TargetMode="External" /><Relationship Id="rId409" Type="http://schemas.openxmlformats.org/officeDocument/2006/relationships/hyperlink" Target="https://pbs.twimg.com/profile_banners/4154702240/1491105852" TargetMode="External" /><Relationship Id="rId410" Type="http://schemas.openxmlformats.org/officeDocument/2006/relationships/hyperlink" Target="https://pbs.twimg.com/profile_banners/892015995304509444/1515946947" TargetMode="External" /><Relationship Id="rId411" Type="http://schemas.openxmlformats.org/officeDocument/2006/relationships/hyperlink" Target="https://pbs.twimg.com/profile_banners/20038174/1438710672" TargetMode="External" /><Relationship Id="rId412" Type="http://schemas.openxmlformats.org/officeDocument/2006/relationships/hyperlink" Target="https://pbs.twimg.com/profile_banners/1573697660/1478579833" TargetMode="External" /><Relationship Id="rId413" Type="http://schemas.openxmlformats.org/officeDocument/2006/relationships/hyperlink" Target="https://pbs.twimg.com/profile_banners/735743255325741057/1498373883" TargetMode="External" /><Relationship Id="rId414" Type="http://schemas.openxmlformats.org/officeDocument/2006/relationships/hyperlink" Target="https://pbs.twimg.com/profile_banners/707978998039584769/1542436128" TargetMode="External" /><Relationship Id="rId415" Type="http://schemas.openxmlformats.org/officeDocument/2006/relationships/hyperlink" Target="https://pbs.twimg.com/profile_banners/424510010/1545183772" TargetMode="External" /><Relationship Id="rId416" Type="http://schemas.openxmlformats.org/officeDocument/2006/relationships/hyperlink" Target="https://pbs.twimg.com/profile_banners/1496622464/1383801671" TargetMode="External" /><Relationship Id="rId417" Type="http://schemas.openxmlformats.org/officeDocument/2006/relationships/hyperlink" Target="https://pbs.twimg.com/profile_banners/116548633/1537110808" TargetMode="External" /><Relationship Id="rId418" Type="http://schemas.openxmlformats.org/officeDocument/2006/relationships/hyperlink" Target="https://pbs.twimg.com/profile_banners/959062287482007552/1532445517" TargetMode="External" /><Relationship Id="rId419" Type="http://schemas.openxmlformats.org/officeDocument/2006/relationships/hyperlink" Target="https://pbs.twimg.com/profile_banners/1712928571/1430788577" TargetMode="External" /><Relationship Id="rId420" Type="http://schemas.openxmlformats.org/officeDocument/2006/relationships/hyperlink" Target="https://pbs.twimg.com/profile_banners/101867077/1542992718" TargetMode="External" /><Relationship Id="rId421" Type="http://schemas.openxmlformats.org/officeDocument/2006/relationships/hyperlink" Target="https://pbs.twimg.com/profile_banners/1037453288851922944/1536183405" TargetMode="External" /><Relationship Id="rId422" Type="http://schemas.openxmlformats.org/officeDocument/2006/relationships/hyperlink" Target="https://pbs.twimg.com/profile_banners/183243557/1478574524" TargetMode="External" /><Relationship Id="rId423" Type="http://schemas.openxmlformats.org/officeDocument/2006/relationships/hyperlink" Target="https://pbs.twimg.com/profile_banners/1613277110/1374515678" TargetMode="External" /><Relationship Id="rId424" Type="http://schemas.openxmlformats.org/officeDocument/2006/relationships/hyperlink" Target="https://pbs.twimg.com/profile_banners/2300816066/1460259568" TargetMode="External" /><Relationship Id="rId425" Type="http://schemas.openxmlformats.org/officeDocument/2006/relationships/hyperlink" Target="https://pbs.twimg.com/profile_banners/17882769/1508969940" TargetMode="External" /><Relationship Id="rId426" Type="http://schemas.openxmlformats.org/officeDocument/2006/relationships/hyperlink" Target="https://pbs.twimg.com/profile_banners/382879484/1478529492" TargetMode="External" /><Relationship Id="rId427" Type="http://schemas.openxmlformats.org/officeDocument/2006/relationships/hyperlink" Target="https://pbs.twimg.com/profile_banners/1036644577321660416/1535992405" TargetMode="External" /><Relationship Id="rId428" Type="http://schemas.openxmlformats.org/officeDocument/2006/relationships/hyperlink" Target="https://pbs.twimg.com/profile_banners/198897956/1493936727" TargetMode="External" /><Relationship Id="rId429" Type="http://schemas.openxmlformats.org/officeDocument/2006/relationships/hyperlink" Target="https://pbs.twimg.com/profile_banners/4886743937/1456636682" TargetMode="External" /><Relationship Id="rId430" Type="http://schemas.openxmlformats.org/officeDocument/2006/relationships/hyperlink" Target="https://pbs.twimg.com/profile_banners/14254409/1399217132" TargetMode="External" /><Relationship Id="rId431" Type="http://schemas.openxmlformats.org/officeDocument/2006/relationships/hyperlink" Target="https://pbs.twimg.com/profile_banners/69899423/1542236113" TargetMode="External" /><Relationship Id="rId432" Type="http://schemas.openxmlformats.org/officeDocument/2006/relationships/hyperlink" Target="https://pbs.twimg.com/profile_banners/2261240149/1415843058" TargetMode="External" /><Relationship Id="rId433" Type="http://schemas.openxmlformats.org/officeDocument/2006/relationships/hyperlink" Target="https://pbs.twimg.com/profile_banners/425337429/1535804329" TargetMode="External" /><Relationship Id="rId434" Type="http://schemas.openxmlformats.org/officeDocument/2006/relationships/hyperlink" Target="https://pbs.twimg.com/profile_banners/1075668456/1459635490" TargetMode="External" /><Relationship Id="rId435" Type="http://schemas.openxmlformats.org/officeDocument/2006/relationships/hyperlink" Target="https://pbs.twimg.com/profile_banners/3293094948/1452301290" TargetMode="External" /><Relationship Id="rId436" Type="http://schemas.openxmlformats.org/officeDocument/2006/relationships/hyperlink" Target="https://pbs.twimg.com/profile_banners/2816561903/1462819994" TargetMode="External" /><Relationship Id="rId437" Type="http://schemas.openxmlformats.org/officeDocument/2006/relationships/hyperlink" Target="https://pbs.twimg.com/profile_banners/825641005714075648/1536689679" TargetMode="External" /><Relationship Id="rId438" Type="http://schemas.openxmlformats.org/officeDocument/2006/relationships/hyperlink" Target="https://pbs.twimg.com/profile_banners/709271789528965120/1519263223" TargetMode="External" /><Relationship Id="rId439" Type="http://schemas.openxmlformats.org/officeDocument/2006/relationships/hyperlink" Target="https://pbs.twimg.com/profile_banners/2750105810/1516298268" TargetMode="External" /><Relationship Id="rId440" Type="http://schemas.openxmlformats.org/officeDocument/2006/relationships/hyperlink" Target="https://pbs.twimg.com/profile_banners/830082175374618624/1508332447" TargetMode="External" /><Relationship Id="rId441" Type="http://schemas.openxmlformats.org/officeDocument/2006/relationships/hyperlink" Target="https://pbs.twimg.com/profile_banners/958196173/1542823036" TargetMode="External" /><Relationship Id="rId442" Type="http://schemas.openxmlformats.org/officeDocument/2006/relationships/hyperlink" Target="https://pbs.twimg.com/profile_banners/996245368416407553/1530272972" TargetMode="External" /><Relationship Id="rId443" Type="http://schemas.openxmlformats.org/officeDocument/2006/relationships/hyperlink" Target="https://pbs.twimg.com/profile_banners/4920366009/1521532595" TargetMode="External" /><Relationship Id="rId444" Type="http://schemas.openxmlformats.org/officeDocument/2006/relationships/hyperlink" Target="https://pbs.twimg.com/profile_banners/981229378825801728/1547404250" TargetMode="External" /><Relationship Id="rId445" Type="http://schemas.openxmlformats.org/officeDocument/2006/relationships/hyperlink" Target="https://pbs.twimg.com/profile_banners/574342578/1361679895" TargetMode="External" /><Relationship Id="rId446" Type="http://schemas.openxmlformats.org/officeDocument/2006/relationships/hyperlink" Target="https://pbs.twimg.com/profile_banners/2457460736/1542978648" TargetMode="External" /><Relationship Id="rId447" Type="http://schemas.openxmlformats.org/officeDocument/2006/relationships/hyperlink" Target="https://pbs.twimg.com/profile_banners/282517165/1530838779" TargetMode="External" /><Relationship Id="rId448" Type="http://schemas.openxmlformats.org/officeDocument/2006/relationships/hyperlink" Target="https://pbs.twimg.com/profile_banners/115916304/1358135283" TargetMode="External" /><Relationship Id="rId449" Type="http://schemas.openxmlformats.org/officeDocument/2006/relationships/hyperlink" Target="https://pbs.twimg.com/profile_banners/2860407084/1517262047" TargetMode="External" /><Relationship Id="rId450" Type="http://schemas.openxmlformats.org/officeDocument/2006/relationships/hyperlink" Target="https://pbs.twimg.com/profile_banners/46919079/1540143151" TargetMode="External" /><Relationship Id="rId451" Type="http://schemas.openxmlformats.org/officeDocument/2006/relationships/hyperlink" Target="https://pbs.twimg.com/profile_banners/1522755572/1545985426" TargetMode="External" /><Relationship Id="rId452" Type="http://schemas.openxmlformats.org/officeDocument/2006/relationships/hyperlink" Target="https://pbs.twimg.com/profile_banners/253313989/1495913176" TargetMode="External" /><Relationship Id="rId453" Type="http://schemas.openxmlformats.org/officeDocument/2006/relationships/hyperlink" Target="https://pbs.twimg.com/profile_banners/2616568736/1497829417" TargetMode="External" /><Relationship Id="rId454" Type="http://schemas.openxmlformats.org/officeDocument/2006/relationships/hyperlink" Target="https://pbs.twimg.com/profile_banners/1915138771/1528856847" TargetMode="External" /><Relationship Id="rId455" Type="http://schemas.openxmlformats.org/officeDocument/2006/relationships/hyperlink" Target="https://pbs.twimg.com/profile_banners/99804769/1364099479" TargetMode="External" /><Relationship Id="rId456" Type="http://schemas.openxmlformats.org/officeDocument/2006/relationships/hyperlink" Target="https://pbs.twimg.com/profile_banners/36395646/1355063107" TargetMode="External" /><Relationship Id="rId457" Type="http://schemas.openxmlformats.org/officeDocument/2006/relationships/hyperlink" Target="https://pbs.twimg.com/profile_banners/2347635578/1446430434" TargetMode="External" /><Relationship Id="rId458" Type="http://schemas.openxmlformats.org/officeDocument/2006/relationships/hyperlink" Target="https://pbs.twimg.com/profile_banners/412002451/1532652945" TargetMode="External" /><Relationship Id="rId459" Type="http://schemas.openxmlformats.org/officeDocument/2006/relationships/hyperlink" Target="https://pbs.twimg.com/profile_banners/41012191/1488984083" TargetMode="External" /><Relationship Id="rId460" Type="http://schemas.openxmlformats.org/officeDocument/2006/relationships/hyperlink" Target="https://pbs.twimg.com/profile_banners/759589310580428800/1470026040" TargetMode="External" /><Relationship Id="rId461" Type="http://schemas.openxmlformats.org/officeDocument/2006/relationships/hyperlink" Target="https://pbs.twimg.com/profile_banners/22734307/1488961010" TargetMode="External" /><Relationship Id="rId462" Type="http://schemas.openxmlformats.org/officeDocument/2006/relationships/hyperlink" Target="https://pbs.twimg.com/profile_banners/362140441/1411392153" TargetMode="External" /><Relationship Id="rId463" Type="http://schemas.openxmlformats.org/officeDocument/2006/relationships/hyperlink" Target="https://pbs.twimg.com/profile_banners/97134757/1544911735" TargetMode="External" /><Relationship Id="rId464" Type="http://schemas.openxmlformats.org/officeDocument/2006/relationships/hyperlink" Target="https://pbs.twimg.com/profile_banners/1852280874/1433190129" TargetMode="External" /><Relationship Id="rId465" Type="http://schemas.openxmlformats.org/officeDocument/2006/relationships/hyperlink" Target="https://pbs.twimg.com/profile_banners/354044734/1409432967" TargetMode="External" /><Relationship Id="rId466" Type="http://schemas.openxmlformats.org/officeDocument/2006/relationships/hyperlink" Target="https://pbs.twimg.com/profile_banners/247428783/1518156812" TargetMode="External" /><Relationship Id="rId467" Type="http://schemas.openxmlformats.org/officeDocument/2006/relationships/hyperlink" Target="https://pbs.twimg.com/profile_banners/708829033564409857/1535498261" TargetMode="External" /><Relationship Id="rId468" Type="http://schemas.openxmlformats.org/officeDocument/2006/relationships/hyperlink" Target="https://pbs.twimg.com/profile_banners/23682589/1522197848" TargetMode="External" /><Relationship Id="rId469" Type="http://schemas.openxmlformats.org/officeDocument/2006/relationships/hyperlink" Target="https://pbs.twimg.com/profile_banners/146792700/1391517961" TargetMode="External" /><Relationship Id="rId470" Type="http://schemas.openxmlformats.org/officeDocument/2006/relationships/hyperlink" Target="https://pbs.twimg.com/profile_banners/786741002077954048/1517289147" TargetMode="External" /><Relationship Id="rId471" Type="http://schemas.openxmlformats.org/officeDocument/2006/relationships/hyperlink" Target="https://pbs.twimg.com/profile_banners/2572175630/1468641642" TargetMode="External" /><Relationship Id="rId472" Type="http://schemas.openxmlformats.org/officeDocument/2006/relationships/hyperlink" Target="https://pbs.twimg.com/profile_banners/2287555878/1532320640" TargetMode="External" /><Relationship Id="rId473" Type="http://schemas.openxmlformats.org/officeDocument/2006/relationships/hyperlink" Target="https://pbs.twimg.com/profile_banners/876479489500487681/1498336674" TargetMode="External" /><Relationship Id="rId474" Type="http://schemas.openxmlformats.org/officeDocument/2006/relationships/hyperlink" Target="https://pbs.twimg.com/profile_banners/335759893/1501029916" TargetMode="External" /><Relationship Id="rId475" Type="http://schemas.openxmlformats.org/officeDocument/2006/relationships/hyperlink" Target="https://pbs.twimg.com/profile_banners/35942458/1544759911" TargetMode="External" /><Relationship Id="rId476" Type="http://schemas.openxmlformats.org/officeDocument/2006/relationships/hyperlink" Target="https://pbs.twimg.com/profile_banners/614435359/1544878681" TargetMode="External" /><Relationship Id="rId477" Type="http://schemas.openxmlformats.org/officeDocument/2006/relationships/hyperlink" Target="https://pbs.twimg.com/profile_banners/1071951545212723200/1545158410" TargetMode="External" /><Relationship Id="rId478" Type="http://schemas.openxmlformats.org/officeDocument/2006/relationships/hyperlink" Target="https://pbs.twimg.com/profile_banners/1038301598/1524303563" TargetMode="External" /><Relationship Id="rId479" Type="http://schemas.openxmlformats.org/officeDocument/2006/relationships/hyperlink" Target="https://pbs.twimg.com/profile_banners/809499067587829760/1481845293" TargetMode="External" /><Relationship Id="rId480" Type="http://schemas.openxmlformats.org/officeDocument/2006/relationships/hyperlink" Target="https://pbs.twimg.com/profile_banners/54426656/1469466538" TargetMode="External" /><Relationship Id="rId481" Type="http://schemas.openxmlformats.org/officeDocument/2006/relationships/hyperlink" Target="https://pbs.twimg.com/profile_banners/1074761312/1521381734" TargetMode="External" /><Relationship Id="rId482" Type="http://schemas.openxmlformats.org/officeDocument/2006/relationships/hyperlink" Target="https://pbs.twimg.com/profile_banners/138077463/1486930443" TargetMode="External" /><Relationship Id="rId483" Type="http://schemas.openxmlformats.org/officeDocument/2006/relationships/hyperlink" Target="https://pbs.twimg.com/profile_banners/772830699388678144/1530381573" TargetMode="External" /><Relationship Id="rId484" Type="http://schemas.openxmlformats.org/officeDocument/2006/relationships/hyperlink" Target="https://pbs.twimg.com/profile_banners/975860978830028801/1521498713" TargetMode="External" /><Relationship Id="rId485" Type="http://schemas.openxmlformats.org/officeDocument/2006/relationships/hyperlink" Target="https://pbs.twimg.com/profile_banners/885777380/1487008416" TargetMode="External" /><Relationship Id="rId486" Type="http://schemas.openxmlformats.org/officeDocument/2006/relationships/hyperlink" Target="https://pbs.twimg.com/profile_banners/1056718754531418113/1547425815" TargetMode="External" /><Relationship Id="rId487" Type="http://schemas.openxmlformats.org/officeDocument/2006/relationships/hyperlink" Target="https://pbs.twimg.com/profile_banners/1577663316/1539178708" TargetMode="External" /><Relationship Id="rId488" Type="http://schemas.openxmlformats.org/officeDocument/2006/relationships/hyperlink" Target="https://pbs.twimg.com/profile_banners/1048779259228180480/1540311343" TargetMode="External" /><Relationship Id="rId489" Type="http://schemas.openxmlformats.org/officeDocument/2006/relationships/hyperlink" Target="https://pbs.twimg.com/profile_banners/2560315579/1485396422" TargetMode="External" /><Relationship Id="rId490" Type="http://schemas.openxmlformats.org/officeDocument/2006/relationships/hyperlink" Target="https://pbs.twimg.com/profile_banners/20849763/1518281007" TargetMode="External" /><Relationship Id="rId491" Type="http://schemas.openxmlformats.org/officeDocument/2006/relationships/hyperlink" Target="https://pbs.twimg.com/profile_banners/1525285584/1541564302" TargetMode="External" /><Relationship Id="rId492" Type="http://schemas.openxmlformats.org/officeDocument/2006/relationships/hyperlink" Target="https://pbs.twimg.com/profile_banners/260724365/1412452780" TargetMode="External" /><Relationship Id="rId493" Type="http://schemas.openxmlformats.org/officeDocument/2006/relationships/hyperlink" Target="https://pbs.twimg.com/profile_banners/103031465/1477684867" TargetMode="External" /><Relationship Id="rId494" Type="http://schemas.openxmlformats.org/officeDocument/2006/relationships/hyperlink" Target="https://pbs.twimg.com/profile_banners/46214091/1398218668" TargetMode="External" /><Relationship Id="rId495" Type="http://schemas.openxmlformats.org/officeDocument/2006/relationships/hyperlink" Target="https://pbs.twimg.com/profile_banners/3359745293/1526407689" TargetMode="External" /><Relationship Id="rId496" Type="http://schemas.openxmlformats.org/officeDocument/2006/relationships/hyperlink" Target="https://pbs.twimg.com/profile_banners/2437379002/1427625671" TargetMode="External" /><Relationship Id="rId497" Type="http://schemas.openxmlformats.org/officeDocument/2006/relationships/hyperlink" Target="https://pbs.twimg.com/profile_banners/2785100435/1506232967" TargetMode="External" /><Relationship Id="rId498" Type="http://schemas.openxmlformats.org/officeDocument/2006/relationships/hyperlink" Target="https://pbs.twimg.com/profile_banners/534929951/1401244286" TargetMode="External" /><Relationship Id="rId499" Type="http://schemas.openxmlformats.org/officeDocument/2006/relationships/hyperlink" Target="https://pbs.twimg.com/profile_banners/2699710783/1441386845" TargetMode="External" /><Relationship Id="rId500" Type="http://schemas.openxmlformats.org/officeDocument/2006/relationships/hyperlink" Target="https://pbs.twimg.com/profile_banners/3588098054/1517076637" TargetMode="External" /><Relationship Id="rId501" Type="http://schemas.openxmlformats.org/officeDocument/2006/relationships/hyperlink" Target="https://pbs.twimg.com/profile_banners/718982952/1436138868" TargetMode="External" /><Relationship Id="rId502" Type="http://schemas.openxmlformats.org/officeDocument/2006/relationships/hyperlink" Target="https://pbs.twimg.com/profile_banners/3020467682/1430497173" TargetMode="External" /><Relationship Id="rId503" Type="http://schemas.openxmlformats.org/officeDocument/2006/relationships/hyperlink" Target="https://pbs.twimg.com/profile_banners/704798725747531776/1457929098" TargetMode="External" /><Relationship Id="rId504" Type="http://schemas.openxmlformats.org/officeDocument/2006/relationships/hyperlink" Target="https://pbs.twimg.com/profile_banners/33286634/1527788381" TargetMode="External" /><Relationship Id="rId505" Type="http://schemas.openxmlformats.org/officeDocument/2006/relationships/hyperlink" Target="https://pbs.twimg.com/profile_banners/361122675/1496180259" TargetMode="External" /><Relationship Id="rId506" Type="http://schemas.openxmlformats.org/officeDocument/2006/relationships/hyperlink" Target="https://pbs.twimg.com/profile_banners/17874544/1499274456" TargetMode="External" /><Relationship Id="rId507" Type="http://schemas.openxmlformats.org/officeDocument/2006/relationships/hyperlink" Target="https://pbs.twimg.com/profile_banners/2494318567/1545231431" TargetMode="External" /><Relationship Id="rId508" Type="http://schemas.openxmlformats.org/officeDocument/2006/relationships/hyperlink" Target="https://pbs.twimg.com/profile_banners/940912705833234432/1525450101" TargetMode="External" /><Relationship Id="rId509" Type="http://schemas.openxmlformats.org/officeDocument/2006/relationships/hyperlink" Target="https://pbs.twimg.com/profile_banners/253086457/1431184857"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4/bg.gif" TargetMode="External" /><Relationship Id="rId513" Type="http://schemas.openxmlformats.org/officeDocument/2006/relationships/hyperlink" Target="http://abs.twimg.com/images/themes/theme5/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6/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0/bg.gif" TargetMode="External" /><Relationship Id="rId524" Type="http://schemas.openxmlformats.org/officeDocument/2006/relationships/hyperlink" Target="http://abs.twimg.com/images/themes/theme12/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3/bg.gif" TargetMode="External" /><Relationship Id="rId527" Type="http://schemas.openxmlformats.org/officeDocument/2006/relationships/hyperlink" Target="http://abs.twimg.com/images/themes/theme9/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5/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4/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0/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2/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4/bg.gif"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3/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4/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2/bg.gif" TargetMode="External" /><Relationship Id="rId596" Type="http://schemas.openxmlformats.org/officeDocument/2006/relationships/hyperlink" Target="http://abs.twimg.com/images/themes/theme15/bg.png" TargetMode="External" /><Relationship Id="rId597" Type="http://schemas.openxmlformats.org/officeDocument/2006/relationships/hyperlink" Target="http://abs.twimg.com/images/themes/theme18/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6/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5/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7/bg.gif" TargetMode="External" /><Relationship Id="rId616" Type="http://schemas.openxmlformats.org/officeDocument/2006/relationships/hyperlink" Target="http://abs.twimg.com/images/themes/theme14/bg.gif" TargetMode="External" /><Relationship Id="rId617" Type="http://schemas.openxmlformats.org/officeDocument/2006/relationships/hyperlink" Target="http://abs.twimg.com/images/themes/theme10/bg.gif"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6/bg.gif"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3/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5/bg.png" TargetMode="External" /><Relationship Id="rId627" Type="http://schemas.openxmlformats.org/officeDocument/2006/relationships/hyperlink" Target="http://abs.twimg.com/images/themes/theme14/bg.gif" TargetMode="External" /><Relationship Id="rId628" Type="http://schemas.openxmlformats.org/officeDocument/2006/relationships/hyperlink" Target="http://abs.twimg.com/images/themes/theme19/bg.gif" TargetMode="External" /><Relationship Id="rId629" Type="http://schemas.openxmlformats.org/officeDocument/2006/relationships/hyperlink" Target="http://abs.twimg.com/images/themes/theme14/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3/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9/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5/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4/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pbs.twimg.com/profile_background_images/509244115322560512/f7xaQbJT.jpe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3/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5/bg.gif" TargetMode="External" /><Relationship Id="rId682" Type="http://schemas.openxmlformats.org/officeDocument/2006/relationships/hyperlink" Target="http://pbs.twimg.com/profile_background_images/29014973/Twitter_bg-pachy.jpg" TargetMode="External" /><Relationship Id="rId683" Type="http://schemas.openxmlformats.org/officeDocument/2006/relationships/hyperlink" Target="http://abs.twimg.com/images/themes/theme13/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8/bg.gif"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4/bg.gif" TargetMode="External" /><Relationship Id="rId701" Type="http://schemas.openxmlformats.org/officeDocument/2006/relationships/hyperlink" Target="http://abs.twimg.com/images/themes/theme2/bg.gif" TargetMode="External" /><Relationship Id="rId702" Type="http://schemas.openxmlformats.org/officeDocument/2006/relationships/hyperlink" Target="http://pbs.twimg.com/profile_background_images/440300913022865408/NvfiVQh8.jpe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4/bg.gif" TargetMode="External" /><Relationship Id="rId708" Type="http://schemas.openxmlformats.org/officeDocument/2006/relationships/hyperlink" Target="http://abs.twimg.com/images/themes/theme13/bg.gif" TargetMode="External" /><Relationship Id="rId709" Type="http://schemas.openxmlformats.org/officeDocument/2006/relationships/hyperlink" Target="http://abs.twimg.com/images/themes/theme13/bg.gif"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2/bg.gif"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3/bg.gif" TargetMode="External" /><Relationship Id="rId715" Type="http://schemas.openxmlformats.org/officeDocument/2006/relationships/hyperlink" Target="http://abs.twimg.com/images/themes/theme15/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8/bg.gif"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9/bg.gif"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2/bg.gif"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9/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9/bg.gif" TargetMode="External" /><Relationship Id="rId736" Type="http://schemas.openxmlformats.org/officeDocument/2006/relationships/hyperlink" Target="http://abs.twimg.com/images/themes/theme7/bg.gif"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4/bg.gif"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9/bg.gif"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4/bg.gif" TargetMode="External" /><Relationship Id="rId749" Type="http://schemas.openxmlformats.org/officeDocument/2006/relationships/hyperlink" Target="http://abs.twimg.com/images/themes/theme18/bg.gif"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bg.png" TargetMode="External" /><Relationship Id="rId752" Type="http://schemas.openxmlformats.org/officeDocument/2006/relationships/hyperlink" Target="http://abs.twimg.com/images/themes/theme5/bg.gif" TargetMode="External" /><Relationship Id="rId753" Type="http://schemas.openxmlformats.org/officeDocument/2006/relationships/hyperlink" Target="http://abs.twimg.com/images/themes/theme10/bg.gif" TargetMode="External" /><Relationship Id="rId754" Type="http://schemas.openxmlformats.org/officeDocument/2006/relationships/hyperlink" Target="http://abs.twimg.com/images/themes/theme1/bg.png"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4/bg.gif"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5/bg.gif"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1/bg.png" TargetMode="External" /><Relationship Id="rId769" Type="http://schemas.openxmlformats.org/officeDocument/2006/relationships/hyperlink" Target="http://abs.twimg.com/images/themes/theme10/bg.gif"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bg.png" TargetMode="External" /><Relationship Id="rId774" Type="http://schemas.openxmlformats.org/officeDocument/2006/relationships/hyperlink" Target="http://abs.twimg.com/images/themes/theme15/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2/bg.gif" TargetMode="External" /><Relationship Id="rId777" Type="http://schemas.openxmlformats.org/officeDocument/2006/relationships/hyperlink" Target="http://abs.twimg.com/images/themes/theme1/bg.png" TargetMode="External" /><Relationship Id="rId778" Type="http://schemas.openxmlformats.org/officeDocument/2006/relationships/hyperlink" Target="http://abs.twimg.com/images/themes/theme9/bg.gif" TargetMode="External" /><Relationship Id="rId779" Type="http://schemas.openxmlformats.org/officeDocument/2006/relationships/hyperlink" Target="http://abs.twimg.com/images/themes/theme1/bg.png"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9/bg.gif" TargetMode="External" /><Relationship Id="rId790" Type="http://schemas.openxmlformats.org/officeDocument/2006/relationships/hyperlink" Target="http://abs.twimg.com/images/themes/theme1/bg.png"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4/bg.gif"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4/bg.gif"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5/bg.gif"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7/bg.gif"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2/bg.gif"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1/bg.png" TargetMode="External" /><Relationship Id="rId805" Type="http://schemas.openxmlformats.org/officeDocument/2006/relationships/hyperlink" Target="http://abs.twimg.com/images/themes/theme1/bg.png" TargetMode="External" /><Relationship Id="rId806" Type="http://schemas.openxmlformats.org/officeDocument/2006/relationships/hyperlink" Target="http://abs.twimg.com/images/themes/theme3/bg.gif" TargetMode="External" /><Relationship Id="rId807" Type="http://schemas.openxmlformats.org/officeDocument/2006/relationships/hyperlink" Target="http://abs.twimg.com/images/themes/theme1/bg.png"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1/bg.png"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8/bg.gif"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3/bg.gif"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bs.twimg.com/images/themes/theme1/bg.png" TargetMode="External" /><Relationship Id="rId818" Type="http://schemas.openxmlformats.org/officeDocument/2006/relationships/hyperlink" Target="http://abs.twimg.com/images/themes/theme1/bg.png"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1/bg.png" TargetMode="External" /><Relationship Id="rId821" Type="http://schemas.openxmlformats.org/officeDocument/2006/relationships/hyperlink" Target="http://abs.twimg.com/images/themes/theme13/bg.gif"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2/bg.gif" TargetMode="External" /><Relationship Id="rId824" Type="http://schemas.openxmlformats.org/officeDocument/2006/relationships/hyperlink" Target="http://abs.twimg.com/images/themes/theme1/bg.png" TargetMode="External" /><Relationship Id="rId825" Type="http://schemas.openxmlformats.org/officeDocument/2006/relationships/hyperlink" Target="http://abs.twimg.com/images/themes/theme1/bg.png" TargetMode="External" /><Relationship Id="rId826" Type="http://schemas.openxmlformats.org/officeDocument/2006/relationships/hyperlink" Target="http://abs.twimg.com/images/themes/theme1/bg.png"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bg.png" TargetMode="External" /><Relationship Id="rId829" Type="http://schemas.openxmlformats.org/officeDocument/2006/relationships/hyperlink" Target="http://abs.twimg.com/images/themes/theme1/bg.png" TargetMode="External" /><Relationship Id="rId830" Type="http://schemas.openxmlformats.org/officeDocument/2006/relationships/hyperlink" Target="http://abs.twimg.com/images/themes/theme1/bg.png" TargetMode="External" /><Relationship Id="rId831" Type="http://schemas.openxmlformats.org/officeDocument/2006/relationships/hyperlink" Target="http://abs.twimg.com/images/themes/theme3/bg.gif" TargetMode="External" /><Relationship Id="rId832" Type="http://schemas.openxmlformats.org/officeDocument/2006/relationships/hyperlink" Target="http://abs.twimg.com/images/themes/theme2/bg.gif" TargetMode="External" /><Relationship Id="rId833" Type="http://schemas.openxmlformats.org/officeDocument/2006/relationships/hyperlink" Target="http://abs.twimg.com/images/themes/theme1/bg.png" TargetMode="External" /><Relationship Id="rId834" Type="http://schemas.openxmlformats.org/officeDocument/2006/relationships/hyperlink" Target="http://abs.twimg.com/images/themes/theme1/bg.png" TargetMode="External" /><Relationship Id="rId835" Type="http://schemas.openxmlformats.org/officeDocument/2006/relationships/hyperlink" Target="http://abs.twimg.com/images/themes/theme1/bg.png" TargetMode="External" /><Relationship Id="rId836" Type="http://schemas.openxmlformats.org/officeDocument/2006/relationships/hyperlink" Target="http://abs.twimg.com/images/themes/theme1/bg.png" TargetMode="External" /><Relationship Id="rId837" Type="http://schemas.openxmlformats.org/officeDocument/2006/relationships/hyperlink" Target="http://abs.twimg.com/images/themes/theme1/bg.png" TargetMode="External" /><Relationship Id="rId838" Type="http://schemas.openxmlformats.org/officeDocument/2006/relationships/hyperlink" Target="http://abs.twimg.com/images/themes/theme1/bg.png" TargetMode="External" /><Relationship Id="rId839" Type="http://schemas.openxmlformats.org/officeDocument/2006/relationships/hyperlink" Target="http://abs.twimg.com/images/themes/theme1/bg.png" TargetMode="External" /><Relationship Id="rId840" Type="http://schemas.openxmlformats.org/officeDocument/2006/relationships/hyperlink" Target="http://abs.twimg.com/images/themes/theme1/bg.png" TargetMode="External" /><Relationship Id="rId841" Type="http://schemas.openxmlformats.org/officeDocument/2006/relationships/hyperlink" Target="http://abs.twimg.com/images/themes/theme1/bg.png" TargetMode="External" /><Relationship Id="rId842" Type="http://schemas.openxmlformats.org/officeDocument/2006/relationships/hyperlink" Target="http://abs.twimg.com/images/themes/theme10/bg.gif" TargetMode="External" /><Relationship Id="rId843" Type="http://schemas.openxmlformats.org/officeDocument/2006/relationships/hyperlink" Target="http://abs.twimg.com/images/themes/theme1/bg.png" TargetMode="External" /><Relationship Id="rId844" Type="http://schemas.openxmlformats.org/officeDocument/2006/relationships/hyperlink" Target="http://pbs.twimg.com/profile_images/2915165869/8756b7fc9d7a88479908ef2ecfc6a5a5_normal.jpeg" TargetMode="External" /><Relationship Id="rId845" Type="http://schemas.openxmlformats.org/officeDocument/2006/relationships/hyperlink" Target="http://pbs.twimg.com/profile_images/2143451460/CR_avatar_normal.jpg" TargetMode="External" /><Relationship Id="rId846" Type="http://schemas.openxmlformats.org/officeDocument/2006/relationships/hyperlink" Target="http://pbs.twimg.com/profile_images/650882209310633984/5qWUJBp9_normal.png" TargetMode="External" /><Relationship Id="rId847" Type="http://schemas.openxmlformats.org/officeDocument/2006/relationships/hyperlink" Target="http://pbs.twimg.com/profile_images/892114461976256513/1gaRShqK_normal.jpg" TargetMode="External" /><Relationship Id="rId848" Type="http://schemas.openxmlformats.org/officeDocument/2006/relationships/hyperlink" Target="http://pbs.twimg.com/profile_images/993578425934798849/gE0JASiU_normal.jpg" TargetMode="External" /><Relationship Id="rId849" Type="http://schemas.openxmlformats.org/officeDocument/2006/relationships/hyperlink" Target="http://pbs.twimg.com/profile_images/807306191395241984/s8xmWAvU_normal.jpg" TargetMode="External" /><Relationship Id="rId850" Type="http://schemas.openxmlformats.org/officeDocument/2006/relationships/hyperlink" Target="http://pbs.twimg.com/profile_images/1083189397137379328/k0HwuBqW_normal.jpg" TargetMode="External" /><Relationship Id="rId851" Type="http://schemas.openxmlformats.org/officeDocument/2006/relationships/hyperlink" Target="http://pbs.twimg.com/profile_images/511690776112160769/2IRnIrKU_normal.jpeg" TargetMode="External" /><Relationship Id="rId852" Type="http://schemas.openxmlformats.org/officeDocument/2006/relationships/hyperlink" Target="http://pbs.twimg.com/profile_images/1058636845251207168/RpLe3kSO_normal.jpg" TargetMode="External" /><Relationship Id="rId853" Type="http://schemas.openxmlformats.org/officeDocument/2006/relationships/hyperlink" Target="http://pbs.twimg.com/profile_images/1047761128133152768/Cx7kr4rr_normal.jpg" TargetMode="External" /><Relationship Id="rId854" Type="http://schemas.openxmlformats.org/officeDocument/2006/relationships/hyperlink" Target="http://pbs.twimg.com/profile_images/990109622/doro_normal.jpg" TargetMode="External" /><Relationship Id="rId855" Type="http://schemas.openxmlformats.org/officeDocument/2006/relationships/hyperlink" Target="http://pbs.twimg.com/profile_images/1037290612381364224/fvvrD1ap_normal.jpg" TargetMode="External" /><Relationship Id="rId856" Type="http://schemas.openxmlformats.org/officeDocument/2006/relationships/hyperlink" Target="http://pbs.twimg.com/profile_images/1051562415220031488/O2qrYJjk_normal.jpg" TargetMode="External" /><Relationship Id="rId857" Type="http://schemas.openxmlformats.org/officeDocument/2006/relationships/hyperlink" Target="http://pbs.twimg.com/profile_images/565989643808931840/HEvm0C65_normal.jpeg" TargetMode="External" /><Relationship Id="rId858" Type="http://schemas.openxmlformats.org/officeDocument/2006/relationships/hyperlink" Target="http://pbs.twimg.com/profile_images/1043737166621364224/6_hu4ar3_normal.jpg" TargetMode="External" /><Relationship Id="rId859" Type="http://schemas.openxmlformats.org/officeDocument/2006/relationships/hyperlink" Target="http://pbs.twimg.com/profile_images/571553454154199040/K1byB2Eo_normal.jpeg" TargetMode="External" /><Relationship Id="rId860" Type="http://schemas.openxmlformats.org/officeDocument/2006/relationships/hyperlink" Target="http://pbs.twimg.com/profile_images/632639849674240000/GJYai_DF_normal.jpg" TargetMode="External" /><Relationship Id="rId861" Type="http://schemas.openxmlformats.org/officeDocument/2006/relationships/hyperlink" Target="http://pbs.twimg.com/profile_images/883619784142802945/WhLLf-ct_normal.jpg" TargetMode="External" /><Relationship Id="rId862" Type="http://schemas.openxmlformats.org/officeDocument/2006/relationships/hyperlink" Target="http://pbs.twimg.com/profile_images/1046786987565469698/yjO93-Ek_normal.jpg" TargetMode="External" /><Relationship Id="rId863" Type="http://schemas.openxmlformats.org/officeDocument/2006/relationships/hyperlink" Target="http://pbs.twimg.com/profile_images/1080153901641416706/d8Nhlo8y_normal.jpg" TargetMode="External" /><Relationship Id="rId864" Type="http://schemas.openxmlformats.org/officeDocument/2006/relationships/hyperlink" Target="http://pbs.twimg.com/profile_images/1034581160440094721/s5aSFhHx_normal.jpg" TargetMode="External" /><Relationship Id="rId865" Type="http://schemas.openxmlformats.org/officeDocument/2006/relationships/hyperlink" Target="http://pbs.twimg.com/profile_images/859124319917617155/DkWL7sO6_normal.jpg" TargetMode="External" /><Relationship Id="rId866" Type="http://schemas.openxmlformats.org/officeDocument/2006/relationships/hyperlink" Target="http://pbs.twimg.com/profile_images/1044674834574258177/OznOQKUB_normal.jpg" TargetMode="External" /><Relationship Id="rId867" Type="http://schemas.openxmlformats.org/officeDocument/2006/relationships/hyperlink" Target="http://pbs.twimg.com/profile_images/958798396277522432/y5qGlZ7W_normal.jpg" TargetMode="External" /><Relationship Id="rId868" Type="http://schemas.openxmlformats.org/officeDocument/2006/relationships/hyperlink" Target="http://pbs.twimg.com/profile_images/652242013069422592/15AK7lfg_normal.jpg" TargetMode="External" /><Relationship Id="rId869" Type="http://schemas.openxmlformats.org/officeDocument/2006/relationships/hyperlink" Target="http://pbs.twimg.com/profile_images/1083008680528961537/iVmhGSGS_normal.jpg" TargetMode="External" /><Relationship Id="rId870" Type="http://schemas.openxmlformats.org/officeDocument/2006/relationships/hyperlink" Target="http://pbs.twimg.com/profile_images/756421767485423616/9dteWYnL_normal.jpg" TargetMode="External" /><Relationship Id="rId871" Type="http://schemas.openxmlformats.org/officeDocument/2006/relationships/hyperlink" Target="http://pbs.twimg.com/profile_images/882873716803215360/orviFGmX_normal.jpg" TargetMode="External" /><Relationship Id="rId872" Type="http://schemas.openxmlformats.org/officeDocument/2006/relationships/hyperlink" Target="http://pbs.twimg.com/profile_images/1058459680492576768/rec39Kql_normal.jpg" TargetMode="External" /><Relationship Id="rId873" Type="http://schemas.openxmlformats.org/officeDocument/2006/relationships/hyperlink" Target="http://pbs.twimg.com/profile_images/722491936255438849/xiGra8DX_normal.jpg" TargetMode="External" /><Relationship Id="rId874" Type="http://schemas.openxmlformats.org/officeDocument/2006/relationships/hyperlink" Target="http://pbs.twimg.com/profile_images/875638617606987776/YBOKib96_normal.jpg" TargetMode="External" /><Relationship Id="rId875" Type="http://schemas.openxmlformats.org/officeDocument/2006/relationships/hyperlink" Target="http://pbs.twimg.com/profile_images/980064800117088256/UvyofXq8_normal.jpg" TargetMode="External" /><Relationship Id="rId876" Type="http://schemas.openxmlformats.org/officeDocument/2006/relationships/hyperlink" Target="http://abs.twimg.com/sticky/default_profile_images/default_profile_normal.png" TargetMode="External" /><Relationship Id="rId877" Type="http://schemas.openxmlformats.org/officeDocument/2006/relationships/hyperlink" Target="http://pbs.twimg.com/profile_images/904611633229639680/hSI5x43Z_normal.jpg" TargetMode="External" /><Relationship Id="rId878" Type="http://schemas.openxmlformats.org/officeDocument/2006/relationships/hyperlink" Target="http://pbs.twimg.com/profile_images/269196843/IMGP1413.preview_normal.JPG" TargetMode="External" /><Relationship Id="rId879" Type="http://schemas.openxmlformats.org/officeDocument/2006/relationships/hyperlink" Target="http://pbs.twimg.com/profile_images/503374390516383744/0fIUyd8-_normal.jpeg" TargetMode="External" /><Relationship Id="rId880" Type="http://schemas.openxmlformats.org/officeDocument/2006/relationships/hyperlink" Target="http://pbs.twimg.com/profile_images/859697131103322112/y7lgQ1h1_normal.jpg" TargetMode="External" /><Relationship Id="rId881" Type="http://schemas.openxmlformats.org/officeDocument/2006/relationships/hyperlink" Target="http://pbs.twimg.com/profile_images/584294428497543169/GyQGoSlX_normal.jpg" TargetMode="External" /><Relationship Id="rId882" Type="http://schemas.openxmlformats.org/officeDocument/2006/relationships/hyperlink" Target="http://pbs.twimg.com/profile_images/797176104842919936/_FzmqkQt_normal.jpg" TargetMode="External" /><Relationship Id="rId883" Type="http://schemas.openxmlformats.org/officeDocument/2006/relationships/hyperlink" Target="http://pbs.twimg.com/profile_images/1041425640929542147/y0eKcJpp_normal.jpg" TargetMode="External" /><Relationship Id="rId884" Type="http://schemas.openxmlformats.org/officeDocument/2006/relationships/hyperlink" Target="http://pbs.twimg.com/profile_images/845138980794380293/OwdMI8gU_normal.jpg" TargetMode="External" /><Relationship Id="rId885" Type="http://schemas.openxmlformats.org/officeDocument/2006/relationships/hyperlink" Target="http://pbs.twimg.com/profile_images/1021653794843779073/mkTvicNp_normal.jpg" TargetMode="External" /><Relationship Id="rId886" Type="http://schemas.openxmlformats.org/officeDocument/2006/relationships/hyperlink" Target="http://pbs.twimg.com/profile_images/949229491905269760/4JLdFA5D_normal.jpg" TargetMode="External" /><Relationship Id="rId887" Type="http://schemas.openxmlformats.org/officeDocument/2006/relationships/hyperlink" Target="http://pbs.twimg.com/profile_images/910195734301020161/eXDfe0HL_normal.jpg" TargetMode="External" /><Relationship Id="rId888" Type="http://schemas.openxmlformats.org/officeDocument/2006/relationships/hyperlink" Target="http://pbs.twimg.com/profile_images/2230539759/oh-stop-it-you_normal.png" TargetMode="External" /><Relationship Id="rId889" Type="http://schemas.openxmlformats.org/officeDocument/2006/relationships/hyperlink" Target="http://pbs.twimg.com/profile_images/962865027547041793/CI9lEKke_normal.jpg" TargetMode="External" /><Relationship Id="rId890" Type="http://schemas.openxmlformats.org/officeDocument/2006/relationships/hyperlink" Target="http://pbs.twimg.com/profile_images/1027147718588678155/qKO0Nu3Y_normal.jpg" TargetMode="External" /><Relationship Id="rId891" Type="http://schemas.openxmlformats.org/officeDocument/2006/relationships/hyperlink" Target="http://pbs.twimg.com/profile_images/580091795532562432/xt8jHoum_normal.jpg" TargetMode="External" /><Relationship Id="rId892" Type="http://schemas.openxmlformats.org/officeDocument/2006/relationships/hyperlink" Target="http://pbs.twimg.com/profile_images/1058183123274354689/2RLUjWEb_normal.jpg" TargetMode="External" /><Relationship Id="rId893" Type="http://schemas.openxmlformats.org/officeDocument/2006/relationships/hyperlink" Target="http://pbs.twimg.com/profile_images/1000786576690032640/6rkrGonQ_normal.jpg" TargetMode="External" /><Relationship Id="rId894" Type="http://schemas.openxmlformats.org/officeDocument/2006/relationships/hyperlink" Target="http://pbs.twimg.com/profile_images/899491898984943617/jS7EDGuM_normal.jpg" TargetMode="External" /><Relationship Id="rId895" Type="http://schemas.openxmlformats.org/officeDocument/2006/relationships/hyperlink" Target="http://pbs.twimg.com/profile_images/958488424981331968/q-g1wpNM_normal.jpg" TargetMode="External" /><Relationship Id="rId896" Type="http://schemas.openxmlformats.org/officeDocument/2006/relationships/hyperlink" Target="http://pbs.twimg.com/profile_images/1624528068/image_normal.jpg" TargetMode="External" /><Relationship Id="rId897" Type="http://schemas.openxmlformats.org/officeDocument/2006/relationships/hyperlink" Target="http://pbs.twimg.com/profile_images/915081489573974016/esP5WVn-_normal.jpg" TargetMode="External" /><Relationship Id="rId898" Type="http://schemas.openxmlformats.org/officeDocument/2006/relationships/hyperlink" Target="http://pbs.twimg.com/profile_images/869267719417470976/nfQZF2Nn_normal.jpg" TargetMode="External" /><Relationship Id="rId899" Type="http://schemas.openxmlformats.org/officeDocument/2006/relationships/hyperlink" Target="http://pbs.twimg.com/profile_images/889800630440742918/9Rp30n7q_normal.jpg" TargetMode="External" /><Relationship Id="rId900" Type="http://schemas.openxmlformats.org/officeDocument/2006/relationships/hyperlink" Target="http://abs.twimg.com/sticky/default_profile_images/default_profile_normal.png" TargetMode="External" /><Relationship Id="rId901" Type="http://schemas.openxmlformats.org/officeDocument/2006/relationships/hyperlink" Target="http://pbs.twimg.com/profile_images/884538938240749570/48NSaxM7_normal.jpg" TargetMode="External" /><Relationship Id="rId902" Type="http://schemas.openxmlformats.org/officeDocument/2006/relationships/hyperlink" Target="http://pbs.twimg.com/profile_images/1044667304108273666/--eaCfSR_normal.jpg" TargetMode="External" /><Relationship Id="rId903" Type="http://schemas.openxmlformats.org/officeDocument/2006/relationships/hyperlink" Target="http://pbs.twimg.com/profile_images/953949336702013441/6RRf_Zza_normal.jpg" TargetMode="External" /><Relationship Id="rId904" Type="http://schemas.openxmlformats.org/officeDocument/2006/relationships/hyperlink" Target="http://pbs.twimg.com/profile_images/749232284293791744/lfSyQO8z_normal.jpg" TargetMode="External" /><Relationship Id="rId905" Type="http://schemas.openxmlformats.org/officeDocument/2006/relationships/hyperlink" Target="http://pbs.twimg.com/profile_images/988229691738853377/VyCW77_f_normal.jpg" TargetMode="External" /><Relationship Id="rId906" Type="http://schemas.openxmlformats.org/officeDocument/2006/relationships/hyperlink" Target="http://pbs.twimg.com/profile_images/896519889363619840/gqDeBqpt_normal.jpg" TargetMode="External" /><Relationship Id="rId907" Type="http://schemas.openxmlformats.org/officeDocument/2006/relationships/hyperlink" Target="http://pbs.twimg.com/profile_images/983061172843941888/aWKp9uck_normal.jpg" TargetMode="External" /><Relationship Id="rId908" Type="http://schemas.openxmlformats.org/officeDocument/2006/relationships/hyperlink" Target="http://pbs.twimg.com/profile_images/1041026270312710144/f141jSHA_normal.jpg" TargetMode="External" /><Relationship Id="rId909" Type="http://schemas.openxmlformats.org/officeDocument/2006/relationships/hyperlink" Target="http://pbs.twimg.com/profile_images/2402525109/aeeikw8vry4fnd38k0kj_normal.jpeg" TargetMode="External" /><Relationship Id="rId910" Type="http://schemas.openxmlformats.org/officeDocument/2006/relationships/hyperlink" Target="http://pbs.twimg.com/profile_images/826073606392315904/_noPxyve_normal.jpg" TargetMode="External" /><Relationship Id="rId911" Type="http://schemas.openxmlformats.org/officeDocument/2006/relationships/hyperlink" Target="http://pbs.twimg.com/profile_images/767321623766630400/K1k83P2o_normal.jpg" TargetMode="External" /><Relationship Id="rId912" Type="http://schemas.openxmlformats.org/officeDocument/2006/relationships/hyperlink" Target="http://pbs.twimg.com/profile_images/942864379934138368/k95q3BBW_normal.jpg" TargetMode="External" /><Relationship Id="rId913" Type="http://schemas.openxmlformats.org/officeDocument/2006/relationships/hyperlink" Target="http://pbs.twimg.com/profile_images/863053348974600192/5Pn0wrAw_normal.jpg" TargetMode="External" /><Relationship Id="rId914" Type="http://schemas.openxmlformats.org/officeDocument/2006/relationships/hyperlink" Target="http://pbs.twimg.com/profile_images/897779974375055360/HGakOxnL_normal.jpg" TargetMode="External" /><Relationship Id="rId915" Type="http://schemas.openxmlformats.org/officeDocument/2006/relationships/hyperlink" Target="http://pbs.twimg.com/profile_images/906661594188468224/kt5rsnt9_normal.jpg" TargetMode="External" /><Relationship Id="rId916" Type="http://schemas.openxmlformats.org/officeDocument/2006/relationships/hyperlink" Target="http://pbs.twimg.com/profile_images/926453239515631616/lYvqWNg9_normal.jpg" TargetMode="External" /><Relationship Id="rId917" Type="http://schemas.openxmlformats.org/officeDocument/2006/relationships/hyperlink" Target="http://pbs.twimg.com/profile_images/1051188466816622592/aKKjJquY_normal.jpg" TargetMode="External" /><Relationship Id="rId918" Type="http://schemas.openxmlformats.org/officeDocument/2006/relationships/hyperlink" Target="http://pbs.twimg.com/profile_images/1064439374241284096/LV7antAv_normal.jpg" TargetMode="External" /><Relationship Id="rId919" Type="http://schemas.openxmlformats.org/officeDocument/2006/relationships/hyperlink" Target="http://pbs.twimg.com/profile_images/984746968160391169/txjNjWep_normal.jpg" TargetMode="External" /><Relationship Id="rId920" Type="http://schemas.openxmlformats.org/officeDocument/2006/relationships/hyperlink" Target="http://pbs.twimg.com/profile_images/1060439000920584193/7anyXOdl_normal.jpg" TargetMode="External" /><Relationship Id="rId921" Type="http://schemas.openxmlformats.org/officeDocument/2006/relationships/hyperlink" Target="http://pbs.twimg.com/profile_images/1061345944334004224/hwMiQeE8_normal.jpg" TargetMode="External" /><Relationship Id="rId922" Type="http://schemas.openxmlformats.org/officeDocument/2006/relationships/hyperlink" Target="http://pbs.twimg.com/profile_images/1012483914902982659/-sht9mXS_normal.jpg" TargetMode="External" /><Relationship Id="rId923" Type="http://schemas.openxmlformats.org/officeDocument/2006/relationships/hyperlink" Target="http://pbs.twimg.com/profile_images/1616035514/Games_Warhammer_016339__normal.jpg" TargetMode="External" /><Relationship Id="rId924" Type="http://schemas.openxmlformats.org/officeDocument/2006/relationships/hyperlink" Target="http://pbs.twimg.com/profile_images/1018764737222410242/trfKjxSP_normal.jpg" TargetMode="External" /><Relationship Id="rId925" Type="http://schemas.openxmlformats.org/officeDocument/2006/relationships/hyperlink" Target="http://pbs.twimg.com/profile_images/830455672416387073/Fe9_Td72_normal.jpg" TargetMode="External" /><Relationship Id="rId926" Type="http://schemas.openxmlformats.org/officeDocument/2006/relationships/hyperlink" Target="http://pbs.twimg.com/profile_images/3471613885/9b2c205deaa3bc5a2aa7bba2c276d304_normal.jpeg" TargetMode="External" /><Relationship Id="rId927" Type="http://schemas.openxmlformats.org/officeDocument/2006/relationships/hyperlink" Target="http://pbs.twimg.com/profile_images/856691407150489600/qR4LbD6F_normal.jpg" TargetMode="External" /><Relationship Id="rId928" Type="http://schemas.openxmlformats.org/officeDocument/2006/relationships/hyperlink" Target="http://pbs.twimg.com/profile_images/1783061465/TOI_logo_twitter_normal.png" TargetMode="External" /><Relationship Id="rId929" Type="http://schemas.openxmlformats.org/officeDocument/2006/relationships/hyperlink" Target="http://pbs.twimg.com/profile_images/1010950458620272640/RK7LfT2I_normal.jpg" TargetMode="External" /><Relationship Id="rId930" Type="http://schemas.openxmlformats.org/officeDocument/2006/relationships/hyperlink" Target="http://pbs.twimg.com/profile_images/876595701618057217/WDTdbfOO_normal.jpg" TargetMode="External" /><Relationship Id="rId931" Type="http://schemas.openxmlformats.org/officeDocument/2006/relationships/hyperlink" Target="http://pbs.twimg.com/profile_images/815864550268473344/g0AtCUWM_normal.jpg" TargetMode="External" /><Relationship Id="rId932" Type="http://schemas.openxmlformats.org/officeDocument/2006/relationships/hyperlink" Target="http://pbs.twimg.com/profile_images/748321226746060804/EDGVZUuN_normal.jpg" TargetMode="External" /><Relationship Id="rId933" Type="http://schemas.openxmlformats.org/officeDocument/2006/relationships/hyperlink" Target="http://pbs.twimg.com/profile_images/640815361638535169/L5CJEZkw_normal.jpg" TargetMode="External" /><Relationship Id="rId934" Type="http://schemas.openxmlformats.org/officeDocument/2006/relationships/hyperlink" Target="http://pbs.twimg.com/profile_images/794037708133957632/tV3bAr2U_normal.jpg" TargetMode="External" /><Relationship Id="rId935" Type="http://schemas.openxmlformats.org/officeDocument/2006/relationships/hyperlink" Target="http://pbs.twimg.com/profile_images/854186630524973056/4Q192kkP_normal.jpg" TargetMode="External" /><Relationship Id="rId936" Type="http://schemas.openxmlformats.org/officeDocument/2006/relationships/hyperlink" Target="http://pbs.twimg.com/profile_images/982081234229587971/C45YyCY3_normal.jpg" TargetMode="External" /><Relationship Id="rId937" Type="http://schemas.openxmlformats.org/officeDocument/2006/relationships/hyperlink" Target="http://pbs.twimg.com/profile_images/1059163262745542656/fwN9aLTr_normal.jpg" TargetMode="External" /><Relationship Id="rId938" Type="http://schemas.openxmlformats.org/officeDocument/2006/relationships/hyperlink" Target="http://pbs.twimg.com/profile_images/554291156687671296/E2HrXyvU_normal.png" TargetMode="External" /><Relationship Id="rId939" Type="http://schemas.openxmlformats.org/officeDocument/2006/relationships/hyperlink" Target="http://pbs.twimg.com/profile_images/1000749762524528642/8QIzbJKP_normal.jpg" TargetMode="External" /><Relationship Id="rId940" Type="http://schemas.openxmlformats.org/officeDocument/2006/relationships/hyperlink" Target="http://pbs.twimg.com/profile_images/1043913861504663552/n8gGQqbC_normal.jpg" TargetMode="External" /><Relationship Id="rId941" Type="http://schemas.openxmlformats.org/officeDocument/2006/relationships/hyperlink" Target="http://pbs.twimg.com/profile_images/970678269224898562/4Zh5_e-G_normal.jpg" TargetMode="External" /><Relationship Id="rId942" Type="http://schemas.openxmlformats.org/officeDocument/2006/relationships/hyperlink" Target="http://pbs.twimg.com/profile_images/816917084030595072/UP676Xj9_normal.jpg" TargetMode="External" /><Relationship Id="rId943" Type="http://schemas.openxmlformats.org/officeDocument/2006/relationships/hyperlink" Target="http://pbs.twimg.com/profile_images/971773492046811136/o_jHk-tW_normal.jpg" TargetMode="External" /><Relationship Id="rId944" Type="http://schemas.openxmlformats.org/officeDocument/2006/relationships/hyperlink" Target="http://pbs.twimg.com/profile_images/1000211598189973504/LGIBOD7J_normal.jpg" TargetMode="External" /><Relationship Id="rId945" Type="http://schemas.openxmlformats.org/officeDocument/2006/relationships/hyperlink" Target="http://pbs.twimg.com/profile_images/924741498654089216/VTTZf9A5_normal.jpg" TargetMode="External" /><Relationship Id="rId946" Type="http://schemas.openxmlformats.org/officeDocument/2006/relationships/hyperlink" Target="http://pbs.twimg.com/profile_images/509254635995930624/IE0H7oc6_normal.png" TargetMode="External" /><Relationship Id="rId947" Type="http://schemas.openxmlformats.org/officeDocument/2006/relationships/hyperlink" Target="http://pbs.twimg.com/profile_images/1600472103/Israel_passport_photo_cropped_normal.jpg" TargetMode="External" /><Relationship Id="rId948" Type="http://schemas.openxmlformats.org/officeDocument/2006/relationships/hyperlink" Target="http://pbs.twimg.com/profile_images/809020520779968514/XYqHxOqR_normal.jpg" TargetMode="External" /><Relationship Id="rId949" Type="http://schemas.openxmlformats.org/officeDocument/2006/relationships/hyperlink" Target="http://pbs.twimg.com/profile_images/1076182547267284992/tYXFC5Sg_normal.jpg" TargetMode="External" /><Relationship Id="rId950" Type="http://schemas.openxmlformats.org/officeDocument/2006/relationships/hyperlink" Target="http://pbs.twimg.com/profile_images/986962588712996865/L_eRiG3C_normal.jpg" TargetMode="External" /><Relationship Id="rId951" Type="http://schemas.openxmlformats.org/officeDocument/2006/relationships/hyperlink" Target="http://pbs.twimg.com/profile_images/1598203794/224763_143926435676292_100001768086550_268864_2901229_a_normal.jpg" TargetMode="External" /><Relationship Id="rId952" Type="http://schemas.openxmlformats.org/officeDocument/2006/relationships/hyperlink" Target="http://pbs.twimg.com/profile_images/1074033263189127173/eOKo_9yt_normal.jpg" TargetMode="External" /><Relationship Id="rId953" Type="http://schemas.openxmlformats.org/officeDocument/2006/relationships/hyperlink" Target="http://pbs.twimg.com/profile_images/1085307975529582592/4kK6CTsa_normal.jpg" TargetMode="External" /><Relationship Id="rId954" Type="http://schemas.openxmlformats.org/officeDocument/2006/relationships/hyperlink" Target="http://pbs.twimg.com/profile_images/536139205072928768/QmBFB9GI_normal.jpeg" TargetMode="External" /><Relationship Id="rId955" Type="http://schemas.openxmlformats.org/officeDocument/2006/relationships/hyperlink" Target="http://pbs.twimg.com/profile_images/1072778308474101760/KSDoXPzV_normal.jpg" TargetMode="External" /><Relationship Id="rId956" Type="http://schemas.openxmlformats.org/officeDocument/2006/relationships/hyperlink" Target="http://pbs.twimg.com/profile_images/1070769648424108032/luf3W4Pc_normal.jpg" TargetMode="External" /><Relationship Id="rId957" Type="http://schemas.openxmlformats.org/officeDocument/2006/relationships/hyperlink" Target="http://pbs.twimg.com/profile_images/1073880333773402112/M8kCkJV__normal.jpg" TargetMode="External" /><Relationship Id="rId958" Type="http://schemas.openxmlformats.org/officeDocument/2006/relationships/hyperlink" Target="http://pbs.twimg.com/profile_images/514433928560525315/RI7__ZdA_normal.png" TargetMode="External" /><Relationship Id="rId959" Type="http://schemas.openxmlformats.org/officeDocument/2006/relationships/hyperlink" Target="http://abs.twimg.com/sticky/default_profile_images/default_profile_normal.png" TargetMode="External" /><Relationship Id="rId960" Type="http://schemas.openxmlformats.org/officeDocument/2006/relationships/hyperlink" Target="http://pbs.twimg.com/profile_images/655930543045873664/NB6Sn9W3_normal.jpg" TargetMode="External" /><Relationship Id="rId961" Type="http://schemas.openxmlformats.org/officeDocument/2006/relationships/hyperlink" Target="http://pbs.twimg.com/profile_images/1073668617055682561/5Ujex7KG_normal.jpg" TargetMode="External" /><Relationship Id="rId962" Type="http://schemas.openxmlformats.org/officeDocument/2006/relationships/hyperlink" Target="http://pbs.twimg.com/profile_images/1044325282256015362/q6ROBCUA_normal.jpg" TargetMode="External" /><Relationship Id="rId963" Type="http://schemas.openxmlformats.org/officeDocument/2006/relationships/hyperlink" Target="http://pbs.twimg.com/profile_images/1051935611932876800/0OPrOfwD_normal.jpg" TargetMode="External" /><Relationship Id="rId964" Type="http://schemas.openxmlformats.org/officeDocument/2006/relationships/hyperlink" Target="http://pbs.twimg.com/profile_images/838935345295147013/naPiXFMN_normal.jpg" TargetMode="External" /><Relationship Id="rId965" Type="http://schemas.openxmlformats.org/officeDocument/2006/relationships/hyperlink" Target="http://pbs.twimg.com/profile_images/765972708874039296/Eun-M0OD_normal.jpg" TargetMode="External" /><Relationship Id="rId966" Type="http://schemas.openxmlformats.org/officeDocument/2006/relationships/hyperlink" Target="http://abs.twimg.com/sticky/default_profile_images/default_profile_normal.png" TargetMode="External" /><Relationship Id="rId967" Type="http://schemas.openxmlformats.org/officeDocument/2006/relationships/hyperlink" Target="http://pbs.twimg.com/profile_images/1037015088610402304/rHdLo8T2_normal.jpg" TargetMode="External" /><Relationship Id="rId968" Type="http://schemas.openxmlformats.org/officeDocument/2006/relationships/hyperlink" Target="http://pbs.twimg.com/profile_images/1030962751387168768/jt_dQVHn_normal.jpg" TargetMode="External" /><Relationship Id="rId969" Type="http://schemas.openxmlformats.org/officeDocument/2006/relationships/hyperlink" Target="http://abs.twimg.com/sticky/default_profile_images/default_profile_normal.png" TargetMode="External" /><Relationship Id="rId970" Type="http://schemas.openxmlformats.org/officeDocument/2006/relationships/hyperlink" Target="http://pbs.twimg.com/profile_images/864951168992247808/aqaBxFeE_normal.jpg" TargetMode="External" /><Relationship Id="rId971" Type="http://schemas.openxmlformats.org/officeDocument/2006/relationships/hyperlink" Target="http://pbs.twimg.com/profile_images/1249159414/CharmaineSMALL_normal.jpg" TargetMode="External" /><Relationship Id="rId972" Type="http://schemas.openxmlformats.org/officeDocument/2006/relationships/hyperlink" Target="http://pbs.twimg.com/profile_images/1032239636800782338/NUEfku3f_normal.jpg" TargetMode="External" /><Relationship Id="rId973" Type="http://schemas.openxmlformats.org/officeDocument/2006/relationships/hyperlink" Target="http://pbs.twimg.com/profile_images/807253062993715201/K5cHOJFR_normal.jpg" TargetMode="External" /><Relationship Id="rId974" Type="http://schemas.openxmlformats.org/officeDocument/2006/relationships/hyperlink" Target="http://pbs.twimg.com/profile_images/1045754007912878080/LlBeJMAQ_normal.jpg" TargetMode="External" /><Relationship Id="rId975" Type="http://schemas.openxmlformats.org/officeDocument/2006/relationships/hyperlink" Target="http://pbs.twimg.com/profile_images/792969151564410880/XcNUtX1L_normal.jpg" TargetMode="External" /><Relationship Id="rId976" Type="http://schemas.openxmlformats.org/officeDocument/2006/relationships/hyperlink" Target="http://pbs.twimg.com/profile_images/795727951094513664/M6nb-HjR_normal.jpg" TargetMode="External" /><Relationship Id="rId977" Type="http://schemas.openxmlformats.org/officeDocument/2006/relationships/hyperlink" Target="http://pbs.twimg.com/profile_images/594926442238050305/O4FmEfOL_normal.jpg" TargetMode="External" /><Relationship Id="rId978" Type="http://schemas.openxmlformats.org/officeDocument/2006/relationships/hyperlink" Target="http://pbs.twimg.com/profile_images/996070000086716417/FTUn7KdN_normal.jpg" TargetMode="External" /><Relationship Id="rId979" Type="http://schemas.openxmlformats.org/officeDocument/2006/relationships/hyperlink" Target="http://pbs.twimg.com/profile_images/637357895907155968/vOmgZVsm_normal.jpg" TargetMode="External" /><Relationship Id="rId980" Type="http://schemas.openxmlformats.org/officeDocument/2006/relationships/hyperlink" Target="http://pbs.twimg.com/profile_images/1047899775490777088/QiUnITiG_normal.jpg" TargetMode="External" /><Relationship Id="rId981" Type="http://schemas.openxmlformats.org/officeDocument/2006/relationships/hyperlink" Target="http://pbs.twimg.com/profile_images/1057103920747737089/rG5_7BaQ_normal.jpg" TargetMode="External" /><Relationship Id="rId982" Type="http://schemas.openxmlformats.org/officeDocument/2006/relationships/hyperlink" Target="http://pbs.twimg.com/profile_images/1082102848547155969/zrz39JdB_normal.jpg" TargetMode="External" /><Relationship Id="rId983" Type="http://schemas.openxmlformats.org/officeDocument/2006/relationships/hyperlink" Target="http://pbs.twimg.com/profile_images/1031789184456032257/pZ-RL_uO_normal.jpg" TargetMode="External" /><Relationship Id="rId984" Type="http://schemas.openxmlformats.org/officeDocument/2006/relationships/hyperlink" Target="http://pbs.twimg.com/profile_images/1055263404137631746/UuGeXGP9_normal.jpg" TargetMode="External" /><Relationship Id="rId985" Type="http://schemas.openxmlformats.org/officeDocument/2006/relationships/hyperlink" Target="http://pbs.twimg.com/profile_images/1072915568351633408/vdNLA3Re_normal.jpg" TargetMode="External" /><Relationship Id="rId986" Type="http://schemas.openxmlformats.org/officeDocument/2006/relationships/hyperlink" Target="http://pbs.twimg.com/profile_images/991667651880538113/xxF4MVGM_normal.jpg" TargetMode="External" /><Relationship Id="rId987" Type="http://schemas.openxmlformats.org/officeDocument/2006/relationships/hyperlink" Target="http://pbs.twimg.com/profile_images/1085229839626498048/ri4j4enL_normal.jpg" TargetMode="External" /><Relationship Id="rId988" Type="http://schemas.openxmlformats.org/officeDocument/2006/relationships/hyperlink" Target="http://pbs.twimg.com/profile_images/1083921152924364800/pZq2HTcI_normal.jpg" TargetMode="External" /><Relationship Id="rId989" Type="http://schemas.openxmlformats.org/officeDocument/2006/relationships/hyperlink" Target="http://pbs.twimg.com/profile_images/573943800969621504/o8Xg1s8T_normal.jpeg" TargetMode="External" /><Relationship Id="rId990" Type="http://schemas.openxmlformats.org/officeDocument/2006/relationships/hyperlink" Target="http://pbs.twimg.com/profile_images/974597618465693696/dWP0CSvZ_normal.jpg" TargetMode="External" /><Relationship Id="rId991" Type="http://schemas.openxmlformats.org/officeDocument/2006/relationships/hyperlink" Target="http://pbs.twimg.com/profile_images/526180356072816641/g4nZ_1bI_normal.png" TargetMode="External" /><Relationship Id="rId992" Type="http://schemas.openxmlformats.org/officeDocument/2006/relationships/hyperlink" Target="http://pbs.twimg.com/profile_images/1064466165559373826/uwd5d87F_normal.jpg" TargetMode="External" /><Relationship Id="rId993" Type="http://schemas.openxmlformats.org/officeDocument/2006/relationships/hyperlink" Target="http://pbs.twimg.com/profile_images/1013436760859299847/aQltRN9T_normal.jpg" TargetMode="External" /><Relationship Id="rId994" Type="http://schemas.openxmlformats.org/officeDocument/2006/relationships/hyperlink" Target="http://pbs.twimg.com/profile_images/524756586758021120/Vzu5W7fd_normal.jpeg" TargetMode="External" /><Relationship Id="rId995" Type="http://schemas.openxmlformats.org/officeDocument/2006/relationships/hyperlink" Target="http://pbs.twimg.com/profile_images/994584632409624576/2u5lce4N_normal.jpg" TargetMode="External" /><Relationship Id="rId996" Type="http://schemas.openxmlformats.org/officeDocument/2006/relationships/hyperlink" Target="http://pbs.twimg.com/profile_images/944874497710219264/X0_QAoxM_normal.jpg" TargetMode="External" /><Relationship Id="rId997" Type="http://schemas.openxmlformats.org/officeDocument/2006/relationships/hyperlink" Target="http://pbs.twimg.com/profile_images/63230216/asg_photo_resize_normal.jpg" TargetMode="External" /><Relationship Id="rId998" Type="http://schemas.openxmlformats.org/officeDocument/2006/relationships/hyperlink" Target="http://pbs.twimg.com/profile_images/2899488140/caf909feabbd7593c4a4fd407bfb584d_normal.png" TargetMode="External" /><Relationship Id="rId999" Type="http://schemas.openxmlformats.org/officeDocument/2006/relationships/hyperlink" Target="http://abs.twimg.com/sticky/default_profile_images/default_profile_normal.png" TargetMode="External" /><Relationship Id="rId1000" Type="http://schemas.openxmlformats.org/officeDocument/2006/relationships/hyperlink" Target="http://pbs.twimg.com/profile_images/702934917382959104/6BHrxx2r_normal.jpg" TargetMode="External" /><Relationship Id="rId1001" Type="http://schemas.openxmlformats.org/officeDocument/2006/relationships/hyperlink" Target="http://pbs.twimg.com/profile_images/1006104551676575744/HSx9hkoT_normal.jpg" TargetMode="External" /><Relationship Id="rId1002" Type="http://schemas.openxmlformats.org/officeDocument/2006/relationships/hyperlink" Target="http://pbs.twimg.com/profile_images/533104573552943104/LSadDoRU_normal.png" TargetMode="External" /><Relationship Id="rId1003" Type="http://schemas.openxmlformats.org/officeDocument/2006/relationships/hyperlink" Target="http://pbs.twimg.com/profile_images/910146842276630528/xAq1G8DU_normal.jpg" TargetMode="External" /><Relationship Id="rId1004" Type="http://schemas.openxmlformats.org/officeDocument/2006/relationships/hyperlink" Target="http://pbs.twimg.com/profile_images/944360166882910208/XCm-bMno_normal.jpg" TargetMode="External" /><Relationship Id="rId1005" Type="http://schemas.openxmlformats.org/officeDocument/2006/relationships/hyperlink" Target="http://pbs.twimg.com/profile_images/1056548495665127426/oN1tr7zJ_normal.jpg" TargetMode="External" /><Relationship Id="rId1006" Type="http://schemas.openxmlformats.org/officeDocument/2006/relationships/hyperlink" Target="http://pbs.twimg.com/profile_images/1079220262825091072/DjEV6kwH_normal.jpg" TargetMode="External" /><Relationship Id="rId1007" Type="http://schemas.openxmlformats.org/officeDocument/2006/relationships/hyperlink" Target="http://pbs.twimg.com/profile_images/1017301708945403904/TRwVp-eI_normal.jpg" TargetMode="External" /><Relationship Id="rId1008" Type="http://schemas.openxmlformats.org/officeDocument/2006/relationships/hyperlink" Target="http://pbs.twimg.com/profile_images/548654455978090496/RYEUBEz-_normal.jpeg" TargetMode="External" /><Relationship Id="rId1009" Type="http://schemas.openxmlformats.org/officeDocument/2006/relationships/hyperlink" Target="http://pbs.twimg.com/profile_images/1135398148/070818_034_normal.jpg" TargetMode="External" /><Relationship Id="rId1010" Type="http://schemas.openxmlformats.org/officeDocument/2006/relationships/hyperlink" Target="http://pbs.twimg.com/profile_images/757054387030077440/hfg-Y_Lv_normal.jpg" TargetMode="External" /><Relationship Id="rId1011" Type="http://schemas.openxmlformats.org/officeDocument/2006/relationships/hyperlink" Target="http://pbs.twimg.com/profile_images/1076205688005820417/ajhaGRbS_normal.jpg" TargetMode="External" /><Relationship Id="rId1012" Type="http://schemas.openxmlformats.org/officeDocument/2006/relationships/hyperlink" Target="http://pbs.twimg.com/profile_images/970301172497223680/WCIXBS_c_normal.jpg" TargetMode="External" /><Relationship Id="rId1013" Type="http://schemas.openxmlformats.org/officeDocument/2006/relationships/hyperlink" Target="http://pbs.twimg.com/profile_images/650726769058807808/vWX4lILy_normal.jpg" TargetMode="External" /><Relationship Id="rId1014" Type="http://schemas.openxmlformats.org/officeDocument/2006/relationships/hyperlink" Target="http://pbs.twimg.com/profile_images/59218305/IMG_0084_normal.JPG" TargetMode="External" /><Relationship Id="rId1015" Type="http://schemas.openxmlformats.org/officeDocument/2006/relationships/hyperlink" Target="http://pbs.twimg.com/profile_images/825801053337694212/ko167b8G_normal.jpg" TargetMode="External" /><Relationship Id="rId1016" Type="http://schemas.openxmlformats.org/officeDocument/2006/relationships/hyperlink" Target="http://pbs.twimg.com/profile_images/1826958386/safe_image.php_normal.jpg" TargetMode="External" /><Relationship Id="rId1017" Type="http://schemas.openxmlformats.org/officeDocument/2006/relationships/hyperlink" Target="http://pbs.twimg.com/profile_images/1458354099/tw_10750931_1311518159_normal.jpg" TargetMode="External" /><Relationship Id="rId1018" Type="http://schemas.openxmlformats.org/officeDocument/2006/relationships/hyperlink" Target="http://pbs.twimg.com/profile_images/1034348024397410305/4rL4Z_6k_normal.jpg" TargetMode="External" /><Relationship Id="rId1019" Type="http://schemas.openxmlformats.org/officeDocument/2006/relationships/hyperlink" Target="http://pbs.twimg.com/profile_images/1080483839976374272/KiDhPpAe_normal.jpg" TargetMode="External" /><Relationship Id="rId1020" Type="http://schemas.openxmlformats.org/officeDocument/2006/relationships/hyperlink" Target="http://pbs.twimg.com/profile_images/825634595529965568/I2x6S3CU_normal.jpg" TargetMode="External" /><Relationship Id="rId1021" Type="http://schemas.openxmlformats.org/officeDocument/2006/relationships/hyperlink" Target="http://pbs.twimg.com/profile_images/816417032614932482/C-m2EWUR_normal.jpg" TargetMode="External" /><Relationship Id="rId1022" Type="http://schemas.openxmlformats.org/officeDocument/2006/relationships/hyperlink" Target="http://pbs.twimg.com/profile_images/952037251541737474/dNsFueI__normal.jpg" TargetMode="External" /><Relationship Id="rId1023" Type="http://schemas.openxmlformats.org/officeDocument/2006/relationships/hyperlink" Target="http://pbs.twimg.com/profile_images/1034079033573691393/H4bZBrpm_normal.jpg" TargetMode="External" /><Relationship Id="rId1024" Type="http://schemas.openxmlformats.org/officeDocument/2006/relationships/hyperlink" Target="http://pbs.twimg.com/profile_images/976217547900182528/RAr9LjzE_normal.jpg" TargetMode="External" /><Relationship Id="rId1025" Type="http://schemas.openxmlformats.org/officeDocument/2006/relationships/hyperlink" Target="http://pbs.twimg.com/profile_images/914652576305614848/WpqzczOE_normal.jpg" TargetMode="External" /><Relationship Id="rId1026" Type="http://schemas.openxmlformats.org/officeDocument/2006/relationships/hyperlink" Target="http://pbs.twimg.com/profile_images/939849310136565761/OvraXelW_normal.jpg" TargetMode="External" /><Relationship Id="rId1027" Type="http://schemas.openxmlformats.org/officeDocument/2006/relationships/hyperlink" Target="http://pbs.twimg.com/profile_images/2826409198/731fa2163516ed13983c005799f09670_normal.jpeg" TargetMode="External" /><Relationship Id="rId1028" Type="http://schemas.openxmlformats.org/officeDocument/2006/relationships/hyperlink" Target="http://pbs.twimg.com/profile_images/1082929455591501824/KDIyth3e_normal.jpg" TargetMode="External" /><Relationship Id="rId1029" Type="http://schemas.openxmlformats.org/officeDocument/2006/relationships/hyperlink" Target="http://pbs.twimg.com/profile_images/495191262966734848/QbGZ6VBP_normal.jpeg" TargetMode="External" /><Relationship Id="rId1030" Type="http://schemas.openxmlformats.org/officeDocument/2006/relationships/hyperlink" Target="http://pbs.twimg.com/profile_images/1076642438175997954/Awg5oFAX_normal.jpg" TargetMode="External" /><Relationship Id="rId1031" Type="http://schemas.openxmlformats.org/officeDocument/2006/relationships/hyperlink" Target="http://pbs.twimg.com/profile_images/1034431142408200193/_38L3Io9_normal.jpg" TargetMode="External" /><Relationship Id="rId1032" Type="http://schemas.openxmlformats.org/officeDocument/2006/relationships/hyperlink" Target="http://pbs.twimg.com/profile_images/971688241689759746/Lo-v88vh_normal.jpg" TargetMode="External" /><Relationship Id="rId1033" Type="http://schemas.openxmlformats.org/officeDocument/2006/relationships/hyperlink" Target="http://pbs.twimg.com/profile_images/1040952556183322624/mqy56HMR_normal.jpg" TargetMode="External" /><Relationship Id="rId1034" Type="http://schemas.openxmlformats.org/officeDocument/2006/relationships/hyperlink" Target="http://abs.twimg.com/sticky/default_profile_images/default_profile_normal.png" TargetMode="External" /><Relationship Id="rId1035" Type="http://schemas.openxmlformats.org/officeDocument/2006/relationships/hyperlink" Target="http://pbs.twimg.com/profile_images/979091411076354048/hf67n-cN_normal.jpg" TargetMode="External" /><Relationship Id="rId1036" Type="http://schemas.openxmlformats.org/officeDocument/2006/relationships/hyperlink" Target="http://pbs.twimg.com/profile_images/1068524367938707456/I8FKQdfW_normal.jpg" TargetMode="External" /><Relationship Id="rId1037" Type="http://schemas.openxmlformats.org/officeDocument/2006/relationships/hyperlink" Target="http://pbs.twimg.com/profile_images/682191310544044032/9YVKRP8B_normal.jpg" TargetMode="External" /><Relationship Id="rId1038" Type="http://schemas.openxmlformats.org/officeDocument/2006/relationships/hyperlink" Target="http://pbs.twimg.com/profile_images/607150410281938944/TwBptIPh_normal.png" TargetMode="External" /><Relationship Id="rId1039" Type="http://schemas.openxmlformats.org/officeDocument/2006/relationships/hyperlink" Target="http://pbs.twimg.com/profile_images/1045120404438814724/pKIXRwrF_normal.jpg" TargetMode="External" /><Relationship Id="rId1040" Type="http://schemas.openxmlformats.org/officeDocument/2006/relationships/hyperlink" Target="http://abs.twimg.com/sticky/default_profile_images/default_profile_normal.png" TargetMode="External" /><Relationship Id="rId1041" Type="http://schemas.openxmlformats.org/officeDocument/2006/relationships/hyperlink" Target="http://pbs.twimg.com/profile_images/1053838114215653377/8tKMK7iQ_normal.jpg" TargetMode="External" /><Relationship Id="rId1042" Type="http://schemas.openxmlformats.org/officeDocument/2006/relationships/hyperlink" Target="http://pbs.twimg.com/profile_images/1010103678206988290/JR2V8EdA_normal.jpg" TargetMode="External" /><Relationship Id="rId1043" Type="http://schemas.openxmlformats.org/officeDocument/2006/relationships/hyperlink" Target="http://abs.twimg.com/sticky/default_profile_images/default_profile_normal.png" TargetMode="External" /><Relationship Id="rId1044" Type="http://schemas.openxmlformats.org/officeDocument/2006/relationships/hyperlink" Target="http://pbs.twimg.com/profile_images/1032323482514731009/szvXcEfm_normal.jpg" TargetMode="External" /><Relationship Id="rId1045" Type="http://schemas.openxmlformats.org/officeDocument/2006/relationships/hyperlink" Target="http://pbs.twimg.com/profile_images/1050527614878842881/uuBWisRy_normal.jpg" TargetMode="External" /><Relationship Id="rId1046" Type="http://schemas.openxmlformats.org/officeDocument/2006/relationships/hyperlink" Target="http://pbs.twimg.com/profile_images/1084327460404105216/Q8brEYXa_normal.jpg" TargetMode="External" /><Relationship Id="rId1047" Type="http://schemas.openxmlformats.org/officeDocument/2006/relationships/hyperlink" Target="http://pbs.twimg.com/profile_images/1054637612819009536/ZT_9U58l_normal.jpg" TargetMode="External" /><Relationship Id="rId1048" Type="http://schemas.openxmlformats.org/officeDocument/2006/relationships/hyperlink" Target="http://abs.twimg.com/sticky/default_profile_images/default_profile_normal.png" TargetMode="External" /><Relationship Id="rId1049" Type="http://schemas.openxmlformats.org/officeDocument/2006/relationships/hyperlink" Target="http://pbs.twimg.com/profile_images/1025046194660286465/R8JLLz7Q_normal.jpg" TargetMode="External" /><Relationship Id="rId1050" Type="http://schemas.openxmlformats.org/officeDocument/2006/relationships/hyperlink" Target="http://pbs.twimg.com/profile_images/993156423105294336/CEXcLGpC_normal.jpg" TargetMode="External" /><Relationship Id="rId1051" Type="http://schemas.openxmlformats.org/officeDocument/2006/relationships/hyperlink" Target="http://pbs.twimg.com/profile_images/1074280152144756737/WJ9Vb85g_normal.jpg" TargetMode="External" /><Relationship Id="rId1052" Type="http://schemas.openxmlformats.org/officeDocument/2006/relationships/hyperlink" Target="http://pbs.twimg.com/profile_images/865632604573155328/qVVZL3wf_normal.jpg" TargetMode="External" /><Relationship Id="rId1053" Type="http://schemas.openxmlformats.org/officeDocument/2006/relationships/hyperlink" Target="http://pbs.twimg.com/profile_images/1031974079581106177/KyMF9c3Z_normal.jpg" TargetMode="External" /><Relationship Id="rId1054" Type="http://schemas.openxmlformats.org/officeDocument/2006/relationships/hyperlink" Target="http://pbs.twimg.com/profile_images/1077539568092618752/85v37e4M_normal.jpg" TargetMode="External" /><Relationship Id="rId1055" Type="http://schemas.openxmlformats.org/officeDocument/2006/relationships/hyperlink" Target="http://pbs.twimg.com/profile_images/708861780257345536/GlEZeNHg_normal.jpg" TargetMode="External" /><Relationship Id="rId1056" Type="http://schemas.openxmlformats.org/officeDocument/2006/relationships/hyperlink" Target="http://pbs.twimg.com/profile_images/1036899107045036032/7zxFcLoi_normal.jpg" TargetMode="External" /><Relationship Id="rId1057" Type="http://schemas.openxmlformats.org/officeDocument/2006/relationships/hyperlink" Target="http://pbs.twimg.com/profile_images/902945989719416832/DfJCW9mZ_normal.jpg" TargetMode="External" /><Relationship Id="rId1058" Type="http://schemas.openxmlformats.org/officeDocument/2006/relationships/hyperlink" Target="http://pbs.twimg.com/profile_images/996337668098314244/qkg9a7Ls_normal.jpg" TargetMode="External" /><Relationship Id="rId1059" Type="http://schemas.openxmlformats.org/officeDocument/2006/relationships/hyperlink" Target="http://pbs.twimg.com/profile_images/1056894676228362240/U7ys15Um_normal.jpg" TargetMode="External" /><Relationship Id="rId1060" Type="http://schemas.openxmlformats.org/officeDocument/2006/relationships/hyperlink" Target="http://pbs.twimg.com/profile_images/1034670302880571393/wruWOYxm_normal.jpg" TargetMode="External" /><Relationship Id="rId1061" Type="http://schemas.openxmlformats.org/officeDocument/2006/relationships/hyperlink" Target="http://pbs.twimg.com/profile_images/1066844449672704002/NtMhVG_B_normal.jpg" TargetMode="External" /><Relationship Id="rId1062" Type="http://schemas.openxmlformats.org/officeDocument/2006/relationships/hyperlink" Target="http://pbs.twimg.com/profile_images/1078369720297029633/Z29suhSM_normal.jpg" TargetMode="External" /><Relationship Id="rId1063" Type="http://schemas.openxmlformats.org/officeDocument/2006/relationships/hyperlink" Target="http://pbs.twimg.com/profile_images/1068135964671991808/Y4tSJwhr_normal.jpg" TargetMode="External" /><Relationship Id="rId1064" Type="http://schemas.openxmlformats.org/officeDocument/2006/relationships/hyperlink" Target="http://pbs.twimg.com/profile_images/974604599515590657/cJpaBNzy_normal.jpg" TargetMode="External" /><Relationship Id="rId1065" Type="http://schemas.openxmlformats.org/officeDocument/2006/relationships/hyperlink" Target="http://pbs.twimg.com/profile_images/1027386066100252672/hzFx2S1z_normal.jpg" TargetMode="External" /><Relationship Id="rId1066" Type="http://schemas.openxmlformats.org/officeDocument/2006/relationships/hyperlink" Target="http://pbs.twimg.com/profile_images/1026089050694934528/42Naz3b8_normal.jpg" TargetMode="External" /><Relationship Id="rId1067" Type="http://schemas.openxmlformats.org/officeDocument/2006/relationships/hyperlink" Target="http://abs.twimg.com/sticky/default_profile_images/default_profile_normal.png" TargetMode="External" /><Relationship Id="rId1068" Type="http://schemas.openxmlformats.org/officeDocument/2006/relationships/hyperlink" Target="http://pbs.twimg.com/profile_images/923274881197895680/AbHcStkl_normal.jpg" TargetMode="External" /><Relationship Id="rId1069" Type="http://schemas.openxmlformats.org/officeDocument/2006/relationships/hyperlink" Target="http://pbs.twimg.com/profile_images/801567097088331787/cIWjmrqW_normal.jpg" TargetMode="External" /><Relationship Id="rId1070" Type="http://schemas.openxmlformats.org/officeDocument/2006/relationships/hyperlink" Target="http://pbs.twimg.com/profile_images/1041651884648480768/iZBkqaEl_normal.jpg" TargetMode="External" /><Relationship Id="rId1071" Type="http://schemas.openxmlformats.org/officeDocument/2006/relationships/hyperlink" Target="http://pbs.twimg.com/profile_images/1079438433205080067/1a0TRvBA_normal.jpg" TargetMode="External" /><Relationship Id="rId1072" Type="http://schemas.openxmlformats.org/officeDocument/2006/relationships/hyperlink" Target="http://pbs.twimg.com/profile_images/706784052804648960/wk7Belo3_normal.jpg" TargetMode="External" /><Relationship Id="rId1073" Type="http://schemas.openxmlformats.org/officeDocument/2006/relationships/hyperlink" Target="http://pbs.twimg.com/profile_images/1080423837190311938/1ApukaYu_normal.jpg" TargetMode="External" /><Relationship Id="rId1074" Type="http://schemas.openxmlformats.org/officeDocument/2006/relationships/hyperlink" Target="http://pbs.twimg.com/profile_images/726378610370732032/tythqDYS_normal.jpg" TargetMode="External" /><Relationship Id="rId1075" Type="http://schemas.openxmlformats.org/officeDocument/2006/relationships/hyperlink" Target="http://pbs.twimg.com/profile_images/909429825177362433/A__hmFkz_normal.jpg" TargetMode="External" /><Relationship Id="rId1076" Type="http://schemas.openxmlformats.org/officeDocument/2006/relationships/hyperlink" Target="http://pbs.twimg.com/profile_images/1052694760811425793/Dsam1hpv_normal.jpg" TargetMode="External" /><Relationship Id="rId1077" Type="http://schemas.openxmlformats.org/officeDocument/2006/relationships/hyperlink" Target="http://pbs.twimg.com/profile_images/378800000780767605/2580f765831d6e7fd9a5e1bdaa15949e_normal.jpeg" TargetMode="External" /><Relationship Id="rId1078" Type="http://schemas.openxmlformats.org/officeDocument/2006/relationships/hyperlink" Target="http://pbs.twimg.com/profile_images/1059456740838772736/un8rb9aM_normal.jpg" TargetMode="External" /><Relationship Id="rId1079" Type="http://schemas.openxmlformats.org/officeDocument/2006/relationships/hyperlink" Target="http://pbs.twimg.com/profile_images/1650087616/Fabien_mars_2011_normal.jpg" TargetMode="External" /><Relationship Id="rId1080" Type="http://schemas.openxmlformats.org/officeDocument/2006/relationships/hyperlink" Target="http://pbs.twimg.com/profile_images/1069651828869083136/FW_oMeYV_normal.jpg" TargetMode="External" /><Relationship Id="rId1081" Type="http://schemas.openxmlformats.org/officeDocument/2006/relationships/hyperlink" Target="http://abs.twimg.com/sticky/default_profile_images/default_profile_normal.png" TargetMode="External" /><Relationship Id="rId1082" Type="http://schemas.openxmlformats.org/officeDocument/2006/relationships/hyperlink" Target="http://pbs.twimg.com/profile_images/1065244685801791488/LHfHFkMr_normal.jpg" TargetMode="External" /><Relationship Id="rId1083" Type="http://schemas.openxmlformats.org/officeDocument/2006/relationships/hyperlink" Target="http://pbs.twimg.com/profile_images/1426559898/C__Szabo_normal.jpg" TargetMode="External" /><Relationship Id="rId1084" Type="http://schemas.openxmlformats.org/officeDocument/2006/relationships/hyperlink" Target="http://pbs.twimg.com/profile_images/688032813866549248/FqOZWxmM_normal.jpg" TargetMode="External" /><Relationship Id="rId1085" Type="http://schemas.openxmlformats.org/officeDocument/2006/relationships/hyperlink" Target="http://pbs.twimg.com/profile_images/1057984477471932419/kuNKkr-9_normal.jpg" TargetMode="External" /><Relationship Id="rId1086" Type="http://schemas.openxmlformats.org/officeDocument/2006/relationships/hyperlink" Target="http://pbs.twimg.com/profile_images/984353292410028032/-16BDeU6_normal.jpg" TargetMode="External" /><Relationship Id="rId1087" Type="http://schemas.openxmlformats.org/officeDocument/2006/relationships/hyperlink" Target="http://pbs.twimg.com/profile_images/1008644639581237250/dRWLXYaS_normal.jpg" TargetMode="External" /><Relationship Id="rId1088" Type="http://schemas.openxmlformats.org/officeDocument/2006/relationships/hyperlink" Target="http://pbs.twimg.com/profile_images/555774409365913600/B6qWBw59_normal.png" TargetMode="External" /><Relationship Id="rId1089" Type="http://schemas.openxmlformats.org/officeDocument/2006/relationships/hyperlink" Target="http://pbs.twimg.com/profile_images/818393003303780352/5VxBT6es_normal.jpg" TargetMode="External" /><Relationship Id="rId1090" Type="http://schemas.openxmlformats.org/officeDocument/2006/relationships/hyperlink" Target="http://pbs.twimg.com/profile_images/811814887357878272/YMxST7r8_normal.jpg" TargetMode="External" /><Relationship Id="rId1091" Type="http://schemas.openxmlformats.org/officeDocument/2006/relationships/hyperlink" Target="http://pbs.twimg.com/profile_images/798895274232086528/BM43graf_normal.jpg" TargetMode="External" /><Relationship Id="rId1092" Type="http://schemas.openxmlformats.org/officeDocument/2006/relationships/hyperlink" Target="http://pbs.twimg.com/profile_images/917636538825101312/HD80i9Bz_normal.jpg" TargetMode="External" /><Relationship Id="rId1093" Type="http://schemas.openxmlformats.org/officeDocument/2006/relationships/hyperlink" Target="http://pbs.twimg.com/profile_images/853302647121747972/PXNbu4Nd_normal.jpg" TargetMode="External" /><Relationship Id="rId1094" Type="http://schemas.openxmlformats.org/officeDocument/2006/relationships/hyperlink" Target="http://pbs.twimg.com/profile_images/888056256749064193/EnIuLX6o_normal.jpg" TargetMode="External" /><Relationship Id="rId1095" Type="http://schemas.openxmlformats.org/officeDocument/2006/relationships/hyperlink" Target="http://pbs.twimg.com/profile_images/1051876334962642945/jCJKIKBa_normal.jpg" TargetMode="External" /><Relationship Id="rId1096" Type="http://schemas.openxmlformats.org/officeDocument/2006/relationships/hyperlink" Target="http://pbs.twimg.com/profile_images/1082672185192472576/sRX3cYHn_normal.jpg" TargetMode="External" /><Relationship Id="rId1097" Type="http://schemas.openxmlformats.org/officeDocument/2006/relationships/hyperlink" Target="http://pbs.twimg.com/profile_images/828962171992293377/WfhGdL1a_normal.jpg" TargetMode="External" /><Relationship Id="rId1098" Type="http://schemas.openxmlformats.org/officeDocument/2006/relationships/hyperlink" Target="http://pbs.twimg.com/profile_images/1070982360911503360/BVbk0ilS_normal.jpg" TargetMode="External" /><Relationship Id="rId1099" Type="http://schemas.openxmlformats.org/officeDocument/2006/relationships/hyperlink" Target="http://pbs.twimg.com/profile_images/630829872651239425/AQ2eteeG_normal.jpg" TargetMode="External" /><Relationship Id="rId1100" Type="http://schemas.openxmlformats.org/officeDocument/2006/relationships/hyperlink" Target="http://pbs.twimg.com/profile_images/810668234173247489/_jBVNWfQ_normal.jpg" TargetMode="External" /><Relationship Id="rId1101" Type="http://schemas.openxmlformats.org/officeDocument/2006/relationships/hyperlink" Target="http://pbs.twimg.com/profile_images/1079836543920103424/1Tt2CEA7_normal.jpg" TargetMode="External" /><Relationship Id="rId1102" Type="http://schemas.openxmlformats.org/officeDocument/2006/relationships/hyperlink" Target="http://pbs.twimg.com/profile_images/636895276238684160/v7B0GyFG_normal.jpg" TargetMode="External" /><Relationship Id="rId1103" Type="http://schemas.openxmlformats.org/officeDocument/2006/relationships/hyperlink" Target="http://pbs.twimg.com/profile_images/962445824990072832/1yYAAvob_normal.jpg" TargetMode="External" /><Relationship Id="rId1104" Type="http://schemas.openxmlformats.org/officeDocument/2006/relationships/hyperlink" Target="http://pbs.twimg.com/profile_images/1043227388572835840/NMJbRJEp_normal.jpg" TargetMode="External" /><Relationship Id="rId1105" Type="http://schemas.openxmlformats.org/officeDocument/2006/relationships/hyperlink" Target="http://pbs.twimg.com/profile_images/1082070635461918720/pvAWEFVu_normal.jpg" TargetMode="External" /><Relationship Id="rId1106" Type="http://schemas.openxmlformats.org/officeDocument/2006/relationships/hyperlink" Target="http://pbs.twimg.com/profile_images/897479920733093888/IxQlyLhF_normal.jpg" TargetMode="External" /><Relationship Id="rId1107" Type="http://schemas.openxmlformats.org/officeDocument/2006/relationships/hyperlink" Target="http://pbs.twimg.com/profile_images/1046495993666113536/BwqSiVbr_normal.jpg" TargetMode="External" /><Relationship Id="rId1108" Type="http://schemas.openxmlformats.org/officeDocument/2006/relationships/hyperlink" Target="http://pbs.twimg.com/profile_images/1080666964505313281/IwScseeC_normal.jpg" TargetMode="External" /><Relationship Id="rId1109" Type="http://schemas.openxmlformats.org/officeDocument/2006/relationships/hyperlink" Target="http://pbs.twimg.com/profile_images/1077612587808948226/4fuKTR5y_normal.jpg" TargetMode="External" /><Relationship Id="rId1110" Type="http://schemas.openxmlformats.org/officeDocument/2006/relationships/hyperlink" Target="http://pbs.twimg.com/profile_images/1132879994/School-Of-Journalism-092_normal.jpg" TargetMode="External" /><Relationship Id="rId1111" Type="http://schemas.openxmlformats.org/officeDocument/2006/relationships/hyperlink" Target="http://pbs.twimg.com/profile_images/829440070998372352/uxRZOc2t_normal.jpg" TargetMode="External" /><Relationship Id="rId1112" Type="http://schemas.openxmlformats.org/officeDocument/2006/relationships/hyperlink" Target="http://pbs.twimg.com/profile_images/740379667136290816/lrb_Di6I_normal.jpg" TargetMode="External" /><Relationship Id="rId1113" Type="http://schemas.openxmlformats.org/officeDocument/2006/relationships/hyperlink" Target="http://pbs.twimg.com/profile_images/780208608063528960/rTZbM5-T_normal.jpg" TargetMode="External" /><Relationship Id="rId1114" Type="http://schemas.openxmlformats.org/officeDocument/2006/relationships/hyperlink" Target="http://pbs.twimg.com/profile_images/994714098515365888/6kf-lVM2_normal.jpg" TargetMode="External" /><Relationship Id="rId1115" Type="http://schemas.openxmlformats.org/officeDocument/2006/relationships/hyperlink" Target="http://pbs.twimg.com/profile_images/903306065114128384/lBhy28Rv_normal.jpg" TargetMode="External" /><Relationship Id="rId1116" Type="http://schemas.openxmlformats.org/officeDocument/2006/relationships/hyperlink" Target="http://pbs.twimg.com/profile_images/1080949170821713921/RsZHSepI_normal.jpg" TargetMode="External" /><Relationship Id="rId1117" Type="http://schemas.openxmlformats.org/officeDocument/2006/relationships/hyperlink" Target="http://pbs.twimg.com/profile_images/898046470586105856/UnxWzBz1_normal.jpg" TargetMode="External" /><Relationship Id="rId1118" Type="http://schemas.openxmlformats.org/officeDocument/2006/relationships/hyperlink" Target="http://pbs.twimg.com/profile_images/1052800206503211009/01wVovy8_normal.jpg" TargetMode="External" /><Relationship Id="rId1119" Type="http://schemas.openxmlformats.org/officeDocument/2006/relationships/hyperlink" Target="http://pbs.twimg.com/profile_images/1066956104196734976/PXVfc8rJ_normal.jpg" TargetMode="External" /><Relationship Id="rId1120" Type="http://schemas.openxmlformats.org/officeDocument/2006/relationships/hyperlink" Target="http://pbs.twimg.com/profile_images/1081579808625061888/a2vZQ7j4_normal.jpg" TargetMode="External" /><Relationship Id="rId1121" Type="http://schemas.openxmlformats.org/officeDocument/2006/relationships/hyperlink" Target="http://pbs.twimg.com/profile_images/1024740767296876544/vjotCTPW_normal.jpg" TargetMode="External" /><Relationship Id="rId1122" Type="http://schemas.openxmlformats.org/officeDocument/2006/relationships/hyperlink" Target="http://pbs.twimg.com/profile_images/822637924588130304/m6Uhkyw__normal.jpg" TargetMode="External" /><Relationship Id="rId1123" Type="http://schemas.openxmlformats.org/officeDocument/2006/relationships/hyperlink" Target="http://pbs.twimg.com/profile_images/1071601221016858624/cEoEIQg2_normal.jpg" TargetMode="External" /><Relationship Id="rId1124" Type="http://schemas.openxmlformats.org/officeDocument/2006/relationships/hyperlink" Target="http://pbs.twimg.com/profile_images/913652940639838208/yGgOcuU3_normal.jpg" TargetMode="External" /><Relationship Id="rId1125" Type="http://schemas.openxmlformats.org/officeDocument/2006/relationships/hyperlink" Target="http://pbs.twimg.com/profile_images/952189257631768577/0rH7s7Qw_normal.jpg" TargetMode="External" /><Relationship Id="rId1126" Type="http://schemas.openxmlformats.org/officeDocument/2006/relationships/hyperlink" Target="http://pbs.twimg.com/profile_images/798544589019713537/4i1kOcoj_normal.jpg" TargetMode="External" /><Relationship Id="rId1127" Type="http://schemas.openxmlformats.org/officeDocument/2006/relationships/hyperlink" Target="http://pbs.twimg.com/profile_images/825464632026370048/zhCvSO91_normal.jpg" TargetMode="External" /><Relationship Id="rId1128" Type="http://schemas.openxmlformats.org/officeDocument/2006/relationships/hyperlink" Target="http://pbs.twimg.com/profile_images/1059164916056252416/WKAngoYs_normal.jpg" TargetMode="External" /><Relationship Id="rId1129" Type="http://schemas.openxmlformats.org/officeDocument/2006/relationships/hyperlink" Target="http://pbs.twimg.com/profile_images/1050588112856862720/bbmNlosN_normal.jpg" TargetMode="External" /><Relationship Id="rId1130" Type="http://schemas.openxmlformats.org/officeDocument/2006/relationships/hyperlink" Target="http://pbs.twimg.com/profile_images/1180440462/lego_scott_normal.jpg" TargetMode="External" /><Relationship Id="rId1131" Type="http://schemas.openxmlformats.org/officeDocument/2006/relationships/hyperlink" Target="http://pbs.twimg.com/profile_images/999010809630998528/aLmN8ZQ6_normal.jpg" TargetMode="External" /><Relationship Id="rId1132" Type="http://schemas.openxmlformats.org/officeDocument/2006/relationships/hyperlink" Target="http://pbs.twimg.com/profile_images/790092851426177024/Xwua9gwo_normal.jpg" TargetMode="External" /><Relationship Id="rId1133" Type="http://schemas.openxmlformats.org/officeDocument/2006/relationships/hyperlink" Target="http://pbs.twimg.com/profile_images/541341792860262400/8fD4zte4_normal.jpeg" TargetMode="External" /><Relationship Id="rId1134" Type="http://schemas.openxmlformats.org/officeDocument/2006/relationships/hyperlink" Target="http://pbs.twimg.com/profile_images/676129973/IMG_0269_normal.jpg" TargetMode="External" /><Relationship Id="rId1135" Type="http://schemas.openxmlformats.org/officeDocument/2006/relationships/hyperlink" Target="http://pbs.twimg.com/profile_images/837669903066750976/95u-l3Vn_normal.jpg" TargetMode="External" /><Relationship Id="rId1136" Type="http://schemas.openxmlformats.org/officeDocument/2006/relationships/hyperlink" Target="http://pbs.twimg.com/profile_images/1068363933097041921/Gh7wa02I_normal.jpg" TargetMode="External" /><Relationship Id="rId1137" Type="http://schemas.openxmlformats.org/officeDocument/2006/relationships/hyperlink" Target="http://pbs.twimg.com/profile_images/907294710628093952/jURb9Y4U_normal.jpg" TargetMode="External" /><Relationship Id="rId1138" Type="http://schemas.openxmlformats.org/officeDocument/2006/relationships/hyperlink" Target="http://pbs.twimg.com/profile_images/963871133140369408/YDRFfi9-_normal.jpg" TargetMode="External" /><Relationship Id="rId1139" Type="http://schemas.openxmlformats.org/officeDocument/2006/relationships/hyperlink" Target="http://pbs.twimg.com/profile_images/1081071522897375234/rkCw1gRS_normal.jpg" TargetMode="External" /><Relationship Id="rId1140" Type="http://schemas.openxmlformats.org/officeDocument/2006/relationships/hyperlink" Target="http://pbs.twimg.com/profile_images/1006400115358089216/bUaCNaDT_normal.jpg" TargetMode="External" /><Relationship Id="rId1141" Type="http://schemas.openxmlformats.org/officeDocument/2006/relationships/hyperlink" Target="http://pbs.twimg.com/profile_images/586649609008623616/WIwd972z_normal.jpg" TargetMode="External" /><Relationship Id="rId1142" Type="http://schemas.openxmlformats.org/officeDocument/2006/relationships/hyperlink" Target="http://pbs.twimg.com/profile_images/1061801669334249474/qzt2mFL6_normal.jpg" TargetMode="External" /><Relationship Id="rId1143" Type="http://schemas.openxmlformats.org/officeDocument/2006/relationships/hyperlink" Target="http://pbs.twimg.com/profile_images/1042264604666220544/lqq_yB-X_normal.jpg" TargetMode="External" /><Relationship Id="rId1144" Type="http://schemas.openxmlformats.org/officeDocument/2006/relationships/hyperlink" Target="http://abs.twimg.com/sticky/default_profile_images/default_profile_normal.png" TargetMode="External" /><Relationship Id="rId1145" Type="http://schemas.openxmlformats.org/officeDocument/2006/relationships/hyperlink" Target="http://pbs.twimg.com/profile_images/1041350481526743040/RlD4nlDL_normal.jpg" TargetMode="External" /><Relationship Id="rId1146" Type="http://schemas.openxmlformats.org/officeDocument/2006/relationships/hyperlink" Target="http://pbs.twimg.com/profile_images/533838154596245505/byxJ51RD_normal.jpeg" TargetMode="External" /><Relationship Id="rId1147" Type="http://schemas.openxmlformats.org/officeDocument/2006/relationships/hyperlink" Target="http://pbs.twimg.com/profile_images/1065057153470291968/ihoKH08f_normal.jpg" TargetMode="External" /><Relationship Id="rId1148" Type="http://schemas.openxmlformats.org/officeDocument/2006/relationships/hyperlink" Target="http://pbs.twimg.com/profile_images/837079924489994240/onFrqfGv_normal.jpg" TargetMode="External" /><Relationship Id="rId1149" Type="http://schemas.openxmlformats.org/officeDocument/2006/relationships/hyperlink" Target="http://pbs.twimg.com/profile_images/741733647921729538/ejoIFStq_normal.jpg" TargetMode="External" /><Relationship Id="rId1150" Type="http://schemas.openxmlformats.org/officeDocument/2006/relationships/hyperlink" Target="http://pbs.twimg.com/profile_images/670107010931773441/3S2ttiQ5_normal.jpg" TargetMode="External" /><Relationship Id="rId1151" Type="http://schemas.openxmlformats.org/officeDocument/2006/relationships/hyperlink" Target="http://pbs.twimg.com/profile_images/1020740486259240960/LCZWMhWC_normal.jpg" TargetMode="External" /><Relationship Id="rId1152" Type="http://schemas.openxmlformats.org/officeDocument/2006/relationships/hyperlink" Target="http://pbs.twimg.com/profile_images/962695099665674240/G9P63VrS_normal.jpg" TargetMode="External" /><Relationship Id="rId1153" Type="http://schemas.openxmlformats.org/officeDocument/2006/relationships/hyperlink" Target="http://pbs.twimg.com/profile_images/1083692558914531330/Dq1Tj3wO_normal.jpg" TargetMode="External" /><Relationship Id="rId1154" Type="http://schemas.openxmlformats.org/officeDocument/2006/relationships/hyperlink" Target="http://pbs.twimg.com/profile_images/794585567925178369/byMeoRHW_normal.jpg" TargetMode="External" /><Relationship Id="rId1155" Type="http://schemas.openxmlformats.org/officeDocument/2006/relationships/hyperlink" Target="http://pbs.twimg.com/profile_images/1058633458606579712/0Jaw9jTZ_normal.jpg" TargetMode="External" /><Relationship Id="rId1156" Type="http://schemas.openxmlformats.org/officeDocument/2006/relationships/hyperlink" Target="http://pbs.twimg.com/profile_images/1075204238077116416/LrOUkpQy_normal.jpg" TargetMode="External" /><Relationship Id="rId1157" Type="http://schemas.openxmlformats.org/officeDocument/2006/relationships/hyperlink" Target="http://pbs.twimg.com/profile_images/2356520012/23pxd0cciz19ebke621b_normal.jpeg" TargetMode="External" /><Relationship Id="rId1158" Type="http://schemas.openxmlformats.org/officeDocument/2006/relationships/hyperlink" Target="http://pbs.twimg.com/profile_images/1046175808509923328/o08sa37N_normal.jpg" TargetMode="External" /><Relationship Id="rId1159" Type="http://schemas.openxmlformats.org/officeDocument/2006/relationships/hyperlink" Target="http://pbs.twimg.com/profile_images/1003853042641395712/ZObXw5YO_normal.jpg" TargetMode="External" /><Relationship Id="rId1160" Type="http://schemas.openxmlformats.org/officeDocument/2006/relationships/hyperlink" Target="http://pbs.twimg.com/profile_images/1021776873439678465/T75fkptv_normal.jpg" TargetMode="External" /><Relationship Id="rId1161" Type="http://schemas.openxmlformats.org/officeDocument/2006/relationships/hyperlink" Target="http://pbs.twimg.com/profile_images/595396567756087296/Q-9_MCo-_normal.jpg" TargetMode="External" /><Relationship Id="rId1162" Type="http://schemas.openxmlformats.org/officeDocument/2006/relationships/hyperlink" Target="http://pbs.twimg.com/profile_images/1081772603868495873/R3W0-HXC_normal.jpg" TargetMode="External" /><Relationship Id="rId1163" Type="http://schemas.openxmlformats.org/officeDocument/2006/relationships/hyperlink" Target="http://pbs.twimg.com/profile_images/1037472171780501504/IeSwn-6__normal.jpg" TargetMode="External" /><Relationship Id="rId1164" Type="http://schemas.openxmlformats.org/officeDocument/2006/relationships/hyperlink" Target="http://pbs.twimg.com/profile_images/795825961430224896/z3hlZBU9_normal.jpg" TargetMode="External" /><Relationship Id="rId1165" Type="http://schemas.openxmlformats.org/officeDocument/2006/relationships/hyperlink" Target="http://pbs.twimg.com/profile_images/747128656804220928/j3s_nvkL_normal.jpg" TargetMode="External" /><Relationship Id="rId1166" Type="http://schemas.openxmlformats.org/officeDocument/2006/relationships/hyperlink" Target="http://pbs.twimg.com/profile_images/916734267207704579/Rp8gURlh_normal.jpg" TargetMode="External" /><Relationship Id="rId1167" Type="http://schemas.openxmlformats.org/officeDocument/2006/relationships/hyperlink" Target="http://pbs.twimg.com/profile_images/1010337905644957696/XXxOtgr5_normal.jpg" TargetMode="External" /><Relationship Id="rId1168" Type="http://schemas.openxmlformats.org/officeDocument/2006/relationships/hyperlink" Target="http://pbs.twimg.com/profile_images/986756471730798592/PcPu1Zsl_normal.jpg" TargetMode="External" /><Relationship Id="rId1169" Type="http://schemas.openxmlformats.org/officeDocument/2006/relationships/hyperlink" Target="http://pbs.twimg.com/profile_images/1072581694685921281/HeELJUCm_normal.jpg" TargetMode="External" /><Relationship Id="rId1170" Type="http://schemas.openxmlformats.org/officeDocument/2006/relationships/hyperlink" Target="http://pbs.twimg.com/profile_images/1036646009047339008/SsPH--EZ_normal.jpg" TargetMode="External" /><Relationship Id="rId1171" Type="http://schemas.openxmlformats.org/officeDocument/2006/relationships/hyperlink" Target="http://pbs.twimg.com/profile_images/1064636751824719872/dapFnxN8_normal.jpg" TargetMode="External" /><Relationship Id="rId1172" Type="http://schemas.openxmlformats.org/officeDocument/2006/relationships/hyperlink" Target="http://pbs.twimg.com/profile_images/1038863115377553408/zJaOZsFl_normal.jpg" TargetMode="External" /><Relationship Id="rId1173" Type="http://schemas.openxmlformats.org/officeDocument/2006/relationships/hyperlink" Target="http://pbs.twimg.com/profile_images/696553593256546304/w8m8qvb6_normal.jpg" TargetMode="External" /><Relationship Id="rId1174" Type="http://schemas.openxmlformats.org/officeDocument/2006/relationships/hyperlink" Target="http://pbs.twimg.com/profile_images/933019486357204992/mRI5eEg0_normal.jpg" TargetMode="External" /><Relationship Id="rId1175" Type="http://schemas.openxmlformats.org/officeDocument/2006/relationships/hyperlink" Target="http://pbs.twimg.com/profile_images/553234353778487296/aJx9mH0b_normal.jpeg" TargetMode="External" /><Relationship Id="rId1176" Type="http://schemas.openxmlformats.org/officeDocument/2006/relationships/hyperlink" Target="http://pbs.twimg.com/profile_images/906496321372213249/peIoFPen_normal.jpg" TargetMode="External" /><Relationship Id="rId1177" Type="http://schemas.openxmlformats.org/officeDocument/2006/relationships/hyperlink" Target="http://pbs.twimg.com/profile_images/741642403421917185/DcybQBUj_normal.jpg" TargetMode="External" /><Relationship Id="rId1178" Type="http://schemas.openxmlformats.org/officeDocument/2006/relationships/hyperlink" Target="http://pbs.twimg.com/profile_images/955238966017560577/JdJ9RUMv_normal.jpg" TargetMode="External" /><Relationship Id="rId1179" Type="http://schemas.openxmlformats.org/officeDocument/2006/relationships/hyperlink" Target="http://pbs.twimg.com/profile_images/684524689557860353/gRIO7V94_normal.jpg" TargetMode="External" /><Relationship Id="rId1180" Type="http://schemas.openxmlformats.org/officeDocument/2006/relationships/hyperlink" Target="http://pbs.twimg.com/profile_images/959993196032884736/qS4iGani_normal.jpg" TargetMode="External" /><Relationship Id="rId1181" Type="http://schemas.openxmlformats.org/officeDocument/2006/relationships/hyperlink" Target="http://pbs.twimg.com/profile_images/921514824563023872/NEJL898K_normal.jpg" TargetMode="External" /><Relationship Id="rId1182" Type="http://schemas.openxmlformats.org/officeDocument/2006/relationships/hyperlink" Target="http://pbs.twimg.com/profile_images/966486112989360128/6qzoKyBY_normal.jpg" TargetMode="External" /><Relationship Id="rId1183" Type="http://schemas.openxmlformats.org/officeDocument/2006/relationships/hyperlink" Target="http://pbs.twimg.com/profile_images/957469933516087296/aB4H5kfv_normal.jpg" TargetMode="External" /><Relationship Id="rId1184" Type="http://schemas.openxmlformats.org/officeDocument/2006/relationships/hyperlink" Target="http://pbs.twimg.com/profile_images/837812204418158593/jlww7fHk_normal.jpg" TargetMode="External" /><Relationship Id="rId1185" Type="http://schemas.openxmlformats.org/officeDocument/2006/relationships/hyperlink" Target="http://pbs.twimg.com/profile_images/2870573889/4f53fe73edab80596b4c2874c742f22e_normal.jpeg" TargetMode="External" /><Relationship Id="rId1186" Type="http://schemas.openxmlformats.org/officeDocument/2006/relationships/hyperlink" Target="http://pbs.twimg.com/profile_images/996246229783724033/G2l3YUHC_normal.jpg" TargetMode="External" /><Relationship Id="rId1187" Type="http://schemas.openxmlformats.org/officeDocument/2006/relationships/hyperlink" Target="http://pbs.twimg.com/profile_images/721382734506147841/Ue7fJDIr_normal.jpg" TargetMode="External" /><Relationship Id="rId1188" Type="http://schemas.openxmlformats.org/officeDocument/2006/relationships/hyperlink" Target="http://pbs.twimg.com/profile_images/1085208368346816512/Oem09Qfg_normal.jpg" TargetMode="External" /><Relationship Id="rId1189" Type="http://schemas.openxmlformats.org/officeDocument/2006/relationships/hyperlink" Target="http://pbs.twimg.com/profile_images/1067969579585028096/FR2DtxH8_normal.jpg" TargetMode="External" /><Relationship Id="rId1190" Type="http://schemas.openxmlformats.org/officeDocument/2006/relationships/hyperlink" Target="http://pbs.twimg.com/profile_images/1082070828223586304/eR2wd4I0_normal.jpg" TargetMode="External" /><Relationship Id="rId1191" Type="http://schemas.openxmlformats.org/officeDocument/2006/relationships/hyperlink" Target="http://pbs.twimg.com/profile_images/1026212366621396992/sCJitzfV_normal.jpg" TargetMode="External" /><Relationship Id="rId1192" Type="http://schemas.openxmlformats.org/officeDocument/2006/relationships/hyperlink" Target="http://pbs.twimg.com/profile_images/801098230159343616/j3VSB6LJ_normal.jpg" TargetMode="External" /><Relationship Id="rId1193" Type="http://schemas.openxmlformats.org/officeDocument/2006/relationships/hyperlink" Target="http://pbs.twimg.com/profile_images/2878484954/c770cab95cf55ce568bc4839e87b4fda_normal.jpeg" TargetMode="External" /><Relationship Id="rId1194" Type="http://schemas.openxmlformats.org/officeDocument/2006/relationships/hyperlink" Target="http://pbs.twimg.com/profile_images/1081676737006657536/bKpPDPkD_normal.jpg" TargetMode="External" /><Relationship Id="rId1195" Type="http://schemas.openxmlformats.org/officeDocument/2006/relationships/hyperlink" Target="http://pbs.twimg.com/profile_images/958092579710619648/bF2vKAAE_normal.jpg" TargetMode="External" /><Relationship Id="rId1196" Type="http://schemas.openxmlformats.org/officeDocument/2006/relationships/hyperlink" Target="http://pbs.twimg.com/profile_images/723334144277798914/pbjCt--o_normal.jpg" TargetMode="External" /><Relationship Id="rId1197" Type="http://schemas.openxmlformats.org/officeDocument/2006/relationships/hyperlink" Target="http://pbs.twimg.com/profile_images/1083936383104962560/pBhU2a4k_normal.jpg" TargetMode="External" /><Relationship Id="rId1198" Type="http://schemas.openxmlformats.org/officeDocument/2006/relationships/hyperlink" Target="http://pbs.twimg.com/profile_images/1079229993375256581/1BJyYcj1_normal.jpg" TargetMode="External" /><Relationship Id="rId1199" Type="http://schemas.openxmlformats.org/officeDocument/2006/relationships/hyperlink" Target="http://pbs.twimg.com/profile_images/1078567165500903424/_UFTUXD0_normal.jpg" TargetMode="External" /><Relationship Id="rId1200" Type="http://schemas.openxmlformats.org/officeDocument/2006/relationships/hyperlink" Target="http://pbs.twimg.com/profile_images/743163268705980416/yn4xmIi__normal.jpg" TargetMode="External" /><Relationship Id="rId1201" Type="http://schemas.openxmlformats.org/officeDocument/2006/relationships/hyperlink" Target="http://pbs.twimg.com/profile_images/1699065399/S6300208--Jemmy_on_stairs_normal.jpg" TargetMode="External" /><Relationship Id="rId1202" Type="http://schemas.openxmlformats.org/officeDocument/2006/relationships/hyperlink" Target="http://pbs.twimg.com/profile_images/500239543023714306/G1Kvtaz4_normal.jpeg" TargetMode="External" /><Relationship Id="rId1203" Type="http://schemas.openxmlformats.org/officeDocument/2006/relationships/hyperlink" Target="http://pbs.twimg.com/profile_images/660180896956354560/9OAdQj8H_normal.jpg" TargetMode="External" /><Relationship Id="rId1204" Type="http://schemas.openxmlformats.org/officeDocument/2006/relationships/hyperlink" Target="http://pbs.twimg.com/profile_images/1035611175030009856/vyTFgloG_normal.jpg" TargetMode="External" /><Relationship Id="rId1205" Type="http://schemas.openxmlformats.org/officeDocument/2006/relationships/hyperlink" Target="http://pbs.twimg.com/profile_images/897884962665279488/T8IJ1x7b_normal.jpg" TargetMode="External" /><Relationship Id="rId1206" Type="http://schemas.openxmlformats.org/officeDocument/2006/relationships/hyperlink" Target="http://pbs.twimg.com/profile_images/2900358086/00a7322c9849c4dee47ac5f11c412682_normal.jpeg" TargetMode="External" /><Relationship Id="rId1207" Type="http://schemas.openxmlformats.org/officeDocument/2006/relationships/hyperlink" Target="http://pbs.twimg.com/profile_images/1023665154615963648/etZjBlR3_normal.jpg" TargetMode="External" /><Relationship Id="rId1208" Type="http://schemas.openxmlformats.org/officeDocument/2006/relationships/hyperlink" Target="http://pbs.twimg.com/profile_images/1073012088849612800/m64dB_IA_normal.jpg" TargetMode="External" /><Relationship Id="rId1209" Type="http://schemas.openxmlformats.org/officeDocument/2006/relationships/hyperlink" Target="http://pbs.twimg.com/profile_images/880796349775704065/oNFkBWo5_normal.jpg" TargetMode="External" /><Relationship Id="rId1210" Type="http://schemas.openxmlformats.org/officeDocument/2006/relationships/hyperlink" Target="http://pbs.twimg.com/profile_images/997214051062005760/uoTcXt_w_normal.jpg" TargetMode="External" /><Relationship Id="rId1211" Type="http://schemas.openxmlformats.org/officeDocument/2006/relationships/hyperlink" Target="http://pbs.twimg.com/profile_images/984206177910181889/LWKMrm8r_normal.jpg" TargetMode="External" /><Relationship Id="rId1212" Type="http://schemas.openxmlformats.org/officeDocument/2006/relationships/hyperlink" Target="http://pbs.twimg.com/profile_images/514041519515254785/wZRTjpHj_normal.jpeg" TargetMode="External" /><Relationship Id="rId1213" Type="http://schemas.openxmlformats.org/officeDocument/2006/relationships/hyperlink" Target="http://pbs.twimg.com/profile_images/1073800914169946113/Huv5FcGb_normal.jpg" TargetMode="External" /><Relationship Id="rId1214" Type="http://schemas.openxmlformats.org/officeDocument/2006/relationships/hyperlink" Target="http://pbs.twimg.com/profile_images/605469452470083584/6PiKPaaT_normal.jpg" TargetMode="External" /><Relationship Id="rId1215" Type="http://schemas.openxmlformats.org/officeDocument/2006/relationships/hyperlink" Target="http://pbs.twimg.com/profile_images/1033430583630868481/54WqE-Sz_normal.jpg" TargetMode="External" /><Relationship Id="rId1216" Type="http://schemas.openxmlformats.org/officeDocument/2006/relationships/hyperlink" Target="http://pbs.twimg.com/profile_images/783787638121562112/GIBlofCQ_normal.jpg" TargetMode="External" /><Relationship Id="rId1217" Type="http://schemas.openxmlformats.org/officeDocument/2006/relationships/hyperlink" Target="http://pbs.twimg.com/profile_images/756314468372447232/9IEFL-Dm_normal.jpg" TargetMode="External" /><Relationship Id="rId1218" Type="http://schemas.openxmlformats.org/officeDocument/2006/relationships/hyperlink" Target="http://pbs.twimg.com/profile_images/1082728257802235904/iDEkfN7X_normal.jpg" TargetMode="External" /><Relationship Id="rId1219" Type="http://schemas.openxmlformats.org/officeDocument/2006/relationships/hyperlink" Target="http://pbs.twimg.com/profile_images/975665650860417024/dHyH5taf_normal.jpg" TargetMode="External" /><Relationship Id="rId1220" Type="http://schemas.openxmlformats.org/officeDocument/2006/relationships/hyperlink" Target="http://pbs.twimg.com/profile_images/657050590883635201/epX3FB0A_normal.jpg" TargetMode="External" /><Relationship Id="rId1221" Type="http://schemas.openxmlformats.org/officeDocument/2006/relationships/hyperlink" Target="http://pbs.twimg.com/profile_images/1056645660492120069/TW6F3AZ2_normal.jpg" TargetMode="External" /><Relationship Id="rId1222" Type="http://schemas.openxmlformats.org/officeDocument/2006/relationships/hyperlink" Target="http://pbs.twimg.com/profile_images/417223172362993664/brCWcBGt_normal.jpeg" TargetMode="External" /><Relationship Id="rId1223" Type="http://schemas.openxmlformats.org/officeDocument/2006/relationships/hyperlink" Target="http://pbs.twimg.com/profile_images/1068849337025867776/jM_sL3VH_normal.jpg" TargetMode="External" /><Relationship Id="rId1224" Type="http://schemas.openxmlformats.org/officeDocument/2006/relationships/hyperlink" Target="http://abs.twimg.com/sticky/default_profile_images/default_profile_normal.png" TargetMode="External" /><Relationship Id="rId1225" Type="http://schemas.openxmlformats.org/officeDocument/2006/relationships/hyperlink" Target="http://pbs.twimg.com/profile_images/1082745867550027776/tiXShKuA_normal.jpg" TargetMode="External" /><Relationship Id="rId1226" Type="http://schemas.openxmlformats.org/officeDocument/2006/relationships/hyperlink" Target="http://pbs.twimg.com/profile_images/1080799262340833280/QWFRPv0m_normal.jpg" TargetMode="External" /><Relationship Id="rId1227" Type="http://schemas.openxmlformats.org/officeDocument/2006/relationships/hyperlink" Target="http://pbs.twimg.com/profile_images/726888580178579456/2f2nP8rQ_normal.jpg" TargetMode="External" /><Relationship Id="rId1228" Type="http://schemas.openxmlformats.org/officeDocument/2006/relationships/hyperlink" Target="http://pbs.twimg.com/profile_images/878715391333236737/UAJUTwY8_normal.jpg" TargetMode="External" /><Relationship Id="rId1229" Type="http://schemas.openxmlformats.org/officeDocument/2006/relationships/hyperlink" Target="http://pbs.twimg.com/profile_images/941086106241482752/ZSV0Zxit_normal.jpg" TargetMode="External" /><Relationship Id="rId1230" Type="http://schemas.openxmlformats.org/officeDocument/2006/relationships/hyperlink" Target="http://pbs.twimg.com/profile_images/1083615837431287809/Ve5jgpRy_normal.jpg" TargetMode="External" /><Relationship Id="rId1231" Type="http://schemas.openxmlformats.org/officeDocument/2006/relationships/hyperlink" Target="http://pbs.twimg.com/profile_images/966894822794522624/voRCZaiI_normal.jpg" TargetMode="External" /><Relationship Id="rId1232" Type="http://schemas.openxmlformats.org/officeDocument/2006/relationships/hyperlink" Target="http://abs.twimg.com/sticky/default_profile_images/default_profile_normal.png" TargetMode="External" /><Relationship Id="rId1233" Type="http://schemas.openxmlformats.org/officeDocument/2006/relationships/hyperlink" Target="http://pbs.twimg.com/profile_images/787408394487554048/G8_Ma_72_normal.jpg" TargetMode="External" /><Relationship Id="rId1234" Type="http://schemas.openxmlformats.org/officeDocument/2006/relationships/hyperlink" Target="http://pbs.twimg.com/profile_images/1073925241997451265/CVXMhyNb_normal.jpg" TargetMode="External" /><Relationship Id="rId1235" Type="http://schemas.openxmlformats.org/officeDocument/2006/relationships/hyperlink" Target="http://pbs.twimg.com/profile_images/1202554348/P2160252_2_normal.jpg" TargetMode="External" /><Relationship Id="rId1236" Type="http://schemas.openxmlformats.org/officeDocument/2006/relationships/hyperlink" Target="http://pbs.twimg.com/profile_images/1072095503507017730/DHqjaOJG_normal.jpg" TargetMode="External" /><Relationship Id="rId1237" Type="http://schemas.openxmlformats.org/officeDocument/2006/relationships/hyperlink" Target="http://pbs.twimg.com/profile_images/1058034898487758848/1a545-Z1_normal.jpg" TargetMode="External" /><Relationship Id="rId1238" Type="http://schemas.openxmlformats.org/officeDocument/2006/relationships/hyperlink" Target="http://pbs.twimg.com/profile_images/854375868545683456/t3hjwey4_normal.jpg" TargetMode="External" /><Relationship Id="rId1239" Type="http://schemas.openxmlformats.org/officeDocument/2006/relationships/hyperlink" Target="http://pbs.twimg.com/profile_images/688118012977664001/Kpn-gpOW_normal.jpg" TargetMode="External" /><Relationship Id="rId1240" Type="http://schemas.openxmlformats.org/officeDocument/2006/relationships/hyperlink" Target="http://pbs.twimg.com/profile_images/881726533878124544/h6LyUme9_normal.jpg" TargetMode="External" /><Relationship Id="rId1241" Type="http://schemas.openxmlformats.org/officeDocument/2006/relationships/hyperlink" Target="http://pbs.twimg.com/profile_images/2096085084/IMG00218-20120411-1529_normal.jpg" TargetMode="External" /><Relationship Id="rId1242" Type="http://schemas.openxmlformats.org/officeDocument/2006/relationships/hyperlink" Target="http://pbs.twimg.com/profile_images/975372476489203713/Xd2gotEp_normal.jpg" TargetMode="External" /><Relationship Id="rId1243" Type="http://schemas.openxmlformats.org/officeDocument/2006/relationships/hyperlink" Target="http://pbs.twimg.com/profile_images/869661670725099520/5nFP8KBJ_normal.jpg" TargetMode="External" /><Relationship Id="rId1244" Type="http://schemas.openxmlformats.org/officeDocument/2006/relationships/hyperlink" Target="http://abs.twimg.com/sticky/default_profile_images/default_profile_normal.png" TargetMode="External" /><Relationship Id="rId1245" Type="http://schemas.openxmlformats.org/officeDocument/2006/relationships/hyperlink" Target="http://pbs.twimg.com/profile_images/544589751693496320/Tx2zw80j_normal.jpeg" TargetMode="External" /><Relationship Id="rId1246" Type="http://schemas.openxmlformats.org/officeDocument/2006/relationships/hyperlink" Target="http://pbs.twimg.com/profile_images/1013119850422546432/DaEEzbAb_normal.jpg" TargetMode="External" /><Relationship Id="rId1247" Type="http://schemas.openxmlformats.org/officeDocument/2006/relationships/hyperlink" Target="http://pbs.twimg.com/profile_images/975862319195611136/UZrvV3Qr_normal.jpg" TargetMode="External" /><Relationship Id="rId1248" Type="http://schemas.openxmlformats.org/officeDocument/2006/relationships/hyperlink" Target="http://pbs.twimg.com/profile_images/1080043248020684800/74Q9qB1Y_normal.jpg" TargetMode="External" /><Relationship Id="rId1249" Type="http://schemas.openxmlformats.org/officeDocument/2006/relationships/hyperlink" Target="http://pbs.twimg.com/profile_images/1021234915092807680/Jjxtb4AI_normal.jpg" TargetMode="External" /><Relationship Id="rId1250" Type="http://schemas.openxmlformats.org/officeDocument/2006/relationships/hyperlink" Target="http://pbs.twimg.com/profile_images/1084608807291052032/qkUqPczd_normal.jpg" TargetMode="External" /><Relationship Id="rId1251" Type="http://schemas.openxmlformats.org/officeDocument/2006/relationships/hyperlink" Target="http://pbs.twimg.com/profile_images/1058208450998611968/xYxshaMx_normal.jpg" TargetMode="External" /><Relationship Id="rId1252" Type="http://schemas.openxmlformats.org/officeDocument/2006/relationships/hyperlink" Target="http://pbs.twimg.com/profile_images/378800000105803358/58b06c6748ccde67921c1646582d3894_normal.png" TargetMode="External" /><Relationship Id="rId1253" Type="http://schemas.openxmlformats.org/officeDocument/2006/relationships/hyperlink" Target="http://pbs.twimg.com/profile_images/1054768222782676992/7cnNtrej_normal.jpg" TargetMode="External" /><Relationship Id="rId1254" Type="http://schemas.openxmlformats.org/officeDocument/2006/relationships/hyperlink" Target="http://pbs.twimg.com/profile_images/902536834521079808/I4qRyBYP_normal.jpg" TargetMode="External" /><Relationship Id="rId1255" Type="http://schemas.openxmlformats.org/officeDocument/2006/relationships/hyperlink" Target="http://pbs.twimg.com/profile_images/1020276839544074240/JWExf3JO_normal.jpg" TargetMode="External" /><Relationship Id="rId1256" Type="http://schemas.openxmlformats.org/officeDocument/2006/relationships/hyperlink" Target="http://pbs.twimg.com/profile_images/486537985328816131/vbUuL_zm_normal.jpeg" TargetMode="External" /><Relationship Id="rId1257" Type="http://schemas.openxmlformats.org/officeDocument/2006/relationships/hyperlink" Target="http://pbs.twimg.com/profile_images/905109789717303296/KB3aL5K4_normal.jpg" TargetMode="External" /><Relationship Id="rId1258" Type="http://schemas.openxmlformats.org/officeDocument/2006/relationships/hyperlink" Target="http://pbs.twimg.com/profile_images/906632851898204161/V0ZXueA5_normal.jpg" TargetMode="External" /><Relationship Id="rId1259" Type="http://schemas.openxmlformats.org/officeDocument/2006/relationships/hyperlink" Target="http://pbs.twimg.com/profile_images/705995541818245120/FPyXTwvC_normal.jpg" TargetMode="External" /><Relationship Id="rId1260" Type="http://schemas.openxmlformats.org/officeDocument/2006/relationships/hyperlink" Target="http://pbs.twimg.com/profile_images/746100398654529536/JW0RKLuQ_normal.jpg" TargetMode="External" /><Relationship Id="rId1261" Type="http://schemas.openxmlformats.org/officeDocument/2006/relationships/hyperlink" Target="http://pbs.twimg.com/profile_images/964936138627731461/PkIpI038_normal.jpg" TargetMode="External" /><Relationship Id="rId1262" Type="http://schemas.openxmlformats.org/officeDocument/2006/relationships/hyperlink" Target="http://pbs.twimg.com/profile_images/775379884155764736/8xnDvA5b_normal.jpg" TargetMode="External" /><Relationship Id="rId1263" Type="http://schemas.openxmlformats.org/officeDocument/2006/relationships/hyperlink" Target="http://pbs.twimg.com/profile_images/1084559613851140096/S8TJWPJo_normal.jpg" TargetMode="External" /><Relationship Id="rId1264" Type="http://schemas.openxmlformats.org/officeDocument/2006/relationships/hyperlink" Target="http://pbs.twimg.com/profile_images/996197401772806145/AAT83xmU_normal.jpg" TargetMode="External" /><Relationship Id="rId1265" Type="http://schemas.openxmlformats.org/officeDocument/2006/relationships/hyperlink" Target="http://pbs.twimg.com/profile_images/734266529357778945/LjKPZ2Gv_normal.jpg" TargetMode="External" /><Relationship Id="rId1266" Type="http://schemas.openxmlformats.org/officeDocument/2006/relationships/hyperlink" Target="http://pbs.twimg.com/profile_images/644305633223708672/c2BLjcvy_normal.jpg" TargetMode="External" /><Relationship Id="rId1267" Type="http://schemas.openxmlformats.org/officeDocument/2006/relationships/hyperlink" Target="http://pbs.twimg.com/profile_images/500673093820747776/PBTDdiZj_normal.jpeg" TargetMode="External" /><Relationship Id="rId1268" Type="http://schemas.openxmlformats.org/officeDocument/2006/relationships/hyperlink" Target="http://pbs.twimg.com/profile_images/1082690827439136769/W_AY80wR_normal.jpg" TargetMode="External" /><Relationship Id="rId1269" Type="http://schemas.openxmlformats.org/officeDocument/2006/relationships/hyperlink" Target="http://pbs.twimg.com/profile_images/863890473244532737/mcPaWbtw_normal.jpg" TargetMode="External" /><Relationship Id="rId1270" Type="http://schemas.openxmlformats.org/officeDocument/2006/relationships/hyperlink" Target="http://pbs.twimg.com/profile_images/1002242470367789056/bsn1gW-A_normal.jpg" TargetMode="External" /><Relationship Id="rId1271" Type="http://schemas.openxmlformats.org/officeDocument/2006/relationships/hyperlink" Target="http://abs.twimg.com/sticky/default_profile_images/default_profile_normal.png" TargetMode="External" /><Relationship Id="rId1272" Type="http://schemas.openxmlformats.org/officeDocument/2006/relationships/hyperlink" Target="http://pbs.twimg.com/profile_images/1867311678/0_normal.jpg" TargetMode="External" /><Relationship Id="rId1273" Type="http://schemas.openxmlformats.org/officeDocument/2006/relationships/hyperlink" Target="http://pbs.twimg.com/profile_images/941807338171777025/PRP6vwDq_normal.jpg" TargetMode="External" /><Relationship Id="rId1274" Type="http://schemas.openxmlformats.org/officeDocument/2006/relationships/hyperlink" Target="http://pbs.twimg.com/profile_images/1072149714869645314/73V1p-KI_normal.jpg" TargetMode="External" /><Relationship Id="rId1275" Type="http://schemas.openxmlformats.org/officeDocument/2006/relationships/hyperlink" Target="http://pbs.twimg.com/profile_images/992435770211389441/ZEfOYgIW_normal.jpg" TargetMode="External" /><Relationship Id="rId1276" Type="http://schemas.openxmlformats.org/officeDocument/2006/relationships/hyperlink" Target="http://pbs.twimg.com/profile_images/2874038290/77c8a430d1cc0aee5499337b209f2a75_normal.jpeg" TargetMode="External" /><Relationship Id="rId1277" Type="http://schemas.openxmlformats.org/officeDocument/2006/relationships/hyperlink" Target="http://pbs.twimg.com/profile_images/957661295712456704/0neq5QsI_normal.jpg" TargetMode="External" /><Relationship Id="rId1278" Type="http://schemas.openxmlformats.org/officeDocument/2006/relationships/hyperlink" Target="https://twitter.com/janetadama" TargetMode="External" /><Relationship Id="rId1279" Type="http://schemas.openxmlformats.org/officeDocument/2006/relationships/hyperlink" Target="https://twitter.com/crbuildpeace" TargetMode="External" /><Relationship Id="rId1280" Type="http://schemas.openxmlformats.org/officeDocument/2006/relationships/hyperlink" Target="https://twitter.com/anastunya" TargetMode="External" /><Relationship Id="rId1281" Type="http://schemas.openxmlformats.org/officeDocument/2006/relationships/hyperlink" Target="https://twitter.com/bridgetthenwood" TargetMode="External" /><Relationship Id="rId1282" Type="http://schemas.openxmlformats.org/officeDocument/2006/relationships/hyperlink" Target="https://twitter.com/colemanlowndes" TargetMode="External" /><Relationship Id="rId1283" Type="http://schemas.openxmlformats.org/officeDocument/2006/relationships/hyperlink" Target="https://twitter.com/voxdotcom" TargetMode="External" /><Relationship Id="rId1284" Type="http://schemas.openxmlformats.org/officeDocument/2006/relationships/hyperlink" Target="https://twitter.com/tufkaa" TargetMode="External" /><Relationship Id="rId1285" Type="http://schemas.openxmlformats.org/officeDocument/2006/relationships/hyperlink" Target="https://twitter.com/dietsq" TargetMode="External" /><Relationship Id="rId1286" Type="http://schemas.openxmlformats.org/officeDocument/2006/relationships/hyperlink" Target="https://twitter.com/hambibleibt" TargetMode="External" /><Relationship Id="rId1287" Type="http://schemas.openxmlformats.org/officeDocument/2006/relationships/hyperlink" Target="https://twitter.com/chaos_im_blut" TargetMode="External" /><Relationship Id="rId1288" Type="http://schemas.openxmlformats.org/officeDocument/2006/relationships/hyperlink" Target="https://twitter.com/seidenstrasse" TargetMode="External" /><Relationship Id="rId1289" Type="http://schemas.openxmlformats.org/officeDocument/2006/relationships/hyperlink" Target="https://twitter.com/burek54484321" TargetMode="External" /><Relationship Id="rId1290" Type="http://schemas.openxmlformats.org/officeDocument/2006/relationships/hyperlink" Target="https://twitter.com/reginajacobs67" TargetMode="External" /><Relationship Id="rId1291" Type="http://schemas.openxmlformats.org/officeDocument/2006/relationships/hyperlink" Target="https://twitter.com/komet81" TargetMode="External" /><Relationship Id="rId1292" Type="http://schemas.openxmlformats.org/officeDocument/2006/relationships/hyperlink" Target="https://twitter.com/drummercindy" TargetMode="External" /><Relationship Id="rId1293" Type="http://schemas.openxmlformats.org/officeDocument/2006/relationships/hyperlink" Target="https://twitter.com/pondonpdch" TargetMode="External" /><Relationship Id="rId1294" Type="http://schemas.openxmlformats.org/officeDocument/2006/relationships/hyperlink" Target="https://twitter.com/prevgenocide" TargetMode="External" /><Relationship Id="rId1295" Type="http://schemas.openxmlformats.org/officeDocument/2006/relationships/hyperlink" Target="https://twitter.com/cruzza5" TargetMode="External" /><Relationship Id="rId1296" Type="http://schemas.openxmlformats.org/officeDocument/2006/relationships/hyperlink" Target="https://twitter.com/earth_riot" TargetMode="External" /><Relationship Id="rId1297" Type="http://schemas.openxmlformats.org/officeDocument/2006/relationships/hyperlink" Target="https://twitter.com/bulgarell1mauro" TargetMode="External" /><Relationship Id="rId1298" Type="http://schemas.openxmlformats.org/officeDocument/2006/relationships/hyperlink" Target="https://twitter.com/un_clima" TargetMode="External" /><Relationship Id="rId1299" Type="http://schemas.openxmlformats.org/officeDocument/2006/relationships/hyperlink" Target="https://twitter.com/alainrobert44" TargetMode="External" /><Relationship Id="rId1300" Type="http://schemas.openxmlformats.org/officeDocument/2006/relationships/hyperlink" Target="https://twitter.com/franckytrichet" TargetMode="External" /><Relationship Id="rId1301" Type="http://schemas.openxmlformats.org/officeDocument/2006/relationships/hyperlink" Target="https://twitter.com/arnaudpasquer" TargetMode="External" /><Relationship Id="rId1302" Type="http://schemas.openxmlformats.org/officeDocument/2006/relationships/hyperlink" Target="https://twitter.com/dancaud" TargetMode="External" /><Relationship Id="rId1303" Type="http://schemas.openxmlformats.org/officeDocument/2006/relationships/hyperlink" Target="https://twitter.com/localdataco" TargetMode="External" /><Relationship Id="rId1304" Type="http://schemas.openxmlformats.org/officeDocument/2006/relationships/hyperlink" Target="https://twitter.com/michaelweedon" TargetMode="External" /><Relationship Id="rId1305" Type="http://schemas.openxmlformats.org/officeDocument/2006/relationships/hyperlink" Target="https://twitter.com/ancomdrsucy" TargetMode="External" /><Relationship Id="rId1306" Type="http://schemas.openxmlformats.org/officeDocument/2006/relationships/hyperlink" Target="https://twitter.com/phawin70197122" TargetMode="External" /><Relationship Id="rId1307" Type="http://schemas.openxmlformats.org/officeDocument/2006/relationships/hyperlink" Target="https://twitter.com/amzoltai" TargetMode="External" /><Relationship Id="rId1308" Type="http://schemas.openxmlformats.org/officeDocument/2006/relationships/hyperlink" Target="https://twitter.com/ajenglish" TargetMode="External" /><Relationship Id="rId1309" Type="http://schemas.openxmlformats.org/officeDocument/2006/relationships/hyperlink" Target="https://twitter.com/roya19" TargetMode="External" /><Relationship Id="rId1310" Type="http://schemas.openxmlformats.org/officeDocument/2006/relationships/hyperlink" Target="https://twitter.com/yoav19" TargetMode="External" /><Relationship Id="rId1311" Type="http://schemas.openxmlformats.org/officeDocument/2006/relationships/hyperlink" Target="https://twitter.com/palimetakis" TargetMode="External" /><Relationship Id="rId1312" Type="http://schemas.openxmlformats.org/officeDocument/2006/relationships/hyperlink" Target="https://twitter.com/umustbe" TargetMode="External" /><Relationship Id="rId1313" Type="http://schemas.openxmlformats.org/officeDocument/2006/relationships/hyperlink" Target="https://twitter.com/bernardreynau11" TargetMode="External" /><Relationship Id="rId1314" Type="http://schemas.openxmlformats.org/officeDocument/2006/relationships/hyperlink" Target="https://twitter.com/chlechevalier" TargetMode="External" /><Relationship Id="rId1315" Type="http://schemas.openxmlformats.org/officeDocument/2006/relationships/hyperlink" Target="https://twitter.com/michmich650" TargetMode="External" /><Relationship Id="rId1316" Type="http://schemas.openxmlformats.org/officeDocument/2006/relationships/hyperlink" Target="https://twitter.com/padre_pio" TargetMode="External" /><Relationship Id="rId1317" Type="http://schemas.openxmlformats.org/officeDocument/2006/relationships/hyperlink" Target="https://twitter.com/michel_goya" TargetMode="External" /><Relationship Id="rId1318" Type="http://schemas.openxmlformats.org/officeDocument/2006/relationships/hyperlink" Target="https://twitter.com/everywordid911" TargetMode="External" /><Relationship Id="rId1319" Type="http://schemas.openxmlformats.org/officeDocument/2006/relationships/hyperlink" Target="https://twitter.com/tanstaafl_muc" TargetMode="External" /><Relationship Id="rId1320" Type="http://schemas.openxmlformats.org/officeDocument/2006/relationships/hyperlink" Target="https://twitter.com/dutertetet" TargetMode="External" /><Relationship Id="rId1321" Type="http://schemas.openxmlformats.org/officeDocument/2006/relationships/hyperlink" Target="https://twitter.com/liberalstbg" TargetMode="External" /><Relationship Id="rId1322" Type="http://schemas.openxmlformats.org/officeDocument/2006/relationships/hyperlink" Target="https://twitter.com/no_businesshere" TargetMode="External" /><Relationship Id="rId1323" Type="http://schemas.openxmlformats.org/officeDocument/2006/relationships/hyperlink" Target="https://twitter.com/intellipus" TargetMode="External" /><Relationship Id="rId1324" Type="http://schemas.openxmlformats.org/officeDocument/2006/relationships/hyperlink" Target="https://twitter.com/militarytalking" TargetMode="External" /><Relationship Id="rId1325" Type="http://schemas.openxmlformats.org/officeDocument/2006/relationships/hyperlink" Target="https://twitter.com/simonplatman" TargetMode="External" /><Relationship Id="rId1326" Type="http://schemas.openxmlformats.org/officeDocument/2006/relationships/hyperlink" Target="https://twitter.com/shadilayfive" TargetMode="External" /><Relationship Id="rId1327" Type="http://schemas.openxmlformats.org/officeDocument/2006/relationships/hyperlink" Target="https://twitter.com/mintymurderer" TargetMode="External" /><Relationship Id="rId1328" Type="http://schemas.openxmlformats.org/officeDocument/2006/relationships/hyperlink" Target="https://twitter.com/mediumdigi" TargetMode="External" /><Relationship Id="rId1329" Type="http://schemas.openxmlformats.org/officeDocument/2006/relationships/hyperlink" Target="https://twitter.com/shlomo_gordon" TargetMode="External" /><Relationship Id="rId1330" Type="http://schemas.openxmlformats.org/officeDocument/2006/relationships/hyperlink" Target="https://twitter.com/baeticus007" TargetMode="External" /><Relationship Id="rId1331" Type="http://schemas.openxmlformats.org/officeDocument/2006/relationships/hyperlink" Target="https://twitter.com/kthopkins" TargetMode="External" /><Relationship Id="rId1332" Type="http://schemas.openxmlformats.org/officeDocument/2006/relationships/hyperlink" Target="https://twitter.com/slicktrick14" TargetMode="External" /><Relationship Id="rId1333" Type="http://schemas.openxmlformats.org/officeDocument/2006/relationships/hyperlink" Target="https://twitter.com/harald_zierock" TargetMode="External" /><Relationship Id="rId1334" Type="http://schemas.openxmlformats.org/officeDocument/2006/relationships/hyperlink" Target="https://twitter.com/gprab" TargetMode="External" /><Relationship Id="rId1335" Type="http://schemas.openxmlformats.org/officeDocument/2006/relationships/hyperlink" Target="https://twitter.com/rhiz0me_" TargetMode="External" /><Relationship Id="rId1336" Type="http://schemas.openxmlformats.org/officeDocument/2006/relationships/hyperlink" Target="https://twitter.com/micropolitiques" TargetMode="External" /><Relationship Id="rId1337" Type="http://schemas.openxmlformats.org/officeDocument/2006/relationships/hyperlink" Target="https://twitter.com/convergencesd" TargetMode="External" /><Relationship Id="rId1338" Type="http://schemas.openxmlformats.org/officeDocument/2006/relationships/hyperlink" Target="https://twitter.com/cortegedetete" TargetMode="External" /><Relationship Id="rId1339" Type="http://schemas.openxmlformats.org/officeDocument/2006/relationships/hyperlink" Target="https://twitter.com/nouwaon" TargetMode="External" /><Relationship Id="rId1340" Type="http://schemas.openxmlformats.org/officeDocument/2006/relationships/hyperlink" Target="https://twitter.com/moog5hur1" TargetMode="External" /><Relationship Id="rId1341" Type="http://schemas.openxmlformats.org/officeDocument/2006/relationships/hyperlink" Target="https://twitter.com/defendrehabiter" TargetMode="External" /><Relationship Id="rId1342" Type="http://schemas.openxmlformats.org/officeDocument/2006/relationships/hyperlink" Target="https://twitter.com/simonecoquillet" TargetMode="External" /><Relationship Id="rId1343" Type="http://schemas.openxmlformats.org/officeDocument/2006/relationships/hyperlink" Target="https://twitter.com/pinar_selek" TargetMode="External" /><Relationship Id="rId1344" Type="http://schemas.openxmlformats.org/officeDocument/2006/relationships/hyperlink" Target="https://twitter.com/sounail" TargetMode="External" /><Relationship Id="rId1345" Type="http://schemas.openxmlformats.org/officeDocument/2006/relationships/hyperlink" Target="https://twitter.com/coordjeunesbdx" TargetMode="External" /><Relationship Id="rId1346" Type="http://schemas.openxmlformats.org/officeDocument/2006/relationships/hyperlink" Target="https://twitter.com/rouendanslarue" TargetMode="External" /><Relationship Id="rId1347" Type="http://schemas.openxmlformats.org/officeDocument/2006/relationships/hyperlink" Target="https://twitter.com/tugduald56" TargetMode="External" /><Relationship Id="rId1348" Type="http://schemas.openxmlformats.org/officeDocument/2006/relationships/hyperlink" Target="https://twitter.com/mg_saga" TargetMode="External" /><Relationship Id="rId1349" Type="http://schemas.openxmlformats.org/officeDocument/2006/relationships/hyperlink" Target="https://twitter.com/drmartyufml" TargetMode="External" /><Relationship Id="rId1350" Type="http://schemas.openxmlformats.org/officeDocument/2006/relationships/hyperlink" Target="https://twitter.com/milkamins" TargetMode="External" /><Relationship Id="rId1351" Type="http://schemas.openxmlformats.org/officeDocument/2006/relationships/hyperlink" Target="https://twitter.com/pbadaboum" TargetMode="External" /><Relationship Id="rId1352" Type="http://schemas.openxmlformats.org/officeDocument/2006/relationships/hyperlink" Target="https://twitter.com/grosdino76" TargetMode="External" /><Relationship Id="rId1353" Type="http://schemas.openxmlformats.org/officeDocument/2006/relationships/hyperlink" Target="https://twitter.com/jeandodroyer" TargetMode="External" /><Relationship Id="rId1354" Type="http://schemas.openxmlformats.org/officeDocument/2006/relationships/hyperlink" Target="https://twitter.com/beccabluesky" TargetMode="External" /><Relationship Id="rId1355" Type="http://schemas.openxmlformats.org/officeDocument/2006/relationships/hyperlink" Target="https://twitter.com/bdoketu" TargetMode="External" /><Relationship Id="rId1356" Type="http://schemas.openxmlformats.org/officeDocument/2006/relationships/hyperlink" Target="https://twitter.com/tulukaruq" TargetMode="External" /><Relationship Id="rId1357" Type="http://schemas.openxmlformats.org/officeDocument/2006/relationships/hyperlink" Target="https://twitter.com/ultromarin" TargetMode="External" /><Relationship Id="rId1358" Type="http://schemas.openxmlformats.org/officeDocument/2006/relationships/hyperlink" Target="https://twitter.com/lentaruofficial" TargetMode="External" /><Relationship Id="rId1359" Type="http://schemas.openxmlformats.org/officeDocument/2006/relationships/hyperlink" Target="https://twitter.com/flat_green" TargetMode="External" /><Relationship Id="rId1360" Type="http://schemas.openxmlformats.org/officeDocument/2006/relationships/hyperlink" Target="https://twitter.com/sangdrag" TargetMode="External" /><Relationship Id="rId1361" Type="http://schemas.openxmlformats.org/officeDocument/2006/relationships/hyperlink" Target="https://twitter.com/stratfor" TargetMode="External" /><Relationship Id="rId1362" Type="http://schemas.openxmlformats.org/officeDocument/2006/relationships/hyperlink" Target="https://twitter.com/timesofisrael" TargetMode="External" /><Relationship Id="rId1363" Type="http://schemas.openxmlformats.org/officeDocument/2006/relationships/hyperlink" Target="https://twitter.com/deven_intel" TargetMode="External" /><Relationship Id="rId1364" Type="http://schemas.openxmlformats.org/officeDocument/2006/relationships/hyperlink" Target="https://twitter.com/ndh_j_m_f" TargetMode="External" /><Relationship Id="rId1365" Type="http://schemas.openxmlformats.org/officeDocument/2006/relationships/hyperlink" Target="https://twitter.com/al_haafez" TargetMode="External" /><Relationship Id="rId1366" Type="http://schemas.openxmlformats.org/officeDocument/2006/relationships/hyperlink" Target="https://twitter.com/darwin1800" TargetMode="External" /><Relationship Id="rId1367" Type="http://schemas.openxmlformats.org/officeDocument/2006/relationships/hyperlink" Target="https://twitter.com/mcfaul" TargetMode="External" /><Relationship Id="rId1368" Type="http://schemas.openxmlformats.org/officeDocument/2006/relationships/hyperlink" Target="https://twitter.com/marilyncapps" TargetMode="External" /><Relationship Id="rId1369" Type="http://schemas.openxmlformats.org/officeDocument/2006/relationships/hyperlink" Target="https://twitter.com/sonjamcdaniel94" TargetMode="External" /><Relationship Id="rId1370" Type="http://schemas.openxmlformats.org/officeDocument/2006/relationships/hyperlink" Target="https://twitter.com/kennethlipp" TargetMode="External" /><Relationship Id="rId1371" Type="http://schemas.openxmlformats.org/officeDocument/2006/relationships/hyperlink" Target="https://twitter.com/lookingsomenews" TargetMode="External" /><Relationship Id="rId1372" Type="http://schemas.openxmlformats.org/officeDocument/2006/relationships/hyperlink" Target="https://twitter.com/stuartpb" TargetMode="External" /><Relationship Id="rId1373" Type="http://schemas.openxmlformats.org/officeDocument/2006/relationships/hyperlink" Target="https://twitter.com/seanmaciel" TargetMode="External" /><Relationship Id="rId1374" Type="http://schemas.openxmlformats.org/officeDocument/2006/relationships/hyperlink" Target="https://twitter.com/d_v_d_xl_y" TargetMode="External" /><Relationship Id="rId1375" Type="http://schemas.openxmlformats.org/officeDocument/2006/relationships/hyperlink" Target="https://twitter.com/howelljohn" TargetMode="External" /><Relationship Id="rId1376" Type="http://schemas.openxmlformats.org/officeDocument/2006/relationships/hyperlink" Target="https://twitter.com/nickmacpherson2" TargetMode="External" /><Relationship Id="rId1377" Type="http://schemas.openxmlformats.org/officeDocument/2006/relationships/hyperlink" Target="https://twitter.com/elidayid" TargetMode="External" /><Relationship Id="rId1378" Type="http://schemas.openxmlformats.org/officeDocument/2006/relationships/hyperlink" Target="https://twitter.com/waleadeboy" TargetMode="External" /><Relationship Id="rId1379" Type="http://schemas.openxmlformats.org/officeDocument/2006/relationships/hyperlink" Target="https://twitter.com/wilkesliberty45" TargetMode="External" /><Relationship Id="rId1380" Type="http://schemas.openxmlformats.org/officeDocument/2006/relationships/hyperlink" Target="https://twitter.com/russiainsider" TargetMode="External" /><Relationship Id="rId1381" Type="http://schemas.openxmlformats.org/officeDocument/2006/relationships/hyperlink" Target="https://twitter.com/jakekoren" TargetMode="External" /><Relationship Id="rId1382" Type="http://schemas.openxmlformats.org/officeDocument/2006/relationships/hyperlink" Target="https://twitter.com/marclamonthill" TargetMode="External" /><Relationship Id="rId1383" Type="http://schemas.openxmlformats.org/officeDocument/2006/relationships/hyperlink" Target="https://twitter.com/m_gael" TargetMode="External" /><Relationship Id="rId1384" Type="http://schemas.openxmlformats.org/officeDocument/2006/relationships/hyperlink" Target="https://twitter.com/_riffraff_" TargetMode="External" /><Relationship Id="rId1385" Type="http://schemas.openxmlformats.org/officeDocument/2006/relationships/hyperlink" Target="https://twitter.com/changdesbois" TargetMode="External" /><Relationship Id="rId1386" Type="http://schemas.openxmlformats.org/officeDocument/2006/relationships/hyperlink" Target="https://twitter.com/melbapeach_" TargetMode="External" /><Relationship Id="rId1387" Type="http://schemas.openxmlformats.org/officeDocument/2006/relationships/hyperlink" Target="https://twitter.com/civis_ryais" TargetMode="External" /><Relationship Id="rId1388" Type="http://schemas.openxmlformats.org/officeDocument/2006/relationships/hyperlink" Target="https://twitter.com/asprudhomme" TargetMode="External" /><Relationship Id="rId1389" Type="http://schemas.openxmlformats.org/officeDocument/2006/relationships/hyperlink" Target="https://twitter.com/marieprs3" TargetMode="External" /><Relationship Id="rId1390" Type="http://schemas.openxmlformats.org/officeDocument/2006/relationships/hyperlink" Target="https://twitter.com/rankovickrnic" TargetMode="External" /><Relationship Id="rId1391" Type="http://schemas.openxmlformats.org/officeDocument/2006/relationships/hyperlink" Target="https://twitter.com/mfakosovo" TargetMode="External" /><Relationship Id="rId1392" Type="http://schemas.openxmlformats.org/officeDocument/2006/relationships/hyperlink" Target="https://twitter.com/lapin47" TargetMode="External" /><Relationship Id="rId1393" Type="http://schemas.openxmlformats.org/officeDocument/2006/relationships/hyperlink" Target="https://twitter.com/lylybriscoe" TargetMode="External" /><Relationship Id="rId1394" Type="http://schemas.openxmlformats.org/officeDocument/2006/relationships/hyperlink" Target="https://twitter.com/duanebratt" TargetMode="External" /><Relationship Id="rId1395" Type="http://schemas.openxmlformats.org/officeDocument/2006/relationships/hyperlink" Target="https://twitter.com/raspishake" TargetMode="External" /><Relationship Id="rId1396" Type="http://schemas.openxmlformats.org/officeDocument/2006/relationships/hyperlink" Target="https://twitter.com/bt_hampton" TargetMode="External" /><Relationship Id="rId1397" Type="http://schemas.openxmlformats.org/officeDocument/2006/relationships/hyperlink" Target="https://twitter.com/jeanpie85985247" TargetMode="External" /><Relationship Id="rId1398" Type="http://schemas.openxmlformats.org/officeDocument/2006/relationships/hyperlink" Target="https://twitter.com/geotecniaonline" TargetMode="External" /><Relationship Id="rId1399" Type="http://schemas.openxmlformats.org/officeDocument/2006/relationships/hyperlink" Target="https://twitter.com/mrgdeviaje" TargetMode="External" /><Relationship Id="rId1400" Type="http://schemas.openxmlformats.org/officeDocument/2006/relationships/hyperlink" Target="https://twitter.com/jackieo1066" TargetMode="External" /><Relationship Id="rId1401" Type="http://schemas.openxmlformats.org/officeDocument/2006/relationships/hyperlink" Target="https://twitter.com/newschambers" TargetMode="External" /><Relationship Id="rId1402" Type="http://schemas.openxmlformats.org/officeDocument/2006/relationships/hyperlink" Target="https://twitter.com/vantomas2" TargetMode="External" /><Relationship Id="rId1403" Type="http://schemas.openxmlformats.org/officeDocument/2006/relationships/hyperlink" Target="https://twitter.com/hansell_dave" TargetMode="External" /><Relationship Id="rId1404" Type="http://schemas.openxmlformats.org/officeDocument/2006/relationships/hyperlink" Target="https://twitter.com/lewisno1fan" TargetMode="External" /><Relationship Id="rId1405" Type="http://schemas.openxmlformats.org/officeDocument/2006/relationships/hyperlink" Target="https://twitter.com/charseitz" TargetMode="External" /><Relationship Id="rId1406" Type="http://schemas.openxmlformats.org/officeDocument/2006/relationships/hyperlink" Target="https://twitter.com/rolandabiar" TargetMode="External" /><Relationship Id="rId1407" Type="http://schemas.openxmlformats.org/officeDocument/2006/relationships/hyperlink" Target="https://twitter.com/cmgrenoble" TargetMode="External" /><Relationship Id="rId1408" Type="http://schemas.openxmlformats.org/officeDocument/2006/relationships/hyperlink" Target="https://twitter.com/j_soldeville" TargetMode="External" /><Relationship Id="rId1409" Type="http://schemas.openxmlformats.org/officeDocument/2006/relationships/hyperlink" Target="https://twitter.com/presscoreca" TargetMode="External" /><Relationship Id="rId1410" Type="http://schemas.openxmlformats.org/officeDocument/2006/relationships/hyperlink" Target="https://twitter.com/eyegloarts" TargetMode="External" /><Relationship Id="rId1411" Type="http://schemas.openxmlformats.org/officeDocument/2006/relationships/hyperlink" Target="https://twitter.com/jasonmcloughli3" TargetMode="External" /><Relationship Id="rId1412" Type="http://schemas.openxmlformats.org/officeDocument/2006/relationships/hyperlink" Target="https://twitter.com/nicholaswatt" TargetMode="External" /><Relationship Id="rId1413" Type="http://schemas.openxmlformats.org/officeDocument/2006/relationships/hyperlink" Target="https://twitter.com/bbcnewsnight" TargetMode="External" /><Relationship Id="rId1414" Type="http://schemas.openxmlformats.org/officeDocument/2006/relationships/hyperlink" Target="https://twitter.com/agentndn" TargetMode="External" /><Relationship Id="rId1415" Type="http://schemas.openxmlformats.org/officeDocument/2006/relationships/hyperlink" Target="https://twitter.com/janephilpott" TargetMode="External" /><Relationship Id="rId1416" Type="http://schemas.openxmlformats.org/officeDocument/2006/relationships/hyperlink" Target="https://twitter.com/nolore" TargetMode="External" /><Relationship Id="rId1417" Type="http://schemas.openxmlformats.org/officeDocument/2006/relationships/hyperlink" Target="https://twitter.com/veldoncoburn" TargetMode="External" /><Relationship Id="rId1418" Type="http://schemas.openxmlformats.org/officeDocument/2006/relationships/hyperlink" Target="https://twitter.com/angrypirate42" TargetMode="External" /><Relationship Id="rId1419" Type="http://schemas.openxmlformats.org/officeDocument/2006/relationships/hyperlink" Target="https://twitter.com/nighttweeter1" TargetMode="External" /><Relationship Id="rId1420" Type="http://schemas.openxmlformats.org/officeDocument/2006/relationships/hyperlink" Target="https://twitter.com/mercedescassid3" TargetMode="External" /><Relationship Id="rId1421" Type="http://schemas.openxmlformats.org/officeDocument/2006/relationships/hyperlink" Target="https://twitter.com/canalib4" TargetMode="External" /><Relationship Id="rId1422" Type="http://schemas.openxmlformats.org/officeDocument/2006/relationships/hyperlink" Target="https://twitter.com/lawson_sv" TargetMode="External" /><Relationship Id="rId1423" Type="http://schemas.openxmlformats.org/officeDocument/2006/relationships/hyperlink" Target="https://twitter.com/sigvateide" TargetMode="External" /><Relationship Id="rId1424" Type="http://schemas.openxmlformats.org/officeDocument/2006/relationships/hyperlink" Target="https://twitter.com/skuits" TargetMode="External" /><Relationship Id="rId1425" Type="http://schemas.openxmlformats.org/officeDocument/2006/relationships/hyperlink" Target="https://twitter.com/yaxl_to" TargetMode="External" /><Relationship Id="rId1426" Type="http://schemas.openxmlformats.org/officeDocument/2006/relationships/hyperlink" Target="https://twitter.com/michel04091956" TargetMode="External" /><Relationship Id="rId1427" Type="http://schemas.openxmlformats.org/officeDocument/2006/relationships/hyperlink" Target="https://twitter.com/youtube" TargetMode="External" /><Relationship Id="rId1428" Type="http://schemas.openxmlformats.org/officeDocument/2006/relationships/hyperlink" Target="https://twitter.com/thankeveryword" TargetMode="External" /><Relationship Id="rId1429" Type="http://schemas.openxmlformats.org/officeDocument/2006/relationships/hyperlink" Target="https://twitter.com/willgalladryn" TargetMode="External" /><Relationship Id="rId1430" Type="http://schemas.openxmlformats.org/officeDocument/2006/relationships/hyperlink" Target="https://twitter.com/fckeveryword" TargetMode="External" /><Relationship Id="rId1431" Type="http://schemas.openxmlformats.org/officeDocument/2006/relationships/hyperlink" Target="https://twitter.com/mektronik" TargetMode="External" /><Relationship Id="rId1432" Type="http://schemas.openxmlformats.org/officeDocument/2006/relationships/hyperlink" Target="https://twitter.com/deepgreenresist" TargetMode="External" /><Relationship Id="rId1433" Type="http://schemas.openxmlformats.org/officeDocument/2006/relationships/hyperlink" Target="https://twitter.com/stopfossfuels" TargetMode="External" /><Relationship Id="rId1434" Type="http://schemas.openxmlformats.org/officeDocument/2006/relationships/hyperlink" Target="https://twitter.com/kathanger" TargetMode="External" /><Relationship Id="rId1435" Type="http://schemas.openxmlformats.org/officeDocument/2006/relationships/hyperlink" Target="https://twitter.com/mountairmedia" TargetMode="External" /><Relationship Id="rId1436" Type="http://schemas.openxmlformats.org/officeDocument/2006/relationships/hyperlink" Target="https://twitter.com/juzwik" TargetMode="External" /><Relationship Id="rId1437" Type="http://schemas.openxmlformats.org/officeDocument/2006/relationships/hyperlink" Target="https://twitter.com/compostosaurus" TargetMode="External" /><Relationship Id="rId1438" Type="http://schemas.openxmlformats.org/officeDocument/2006/relationships/hyperlink" Target="https://twitter.com/kbmasis" TargetMode="External" /><Relationship Id="rId1439" Type="http://schemas.openxmlformats.org/officeDocument/2006/relationships/hyperlink" Target="https://twitter.com/tacituspublius" TargetMode="External" /><Relationship Id="rId1440" Type="http://schemas.openxmlformats.org/officeDocument/2006/relationships/hyperlink" Target="https://twitter.com/suhaib_zafar" TargetMode="External" /><Relationship Id="rId1441" Type="http://schemas.openxmlformats.org/officeDocument/2006/relationships/hyperlink" Target="https://twitter.com/guidauria" TargetMode="External" /><Relationship Id="rId1442" Type="http://schemas.openxmlformats.org/officeDocument/2006/relationships/hyperlink" Target="https://twitter.com/exclaimsalot" TargetMode="External" /><Relationship Id="rId1443" Type="http://schemas.openxmlformats.org/officeDocument/2006/relationships/hyperlink" Target="https://twitter.com/sonorandreamer" TargetMode="External" /><Relationship Id="rId1444" Type="http://schemas.openxmlformats.org/officeDocument/2006/relationships/hyperlink" Target="https://twitter.com/degrees105" TargetMode="External" /><Relationship Id="rId1445" Type="http://schemas.openxmlformats.org/officeDocument/2006/relationships/hyperlink" Target="https://twitter.com/wmyb_007" TargetMode="External" /><Relationship Id="rId1446" Type="http://schemas.openxmlformats.org/officeDocument/2006/relationships/hyperlink" Target="https://twitter.com/engelstad_b" TargetMode="External" /><Relationship Id="rId1447" Type="http://schemas.openxmlformats.org/officeDocument/2006/relationships/hyperlink" Target="https://twitter.com/historylvrsclub" TargetMode="External" /><Relationship Id="rId1448" Type="http://schemas.openxmlformats.org/officeDocument/2006/relationships/hyperlink" Target="https://twitter.com/siscakid" TargetMode="External" /><Relationship Id="rId1449" Type="http://schemas.openxmlformats.org/officeDocument/2006/relationships/hyperlink" Target="https://twitter.com/johnastewart7" TargetMode="External" /><Relationship Id="rId1450" Type="http://schemas.openxmlformats.org/officeDocument/2006/relationships/hyperlink" Target="https://twitter.com/labourstartcanf" TargetMode="External" /><Relationship Id="rId1451" Type="http://schemas.openxmlformats.org/officeDocument/2006/relationships/hyperlink" Target="https://twitter.com/dblackadder" TargetMode="External" /><Relationship Id="rId1452" Type="http://schemas.openxmlformats.org/officeDocument/2006/relationships/hyperlink" Target="https://twitter.com/ignatiusweeks" TargetMode="External" /><Relationship Id="rId1453" Type="http://schemas.openxmlformats.org/officeDocument/2006/relationships/hyperlink" Target="https://twitter.com/3world_wide" TargetMode="External" /><Relationship Id="rId1454" Type="http://schemas.openxmlformats.org/officeDocument/2006/relationships/hyperlink" Target="https://twitter.com/giheme" TargetMode="External" /><Relationship Id="rId1455" Type="http://schemas.openxmlformats.org/officeDocument/2006/relationships/hyperlink" Target="https://twitter.com/ari_cgqdi" TargetMode="External" /><Relationship Id="rId1456" Type="http://schemas.openxmlformats.org/officeDocument/2006/relationships/hyperlink" Target="https://twitter.com/ardesfr" TargetMode="External" /><Relationship Id="rId1457" Type="http://schemas.openxmlformats.org/officeDocument/2006/relationships/hyperlink" Target="https://twitter.com/zoomsakill95" TargetMode="External" /><Relationship Id="rId1458" Type="http://schemas.openxmlformats.org/officeDocument/2006/relationships/hyperlink" Target="https://twitter.com/eidfabien" TargetMode="External" /><Relationship Id="rId1459" Type="http://schemas.openxmlformats.org/officeDocument/2006/relationships/hyperlink" Target="https://twitter.com/diogenedarc" TargetMode="External" /><Relationship Id="rId1460" Type="http://schemas.openxmlformats.org/officeDocument/2006/relationships/hyperlink" Target="https://twitter.com/ned82100" TargetMode="External" /><Relationship Id="rId1461" Type="http://schemas.openxmlformats.org/officeDocument/2006/relationships/hyperlink" Target="https://twitter.com/mep777paradiso" TargetMode="External" /><Relationship Id="rId1462" Type="http://schemas.openxmlformats.org/officeDocument/2006/relationships/hyperlink" Target="https://twitter.com/foreverpeace12" TargetMode="External" /><Relationship Id="rId1463" Type="http://schemas.openxmlformats.org/officeDocument/2006/relationships/hyperlink" Target="https://twitter.com/jwahran" TargetMode="External" /><Relationship Id="rId1464" Type="http://schemas.openxmlformats.org/officeDocument/2006/relationships/hyperlink" Target="https://twitter.com/femme_insolente" TargetMode="External" /><Relationship Id="rId1465" Type="http://schemas.openxmlformats.org/officeDocument/2006/relationships/hyperlink" Target="https://twitter.com/manzssa" TargetMode="External" /><Relationship Id="rId1466" Type="http://schemas.openxmlformats.org/officeDocument/2006/relationships/hyperlink" Target="https://twitter.com/prettybboy68" TargetMode="External" /><Relationship Id="rId1467" Type="http://schemas.openxmlformats.org/officeDocument/2006/relationships/hyperlink" Target="https://twitter.com/misternostro" TargetMode="External" /><Relationship Id="rId1468" Type="http://schemas.openxmlformats.org/officeDocument/2006/relationships/hyperlink" Target="https://twitter.com/bechalah1" TargetMode="External" /><Relationship Id="rId1469" Type="http://schemas.openxmlformats.org/officeDocument/2006/relationships/hyperlink" Target="https://twitter.com/selcuk000001" TargetMode="External" /><Relationship Id="rId1470" Type="http://schemas.openxmlformats.org/officeDocument/2006/relationships/hyperlink" Target="https://twitter.com/tantemaguy" TargetMode="External" /><Relationship Id="rId1471" Type="http://schemas.openxmlformats.org/officeDocument/2006/relationships/hyperlink" Target="https://twitter.com/emktintin" TargetMode="External" /><Relationship Id="rId1472" Type="http://schemas.openxmlformats.org/officeDocument/2006/relationships/hyperlink" Target="https://twitter.com/geek_palestine" TargetMode="External" /><Relationship Id="rId1473" Type="http://schemas.openxmlformats.org/officeDocument/2006/relationships/hyperlink" Target="https://twitter.com/lanebatey2" TargetMode="External" /><Relationship Id="rId1474" Type="http://schemas.openxmlformats.org/officeDocument/2006/relationships/hyperlink" Target="https://twitter.com/racistsi" TargetMode="External" /><Relationship Id="rId1475" Type="http://schemas.openxmlformats.org/officeDocument/2006/relationships/hyperlink" Target="https://twitter.com/mariusfenden" TargetMode="External" /><Relationship Id="rId1476" Type="http://schemas.openxmlformats.org/officeDocument/2006/relationships/hyperlink" Target="https://twitter.com/michelisrael23" TargetMode="External" /><Relationship Id="rId1477" Type="http://schemas.openxmlformats.org/officeDocument/2006/relationships/hyperlink" Target="https://twitter.com/redouane_eagle" TargetMode="External" /><Relationship Id="rId1478" Type="http://schemas.openxmlformats.org/officeDocument/2006/relationships/hyperlink" Target="https://twitter.com/beccaelkaim" TargetMode="External" /><Relationship Id="rId1479" Type="http://schemas.openxmlformats.org/officeDocument/2006/relationships/hyperlink" Target="https://twitter.com/loureed881" TargetMode="External" /><Relationship Id="rId1480" Type="http://schemas.openxmlformats.org/officeDocument/2006/relationships/hyperlink" Target="https://twitter.com/ex_catho" TargetMode="External" /><Relationship Id="rId1481" Type="http://schemas.openxmlformats.org/officeDocument/2006/relationships/hyperlink" Target="https://twitter.com/empereursalvini" TargetMode="External" /><Relationship Id="rId1482" Type="http://schemas.openxmlformats.org/officeDocument/2006/relationships/hyperlink" Target="https://twitter.com/galland73217169" TargetMode="External" /><Relationship Id="rId1483" Type="http://schemas.openxmlformats.org/officeDocument/2006/relationships/hyperlink" Target="https://twitter.com/rafarasha1" TargetMode="External" /><Relationship Id="rId1484" Type="http://schemas.openxmlformats.org/officeDocument/2006/relationships/hyperlink" Target="https://twitter.com/django357" TargetMode="External" /><Relationship Id="rId1485" Type="http://schemas.openxmlformats.org/officeDocument/2006/relationships/hyperlink" Target="https://twitter.com/coeurdecharbon" TargetMode="External" /><Relationship Id="rId1486" Type="http://schemas.openxmlformats.org/officeDocument/2006/relationships/hyperlink" Target="https://twitter.com/dd_djamila" TargetMode="External" /><Relationship Id="rId1487" Type="http://schemas.openxmlformats.org/officeDocument/2006/relationships/hyperlink" Target="https://twitter.com/orfsee" TargetMode="External" /><Relationship Id="rId1488" Type="http://schemas.openxmlformats.org/officeDocument/2006/relationships/hyperlink" Target="https://twitter.com/chaouki52021804" TargetMode="External" /><Relationship Id="rId1489" Type="http://schemas.openxmlformats.org/officeDocument/2006/relationships/hyperlink" Target="https://twitter.com/barneyst1ns0n" TargetMode="External" /><Relationship Id="rId1490" Type="http://schemas.openxmlformats.org/officeDocument/2006/relationships/hyperlink" Target="https://twitter.com/dalton_alain" TargetMode="External" /><Relationship Id="rId1491" Type="http://schemas.openxmlformats.org/officeDocument/2006/relationships/hyperlink" Target="https://twitter.com/tinord59" TargetMode="External" /><Relationship Id="rId1492" Type="http://schemas.openxmlformats.org/officeDocument/2006/relationships/hyperlink" Target="https://twitter.com/tiaraspa" TargetMode="External" /><Relationship Id="rId1493" Type="http://schemas.openxmlformats.org/officeDocument/2006/relationships/hyperlink" Target="https://twitter.com/rigolosalaf" TargetMode="External" /><Relationship Id="rId1494" Type="http://schemas.openxmlformats.org/officeDocument/2006/relationships/hyperlink" Target="https://twitter.com/planetecherie" TargetMode="External" /><Relationship Id="rId1495" Type="http://schemas.openxmlformats.org/officeDocument/2006/relationships/hyperlink" Target="https://twitter.com/cgloupier" TargetMode="External" /><Relationship Id="rId1496" Type="http://schemas.openxmlformats.org/officeDocument/2006/relationships/hyperlink" Target="https://twitter.com/jeanbap53945404" TargetMode="External" /><Relationship Id="rId1497" Type="http://schemas.openxmlformats.org/officeDocument/2006/relationships/hyperlink" Target="https://twitter.com/bougazzis" TargetMode="External" /><Relationship Id="rId1498" Type="http://schemas.openxmlformats.org/officeDocument/2006/relationships/hyperlink" Target="https://twitter.com/thierry_1409" TargetMode="External" /><Relationship Id="rId1499" Type="http://schemas.openxmlformats.org/officeDocument/2006/relationships/hyperlink" Target="https://twitter.com/raniallk" TargetMode="External" /><Relationship Id="rId1500" Type="http://schemas.openxmlformats.org/officeDocument/2006/relationships/hyperlink" Target="https://twitter.com/asrafnath" TargetMode="External" /><Relationship Id="rId1501" Type="http://schemas.openxmlformats.org/officeDocument/2006/relationships/hyperlink" Target="https://twitter.com/jrtwatter" TargetMode="External" /><Relationship Id="rId1502" Type="http://schemas.openxmlformats.org/officeDocument/2006/relationships/hyperlink" Target="https://twitter.com/aoc" TargetMode="External" /><Relationship Id="rId1503" Type="http://schemas.openxmlformats.org/officeDocument/2006/relationships/hyperlink" Target="https://twitter.com/excell5" TargetMode="External" /><Relationship Id="rId1504" Type="http://schemas.openxmlformats.org/officeDocument/2006/relationships/hyperlink" Target="https://twitter.com/gavinwilliamson" TargetMode="External" /><Relationship Id="rId1505" Type="http://schemas.openxmlformats.org/officeDocument/2006/relationships/hyperlink" Target="https://twitter.com/politicsbloke" TargetMode="External" /><Relationship Id="rId1506" Type="http://schemas.openxmlformats.org/officeDocument/2006/relationships/hyperlink" Target="https://twitter.com/azuretone" TargetMode="External" /><Relationship Id="rId1507" Type="http://schemas.openxmlformats.org/officeDocument/2006/relationships/hyperlink" Target="https://twitter.com/hateisfutile" TargetMode="External" /><Relationship Id="rId1508" Type="http://schemas.openxmlformats.org/officeDocument/2006/relationships/hyperlink" Target="https://twitter.com/nantes_revoltee" TargetMode="External" /><Relationship Id="rId1509" Type="http://schemas.openxmlformats.org/officeDocument/2006/relationships/hyperlink" Target="https://twitter.com/iboehler" TargetMode="External" /><Relationship Id="rId1510" Type="http://schemas.openxmlformats.org/officeDocument/2006/relationships/hyperlink" Target="https://twitter.com/stabledoorz" TargetMode="External" /><Relationship Id="rId1511" Type="http://schemas.openxmlformats.org/officeDocument/2006/relationships/hyperlink" Target="https://twitter.com/bernardvachon1" TargetMode="External" /><Relationship Id="rId1512" Type="http://schemas.openxmlformats.org/officeDocument/2006/relationships/hyperlink" Target="https://twitter.com/compublics" TargetMode="External" /><Relationship Id="rId1513" Type="http://schemas.openxmlformats.org/officeDocument/2006/relationships/hyperlink" Target="https://twitter.com/fabienbazin" TargetMode="External" /><Relationship Id="rId1514" Type="http://schemas.openxmlformats.org/officeDocument/2006/relationships/hyperlink" Target="https://twitter.com/dupouvoirdachat" TargetMode="External" /><Relationship Id="rId1515" Type="http://schemas.openxmlformats.org/officeDocument/2006/relationships/hyperlink" Target="https://twitter.com/kairosneige" TargetMode="External" /><Relationship Id="rId1516" Type="http://schemas.openxmlformats.org/officeDocument/2006/relationships/hyperlink" Target="https://twitter.com/nevabelle" TargetMode="External" /><Relationship Id="rId1517" Type="http://schemas.openxmlformats.org/officeDocument/2006/relationships/hyperlink" Target="https://twitter.com/cedricszabo" TargetMode="External" /><Relationship Id="rId1518" Type="http://schemas.openxmlformats.org/officeDocument/2006/relationships/hyperlink" Target="https://twitter.com/c" TargetMode="External" /><Relationship Id="rId1519" Type="http://schemas.openxmlformats.org/officeDocument/2006/relationships/hyperlink" Target="https://twitter.com/mounir" TargetMode="External" /><Relationship Id="rId1520" Type="http://schemas.openxmlformats.org/officeDocument/2006/relationships/hyperlink" Target="https://twitter.com/agencenumerique" TargetMode="External" /><Relationship Id="rId1521" Type="http://schemas.openxmlformats.org/officeDocument/2006/relationships/hyperlink" Target="https://twitter.com/minsolisante" TargetMode="External" /><Relationship Id="rId1522" Type="http://schemas.openxmlformats.org/officeDocument/2006/relationships/hyperlink" Target="https://twitter.com/salondesmaires" TargetMode="External" /><Relationship Id="rId1523" Type="http://schemas.openxmlformats.org/officeDocument/2006/relationships/hyperlink" Target="https://twitter.com/h4dev" TargetMode="External" /><Relationship Id="rId1524" Type="http://schemas.openxmlformats.org/officeDocument/2006/relationships/hyperlink" Target="https://twitter.com/hazansteph" TargetMode="External" /><Relationship Id="rId1525" Type="http://schemas.openxmlformats.org/officeDocument/2006/relationships/hyperlink" Target="https://twitter.com/pierretraineau" TargetMode="External" /><Relationship Id="rId1526" Type="http://schemas.openxmlformats.org/officeDocument/2006/relationships/hyperlink" Target="https://twitter.com/charlootteto" TargetMode="External" /><Relationship Id="rId1527" Type="http://schemas.openxmlformats.org/officeDocument/2006/relationships/hyperlink" Target="https://twitter.com/emmaubon" TargetMode="External" /><Relationship Id="rId1528" Type="http://schemas.openxmlformats.org/officeDocument/2006/relationships/hyperlink" Target="https://twitter.com/benmurraybruce" TargetMode="External" /><Relationship Id="rId1529" Type="http://schemas.openxmlformats.org/officeDocument/2006/relationships/hyperlink" Target="https://twitter.com/fenskenick" TargetMode="External" /><Relationship Id="rId1530" Type="http://schemas.openxmlformats.org/officeDocument/2006/relationships/hyperlink" Target="https://twitter.com/abdoulayesouk10" TargetMode="External" /><Relationship Id="rId1531" Type="http://schemas.openxmlformats.org/officeDocument/2006/relationships/hyperlink" Target="https://twitter.com/sboubeye" TargetMode="External" /><Relationship Id="rId1532" Type="http://schemas.openxmlformats.org/officeDocument/2006/relationships/hyperlink" Target="https://twitter.com/ibra_ansary" TargetMode="External" /><Relationship Id="rId1533" Type="http://schemas.openxmlformats.org/officeDocument/2006/relationships/hyperlink" Target="https://twitter.com/juniorprevost" TargetMode="External" /><Relationship Id="rId1534" Type="http://schemas.openxmlformats.org/officeDocument/2006/relationships/hyperlink" Target="https://twitter.com/chevryyouri" TargetMode="External" /><Relationship Id="rId1535" Type="http://schemas.openxmlformats.org/officeDocument/2006/relationships/hyperlink" Target="https://twitter.com/frantzduval" TargetMode="External" /><Relationship Id="rId1536" Type="http://schemas.openxmlformats.org/officeDocument/2006/relationships/hyperlink" Target="https://twitter.com/thony_baby" TargetMode="External" /><Relationship Id="rId1537" Type="http://schemas.openxmlformats.org/officeDocument/2006/relationships/hyperlink" Target="https://twitter.com/gouvmali" TargetMode="External" /><Relationship Id="rId1538" Type="http://schemas.openxmlformats.org/officeDocument/2006/relationships/hyperlink" Target="https://twitter.com/sangare1888" TargetMode="External" /><Relationship Id="rId1539" Type="http://schemas.openxmlformats.org/officeDocument/2006/relationships/hyperlink" Target="https://twitter.com/iluvhaiti" TargetMode="External" /><Relationship Id="rId1540" Type="http://schemas.openxmlformats.org/officeDocument/2006/relationships/hyperlink" Target="https://twitter.com/billystsurin" TargetMode="External" /><Relationship Id="rId1541" Type="http://schemas.openxmlformats.org/officeDocument/2006/relationships/hyperlink" Target="https://twitter.com/echosmedias" TargetMode="External" /><Relationship Id="rId1542" Type="http://schemas.openxmlformats.org/officeDocument/2006/relationships/hyperlink" Target="https://twitter.com/gatte_l" TargetMode="External" /><Relationship Id="rId1543" Type="http://schemas.openxmlformats.org/officeDocument/2006/relationships/hyperlink" Target="https://twitter.com/olesty" TargetMode="External" /><Relationship Id="rId1544" Type="http://schemas.openxmlformats.org/officeDocument/2006/relationships/hyperlink" Target="https://twitter.com/candiscallison" TargetMode="External" /><Relationship Id="rId1545" Type="http://schemas.openxmlformats.org/officeDocument/2006/relationships/hyperlink" Target="https://twitter.com/trevor_jang" TargetMode="External" /><Relationship Id="rId1546" Type="http://schemas.openxmlformats.org/officeDocument/2006/relationships/hyperlink" Target="https://twitter.com/walkinginaustin" TargetMode="External" /><Relationship Id="rId1547" Type="http://schemas.openxmlformats.org/officeDocument/2006/relationships/hyperlink" Target="https://twitter.com/charlesmenzies" TargetMode="External" /><Relationship Id="rId1548" Type="http://schemas.openxmlformats.org/officeDocument/2006/relationships/hyperlink" Target="https://twitter.com/indigifem" TargetMode="External" /><Relationship Id="rId1549" Type="http://schemas.openxmlformats.org/officeDocument/2006/relationships/hyperlink" Target="https://twitter.com/_against_empire" TargetMode="External" /><Relationship Id="rId1550" Type="http://schemas.openxmlformats.org/officeDocument/2006/relationships/hyperlink" Target="https://twitter.com/myteathyme" TargetMode="External" /><Relationship Id="rId1551" Type="http://schemas.openxmlformats.org/officeDocument/2006/relationships/hyperlink" Target="https://twitter.com/victorwaiyinlam" TargetMode="External" /><Relationship Id="rId1552" Type="http://schemas.openxmlformats.org/officeDocument/2006/relationships/hyperlink" Target="https://twitter.com/pieglue" TargetMode="External" /><Relationship Id="rId1553" Type="http://schemas.openxmlformats.org/officeDocument/2006/relationships/hyperlink" Target="https://twitter.com/brennaowen" TargetMode="External" /><Relationship Id="rId1554" Type="http://schemas.openxmlformats.org/officeDocument/2006/relationships/hyperlink" Target="https://twitter.com/xrebelcanada" TargetMode="External" /><Relationship Id="rId1555" Type="http://schemas.openxmlformats.org/officeDocument/2006/relationships/hyperlink" Target="https://twitter.com/diagnosticchick" TargetMode="External" /><Relationship Id="rId1556" Type="http://schemas.openxmlformats.org/officeDocument/2006/relationships/hyperlink" Target="https://twitter.com/brad_burgen" TargetMode="External" /><Relationship Id="rId1557" Type="http://schemas.openxmlformats.org/officeDocument/2006/relationships/hyperlink" Target="https://twitter.com/nielekane" TargetMode="External" /><Relationship Id="rId1558" Type="http://schemas.openxmlformats.org/officeDocument/2006/relationships/hyperlink" Target="https://twitter.com/actorlbd" TargetMode="External" /><Relationship Id="rId1559" Type="http://schemas.openxmlformats.org/officeDocument/2006/relationships/hyperlink" Target="https://twitter.com/ccwwfoundation" TargetMode="External" /><Relationship Id="rId1560" Type="http://schemas.openxmlformats.org/officeDocument/2006/relationships/hyperlink" Target="https://twitter.com/maximebernier" TargetMode="External" /><Relationship Id="rId1561" Type="http://schemas.openxmlformats.org/officeDocument/2006/relationships/hyperlink" Target="https://twitter.com/denyse_hayward" TargetMode="External" /><Relationship Id="rId1562" Type="http://schemas.openxmlformats.org/officeDocument/2006/relationships/hyperlink" Target="https://twitter.com/gindaanis" TargetMode="External" /><Relationship Id="rId1563" Type="http://schemas.openxmlformats.org/officeDocument/2006/relationships/hyperlink" Target="https://twitter.com/cuntext" TargetMode="External" /><Relationship Id="rId1564" Type="http://schemas.openxmlformats.org/officeDocument/2006/relationships/hyperlink" Target="https://twitter.com/canadianlefty" TargetMode="External" /><Relationship Id="rId1565" Type="http://schemas.openxmlformats.org/officeDocument/2006/relationships/hyperlink" Target="https://twitter.com/ukudigada" TargetMode="External" /><Relationship Id="rId1566" Type="http://schemas.openxmlformats.org/officeDocument/2006/relationships/hyperlink" Target="https://twitter.com/princesslucaj" TargetMode="External" /><Relationship Id="rId1567" Type="http://schemas.openxmlformats.org/officeDocument/2006/relationships/hyperlink" Target="https://twitter.com/mediaindigena" TargetMode="External" /><Relationship Id="rId1568" Type="http://schemas.openxmlformats.org/officeDocument/2006/relationships/hyperlink" Target="https://twitter.com/slignot" TargetMode="External" /><Relationship Id="rId1569" Type="http://schemas.openxmlformats.org/officeDocument/2006/relationships/hyperlink" Target="https://twitter.com/auraeros" TargetMode="External" /><Relationship Id="rId1570" Type="http://schemas.openxmlformats.org/officeDocument/2006/relationships/hyperlink" Target="https://twitter.com/extinctionmilan" TargetMode="External" /><Relationship Id="rId1571" Type="http://schemas.openxmlformats.org/officeDocument/2006/relationships/hyperlink" Target="https://twitter.com/catsagainsttar" TargetMode="External" /><Relationship Id="rId1572" Type="http://schemas.openxmlformats.org/officeDocument/2006/relationships/hyperlink" Target="https://twitter.com/_collinsmaina" TargetMode="External" /><Relationship Id="rId1573" Type="http://schemas.openxmlformats.org/officeDocument/2006/relationships/hyperlink" Target="https://twitter.com/mpgphd" TargetMode="External" /><Relationship Id="rId1574" Type="http://schemas.openxmlformats.org/officeDocument/2006/relationships/hyperlink" Target="https://twitter.com/james_m_wilt" TargetMode="External" /><Relationship Id="rId1575" Type="http://schemas.openxmlformats.org/officeDocument/2006/relationships/hyperlink" Target="https://twitter.com/margotyoung3" TargetMode="External" /><Relationship Id="rId1576" Type="http://schemas.openxmlformats.org/officeDocument/2006/relationships/hyperlink" Target="https://twitter.com/bad_woof" TargetMode="External" /><Relationship Id="rId1577" Type="http://schemas.openxmlformats.org/officeDocument/2006/relationships/hyperlink" Target="https://twitter.com/drlesleyhowse" TargetMode="External" /><Relationship Id="rId1578" Type="http://schemas.openxmlformats.org/officeDocument/2006/relationships/hyperlink" Target="https://twitter.com/susanadee" TargetMode="External" /><Relationship Id="rId1579" Type="http://schemas.openxmlformats.org/officeDocument/2006/relationships/hyperlink" Target="https://twitter.com/edosdi" TargetMode="External" /><Relationship Id="rId1580" Type="http://schemas.openxmlformats.org/officeDocument/2006/relationships/hyperlink" Target="https://twitter.com/marilynwooldrid" TargetMode="External" /><Relationship Id="rId1581" Type="http://schemas.openxmlformats.org/officeDocument/2006/relationships/hyperlink" Target="https://twitter.com/michellexxli" TargetMode="External" /><Relationship Id="rId1582" Type="http://schemas.openxmlformats.org/officeDocument/2006/relationships/hyperlink" Target="https://twitter.com/cinemaneophyte" TargetMode="External" /><Relationship Id="rId1583" Type="http://schemas.openxmlformats.org/officeDocument/2006/relationships/hyperlink" Target="https://twitter.com/marktmaclean" TargetMode="External" /><Relationship Id="rId1584" Type="http://schemas.openxmlformats.org/officeDocument/2006/relationships/hyperlink" Target="https://twitter.com/tiny_lantern" TargetMode="External" /><Relationship Id="rId1585" Type="http://schemas.openxmlformats.org/officeDocument/2006/relationships/hyperlink" Target="https://twitter.com/capld31" TargetMode="External" /><Relationship Id="rId1586" Type="http://schemas.openxmlformats.org/officeDocument/2006/relationships/hyperlink" Target="https://twitter.com/larrydrake" TargetMode="External" /><Relationship Id="rId1587" Type="http://schemas.openxmlformats.org/officeDocument/2006/relationships/hyperlink" Target="https://twitter.com/daniel_nikpayuk" TargetMode="External" /><Relationship Id="rId1588" Type="http://schemas.openxmlformats.org/officeDocument/2006/relationships/hyperlink" Target="https://twitter.com/marciawalteres" TargetMode="External" /><Relationship Id="rId1589" Type="http://schemas.openxmlformats.org/officeDocument/2006/relationships/hyperlink" Target="https://twitter.com/restmensje" TargetMode="External" /><Relationship Id="rId1590" Type="http://schemas.openxmlformats.org/officeDocument/2006/relationships/hyperlink" Target="https://twitter.com/blacktaileddeer" TargetMode="External" /><Relationship Id="rId1591" Type="http://schemas.openxmlformats.org/officeDocument/2006/relationships/hyperlink" Target="https://twitter.com/lyxica" TargetMode="External" /><Relationship Id="rId1592" Type="http://schemas.openxmlformats.org/officeDocument/2006/relationships/hyperlink" Target="https://twitter.com/carolelindstrom" TargetMode="External" /><Relationship Id="rId1593" Type="http://schemas.openxmlformats.org/officeDocument/2006/relationships/hyperlink" Target="https://twitter.com/campbelllor" TargetMode="External" /><Relationship Id="rId1594" Type="http://schemas.openxmlformats.org/officeDocument/2006/relationships/hyperlink" Target="https://twitter.com/alexkhasnabish" TargetMode="External" /><Relationship Id="rId1595" Type="http://schemas.openxmlformats.org/officeDocument/2006/relationships/hyperlink" Target="https://twitter.com/1292kay" TargetMode="External" /><Relationship Id="rId1596" Type="http://schemas.openxmlformats.org/officeDocument/2006/relationships/hyperlink" Target="https://twitter.com/geist_maschine" TargetMode="External" /><Relationship Id="rId1597" Type="http://schemas.openxmlformats.org/officeDocument/2006/relationships/hyperlink" Target="https://twitter.com/tbayturner" TargetMode="External" /><Relationship Id="rId1598" Type="http://schemas.openxmlformats.org/officeDocument/2006/relationships/hyperlink" Target="https://twitter.com/franky_says" TargetMode="External" /><Relationship Id="rId1599" Type="http://schemas.openxmlformats.org/officeDocument/2006/relationships/hyperlink" Target="https://twitter.com/shirleyannmcdon" TargetMode="External" /><Relationship Id="rId1600" Type="http://schemas.openxmlformats.org/officeDocument/2006/relationships/hyperlink" Target="https://twitter.com/fruittiloopz" TargetMode="External" /><Relationship Id="rId1601" Type="http://schemas.openxmlformats.org/officeDocument/2006/relationships/hyperlink" Target="https://twitter.com/davegaertner" TargetMode="External" /><Relationship Id="rId1602" Type="http://schemas.openxmlformats.org/officeDocument/2006/relationships/hyperlink" Target="https://twitter.com/island_cynic" TargetMode="External" /><Relationship Id="rId1603" Type="http://schemas.openxmlformats.org/officeDocument/2006/relationships/hyperlink" Target="https://twitter.com/rcomeau24" TargetMode="External" /><Relationship Id="rId1604" Type="http://schemas.openxmlformats.org/officeDocument/2006/relationships/hyperlink" Target="https://twitter.com/takeactionch" TargetMode="External" /><Relationship Id="rId1605" Type="http://schemas.openxmlformats.org/officeDocument/2006/relationships/hyperlink" Target="https://twitter.com/gersandelf" TargetMode="External" /><Relationship Id="rId1606" Type="http://schemas.openxmlformats.org/officeDocument/2006/relationships/hyperlink" Target="https://twitter.com/tearafraser" TargetMode="External" /><Relationship Id="rId1607" Type="http://schemas.openxmlformats.org/officeDocument/2006/relationships/hyperlink" Target="https://twitter.com/cybelesees" TargetMode="External" /><Relationship Id="rId1608" Type="http://schemas.openxmlformats.org/officeDocument/2006/relationships/hyperlink" Target="https://twitter.com/ojibray" TargetMode="External" /><Relationship Id="rId1609" Type="http://schemas.openxmlformats.org/officeDocument/2006/relationships/hyperlink" Target="https://twitter.com/laurelrusswurm" TargetMode="External" /><Relationship Id="rId1610" Type="http://schemas.openxmlformats.org/officeDocument/2006/relationships/hyperlink" Target="https://twitter.com/bmby_sapphire85" TargetMode="External" /><Relationship Id="rId1611" Type="http://schemas.openxmlformats.org/officeDocument/2006/relationships/hyperlink" Target="https://twitter.com/brodieguy" TargetMode="External" /><Relationship Id="rId1612" Type="http://schemas.openxmlformats.org/officeDocument/2006/relationships/hyperlink" Target="https://twitter.com/laurenlatour" TargetMode="External" /><Relationship Id="rId1613" Type="http://schemas.openxmlformats.org/officeDocument/2006/relationships/hyperlink" Target="https://twitter.com/actuallyreadbks" TargetMode="External" /><Relationship Id="rId1614" Type="http://schemas.openxmlformats.org/officeDocument/2006/relationships/hyperlink" Target="https://twitter.com/marclucke" TargetMode="External" /><Relationship Id="rId1615" Type="http://schemas.openxmlformats.org/officeDocument/2006/relationships/hyperlink" Target="https://twitter.com/jamunagt" TargetMode="External" /><Relationship Id="rId1616" Type="http://schemas.openxmlformats.org/officeDocument/2006/relationships/hyperlink" Target="https://twitter.com/adventure_bean" TargetMode="External" /><Relationship Id="rId1617" Type="http://schemas.openxmlformats.org/officeDocument/2006/relationships/hyperlink" Target="https://twitter.com/wmn4srvl" TargetMode="External" /><Relationship Id="rId1618" Type="http://schemas.openxmlformats.org/officeDocument/2006/relationships/hyperlink" Target="https://twitter.com/lmnicholson68" TargetMode="External" /><Relationship Id="rId1619" Type="http://schemas.openxmlformats.org/officeDocument/2006/relationships/hyperlink" Target="https://twitter.com/unistotencamp" TargetMode="External" /><Relationship Id="rId1620" Type="http://schemas.openxmlformats.org/officeDocument/2006/relationships/hyperlink" Target="https://twitter.com/orcroseanne" TargetMode="External" /><Relationship Id="rId1621" Type="http://schemas.openxmlformats.org/officeDocument/2006/relationships/hyperlink" Target="https://twitter.com/delbertrileyjr" TargetMode="External" /><Relationship Id="rId1622" Type="http://schemas.openxmlformats.org/officeDocument/2006/relationships/hyperlink" Target="https://twitter.com/mattbritton1976" TargetMode="External" /><Relationship Id="rId1623" Type="http://schemas.openxmlformats.org/officeDocument/2006/relationships/hyperlink" Target="https://twitter.com/ncicnpercy" TargetMode="External" /><Relationship Id="rId1624" Type="http://schemas.openxmlformats.org/officeDocument/2006/relationships/hyperlink" Target="https://twitter.com/burningommm" TargetMode="External" /><Relationship Id="rId1625" Type="http://schemas.openxmlformats.org/officeDocument/2006/relationships/hyperlink" Target="https://twitter.com/sbstewartlaing" TargetMode="External" /><Relationship Id="rId1626" Type="http://schemas.openxmlformats.org/officeDocument/2006/relationships/hyperlink" Target="https://twitter.com/lw4" TargetMode="External" /><Relationship Id="rId1627" Type="http://schemas.openxmlformats.org/officeDocument/2006/relationships/hyperlink" Target="https://twitter.com/joanneipayne" TargetMode="External" /><Relationship Id="rId1628" Type="http://schemas.openxmlformats.org/officeDocument/2006/relationships/hyperlink" Target="https://twitter.com/basail_" TargetMode="External" /><Relationship Id="rId1629" Type="http://schemas.openxmlformats.org/officeDocument/2006/relationships/hyperlink" Target="https://twitter.com/elfqunari" TargetMode="External" /><Relationship Id="rId1630" Type="http://schemas.openxmlformats.org/officeDocument/2006/relationships/hyperlink" Target="https://twitter.com/beaton_b" TargetMode="External" /><Relationship Id="rId1631" Type="http://schemas.openxmlformats.org/officeDocument/2006/relationships/hyperlink" Target="https://twitter.com/gabedr888" TargetMode="External" /><Relationship Id="rId1632" Type="http://schemas.openxmlformats.org/officeDocument/2006/relationships/hyperlink" Target="https://twitter.com/terrilltf" TargetMode="External" /><Relationship Id="rId1633" Type="http://schemas.openxmlformats.org/officeDocument/2006/relationships/hyperlink" Target="https://twitter.com/megawedgy" TargetMode="External" /><Relationship Id="rId1634" Type="http://schemas.openxmlformats.org/officeDocument/2006/relationships/hyperlink" Target="https://twitter.com/eric0lawton" TargetMode="External" /><Relationship Id="rId1635" Type="http://schemas.openxmlformats.org/officeDocument/2006/relationships/hyperlink" Target="https://twitter.com/fidelioscabinet" TargetMode="External" /><Relationship Id="rId1636" Type="http://schemas.openxmlformats.org/officeDocument/2006/relationships/hyperlink" Target="https://twitter.com/starr_albert" TargetMode="External" /><Relationship Id="rId1637" Type="http://schemas.openxmlformats.org/officeDocument/2006/relationships/hyperlink" Target="https://twitter.com/metisrebelle" TargetMode="External" /><Relationship Id="rId1638" Type="http://schemas.openxmlformats.org/officeDocument/2006/relationships/hyperlink" Target="https://twitter.com/native_orchid" TargetMode="External" /><Relationship Id="rId1639" Type="http://schemas.openxmlformats.org/officeDocument/2006/relationships/hyperlink" Target="https://twitter.com/spkr2managers" TargetMode="External" /><Relationship Id="rId1640" Type="http://schemas.openxmlformats.org/officeDocument/2006/relationships/hyperlink" Target="https://twitter.com/pam_palmater" TargetMode="External" /><Relationship Id="rId1641" Type="http://schemas.openxmlformats.org/officeDocument/2006/relationships/hyperlink" Target="https://twitter.com/christinamckeen" TargetMode="External" /><Relationship Id="rId1642" Type="http://schemas.openxmlformats.org/officeDocument/2006/relationships/hyperlink" Target="https://twitter.com/theimmortalgoat" TargetMode="External" /><Relationship Id="rId1643" Type="http://schemas.openxmlformats.org/officeDocument/2006/relationships/hyperlink" Target="https://twitter.com/andrewkimmel" TargetMode="External" /><Relationship Id="rId1644" Type="http://schemas.openxmlformats.org/officeDocument/2006/relationships/hyperlink" Target="https://twitter.com/tommychong840" TargetMode="External" /><Relationship Id="rId1645" Type="http://schemas.openxmlformats.org/officeDocument/2006/relationships/hyperlink" Target="https://twitter.com/sminor689" TargetMode="External" /><Relationship Id="rId1646" Type="http://schemas.openxmlformats.org/officeDocument/2006/relationships/hyperlink" Target="https://twitter.com/stevelloyd001" TargetMode="External" /><Relationship Id="rId1647" Type="http://schemas.openxmlformats.org/officeDocument/2006/relationships/hyperlink" Target="https://twitter.com/taniasterling" TargetMode="External" /><Relationship Id="rId1648" Type="http://schemas.openxmlformats.org/officeDocument/2006/relationships/hyperlink" Target="https://twitter.com/janh67191058" TargetMode="External" /><Relationship Id="rId1649" Type="http://schemas.openxmlformats.org/officeDocument/2006/relationships/hyperlink" Target="https://twitter.com/kataclyst" TargetMode="External" /><Relationship Id="rId1650" Type="http://schemas.openxmlformats.org/officeDocument/2006/relationships/hyperlink" Target="https://twitter.com/wiggles604" TargetMode="External" /><Relationship Id="rId1651" Type="http://schemas.openxmlformats.org/officeDocument/2006/relationships/hyperlink" Target="https://twitter.com/crppynblts" TargetMode="External" /><Relationship Id="rId1652" Type="http://schemas.openxmlformats.org/officeDocument/2006/relationships/hyperlink" Target="https://twitter.com/punishmenthurts" TargetMode="External" /><Relationship Id="rId1653" Type="http://schemas.openxmlformats.org/officeDocument/2006/relationships/hyperlink" Target="https://twitter.com/lanceblack01" TargetMode="External" /><Relationship Id="rId1654" Type="http://schemas.openxmlformats.org/officeDocument/2006/relationships/hyperlink" Target="https://twitter.com/bethanymckenzie" TargetMode="External" /><Relationship Id="rId1655" Type="http://schemas.openxmlformats.org/officeDocument/2006/relationships/hyperlink" Target="https://twitter.com/themagnific3nt" TargetMode="External" /><Relationship Id="rId1656" Type="http://schemas.openxmlformats.org/officeDocument/2006/relationships/hyperlink" Target="https://twitter.com/sdqinjapan" TargetMode="External" /><Relationship Id="rId1657" Type="http://schemas.openxmlformats.org/officeDocument/2006/relationships/hyperlink" Target="https://twitter.com/meehngunqwe" TargetMode="External" /><Relationship Id="rId1658" Type="http://schemas.openxmlformats.org/officeDocument/2006/relationships/hyperlink" Target="https://twitter.com/cutfeetj" TargetMode="External" /><Relationship Id="rId1659" Type="http://schemas.openxmlformats.org/officeDocument/2006/relationships/hyperlink" Target="https://twitter.com/qallunette" TargetMode="External" /><Relationship Id="rId1660" Type="http://schemas.openxmlformats.org/officeDocument/2006/relationships/hyperlink" Target="https://twitter.com/fabian_goodwill" TargetMode="External" /><Relationship Id="rId1661" Type="http://schemas.openxmlformats.org/officeDocument/2006/relationships/hyperlink" Target="https://twitter.com/allthecdnpoli" TargetMode="External" /><Relationship Id="rId1662" Type="http://schemas.openxmlformats.org/officeDocument/2006/relationships/hyperlink" Target="https://twitter.com/nlsmith99" TargetMode="External" /><Relationship Id="rId1663" Type="http://schemas.openxmlformats.org/officeDocument/2006/relationships/hyperlink" Target="https://twitter.com/leahgaz" TargetMode="External" /><Relationship Id="rId1664" Type="http://schemas.openxmlformats.org/officeDocument/2006/relationships/hyperlink" Target="https://twitter.com/friendsofpipe" TargetMode="External" /><Relationship Id="rId1665" Type="http://schemas.openxmlformats.org/officeDocument/2006/relationships/hyperlink" Target="https://twitter.com/lovepsycho1st" TargetMode="External" /><Relationship Id="rId1666" Type="http://schemas.openxmlformats.org/officeDocument/2006/relationships/hyperlink" Target="https://twitter.com/ambercat7" TargetMode="External" /><Relationship Id="rId1667" Type="http://schemas.openxmlformats.org/officeDocument/2006/relationships/hyperlink" Target="https://twitter.com/jrnipu" TargetMode="External" /><Relationship Id="rId1668" Type="http://schemas.openxmlformats.org/officeDocument/2006/relationships/hyperlink" Target="https://twitter.com/jamesforbes17" TargetMode="External" /><Relationship Id="rId1669" Type="http://schemas.openxmlformats.org/officeDocument/2006/relationships/hyperlink" Target="https://twitter.com/trublwithnormal" TargetMode="External" /><Relationship Id="rId1670" Type="http://schemas.openxmlformats.org/officeDocument/2006/relationships/hyperlink" Target="https://twitter.com/1kermodebear" TargetMode="External" /><Relationship Id="rId1671" Type="http://schemas.openxmlformats.org/officeDocument/2006/relationships/hyperlink" Target="https://twitter.com/ciiaqap" TargetMode="External" /><Relationship Id="rId1672" Type="http://schemas.openxmlformats.org/officeDocument/2006/relationships/hyperlink" Target="https://twitter.com/indigenousedge" TargetMode="External" /><Relationship Id="rId1673" Type="http://schemas.openxmlformats.org/officeDocument/2006/relationships/hyperlink" Target="https://twitter.com/adulteveryword" TargetMode="External" /><Relationship Id="rId1674" Type="http://schemas.openxmlformats.org/officeDocument/2006/relationships/hyperlink" Target="https://twitter.com/stewartetcie" TargetMode="External" /><Relationship Id="rId1675" Type="http://schemas.openxmlformats.org/officeDocument/2006/relationships/hyperlink" Target="https://twitter.com/petersgordon" TargetMode="External" /><Relationship Id="rId1676" Type="http://schemas.openxmlformats.org/officeDocument/2006/relationships/hyperlink" Target="https://twitter.com/lizcarlson77" TargetMode="External" /><Relationship Id="rId1677" Type="http://schemas.openxmlformats.org/officeDocument/2006/relationships/hyperlink" Target="https://twitter.com/siempre1907" TargetMode="External" /><Relationship Id="rId1678" Type="http://schemas.openxmlformats.org/officeDocument/2006/relationships/hyperlink" Target="https://twitter.com/klein_oranje" TargetMode="External" /><Relationship Id="rId1679" Type="http://schemas.openxmlformats.org/officeDocument/2006/relationships/hyperlink" Target="https://twitter.com/lajoie_sharon" TargetMode="External" /><Relationship Id="rId1680" Type="http://schemas.openxmlformats.org/officeDocument/2006/relationships/hyperlink" Target="https://twitter.com/22jasper26" TargetMode="External" /><Relationship Id="rId1681" Type="http://schemas.openxmlformats.org/officeDocument/2006/relationships/hyperlink" Target="https://twitter.com/iwilontario" TargetMode="External" /><Relationship Id="rId1682" Type="http://schemas.openxmlformats.org/officeDocument/2006/relationships/hyperlink" Target="https://twitter.com/seancarasso" TargetMode="External" /><Relationship Id="rId1683" Type="http://schemas.openxmlformats.org/officeDocument/2006/relationships/hyperlink" Target="https://twitter.com/emmyjewelxx" TargetMode="External" /><Relationship Id="rId1684" Type="http://schemas.openxmlformats.org/officeDocument/2006/relationships/hyperlink" Target="https://twitter.com/psych_zeppelin" TargetMode="External" /><Relationship Id="rId1685" Type="http://schemas.openxmlformats.org/officeDocument/2006/relationships/hyperlink" Target="https://twitter.com/espiritoespanto" TargetMode="External" /><Relationship Id="rId1686" Type="http://schemas.openxmlformats.org/officeDocument/2006/relationships/hyperlink" Target="https://twitter.com/matawafnm" TargetMode="External" /><Relationship Id="rId1687" Type="http://schemas.openxmlformats.org/officeDocument/2006/relationships/hyperlink" Target="https://twitter.com/steve_actually" TargetMode="External" /><Relationship Id="rId1688" Type="http://schemas.openxmlformats.org/officeDocument/2006/relationships/hyperlink" Target="https://twitter.com/sameo416" TargetMode="External" /><Relationship Id="rId1689" Type="http://schemas.openxmlformats.org/officeDocument/2006/relationships/hyperlink" Target="https://twitter.com/kimpweaver" TargetMode="External" /><Relationship Id="rId1690" Type="http://schemas.openxmlformats.org/officeDocument/2006/relationships/hyperlink" Target="https://twitter.com/ralphscenic" TargetMode="External" /><Relationship Id="rId1691" Type="http://schemas.openxmlformats.org/officeDocument/2006/relationships/hyperlink" Target="https://twitter.com/merlyn43" TargetMode="External" /><Relationship Id="rId1692" Type="http://schemas.openxmlformats.org/officeDocument/2006/relationships/hyperlink" Target="https://twitter.com/theslimdude" TargetMode="External" /><Relationship Id="rId1693" Type="http://schemas.openxmlformats.org/officeDocument/2006/relationships/hyperlink" Target="https://twitter.com/enbertussi" TargetMode="External" /><Relationship Id="rId1694" Type="http://schemas.openxmlformats.org/officeDocument/2006/relationships/hyperlink" Target="https://twitter.com/reneemctavish75" TargetMode="External" /><Relationship Id="rId1695" Type="http://schemas.openxmlformats.org/officeDocument/2006/relationships/hyperlink" Target="https://twitter.com/l4zybch" TargetMode="External" /><Relationship Id="rId1696" Type="http://schemas.openxmlformats.org/officeDocument/2006/relationships/hyperlink" Target="https://twitter.com/alagaaij" TargetMode="External" /><Relationship Id="rId1697" Type="http://schemas.openxmlformats.org/officeDocument/2006/relationships/hyperlink" Target="https://twitter.com/danaqueen69" TargetMode="External" /><Relationship Id="rId1698" Type="http://schemas.openxmlformats.org/officeDocument/2006/relationships/hyperlink" Target="https://twitter.com/kelownascott" TargetMode="External" /><Relationship Id="rId1699" Type="http://schemas.openxmlformats.org/officeDocument/2006/relationships/hyperlink" Target="https://twitter.com/daveunger3" TargetMode="External" /><Relationship Id="rId1700" Type="http://schemas.openxmlformats.org/officeDocument/2006/relationships/hyperlink" Target="https://twitter.com/aevertree" TargetMode="External" /><Relationship Id="rId1701" Type="http://schemas.openxmlformats.org/officeDocument/2006/relationships/hyperlink" Target="https://twitter.com/tomwhy1" TargetMode="External" /><Relationship Id="rId1702" Type="http://schemas.openxmlformats.org/officeDocument/2006/relationships/hyperlink" Target="https://twitter.com/lambertlake" TargetMode="External" /><Relationship Id="rId1703" Type="http://schemas.openxmlformats.org/officeDocument/2006/relationships/hyperlink" Target="https://twitter.com/allan_crawshaw" TargetMode="External" /><Relationship Id="rId1704" Type="http://schemas.openxmlformats.org/officeDocument/2006/relationships/hyperlink" Target="https://twitter.com/shaunhowell" TargetMode="External" /><Relationship Id="rId1705" Type="http://schemas.openxmlformats.org/officeDocument/2006/relationships/hyperlink" Target="https://twitter.com/terrencepaul5" TargetMode="External" /><Relationship Id="rId1706" Type="http://schemas.openxmlformats.org/officeDocument/2006/relationships/hyperlink" Target="https://twitter.com/putin_is_huilo" TargetMode="External" /><Relationship Id="rId1707" Type="http://schemas.openxmlformats.org/officeDocument/2006/relationships/hyperlink" Target="https://twitter.com/twittersupport" TargetMode="External" /><Relationship Id="rId1708" Type="http://schemas.openxmlformats.org/officeDocument/2006/relationships/hyperlink" Target="https://twitter.com/ukremblondon" TargetMode="External" /><Relationship Id="rId1709" Type="http://schemas.openxmlformats.org/officeDocument/2006/relationships/hyperlink" Target="https://twitter.com/david54367" TargetMode="External" /><Relationship Id="rId1710" Type="http://schemas.openxmlformats.org/officeDocument/2006/relationships/hyperlink" Target="https://twitter.com/bearwalker58" TargetMode="External" /><Relationship Id="rId1711" Type="http://schemas.openxmlformats.org/officeDocument/2006/relationships/hyperlink" Target="https://twitter.com/totigerlilly" TargetMode="External" /><Relationship Id="rId1712" Type="http://schemas.openxmlformats.org/officeDocument/2006/relationships/comments" Target="../comments2.xml" /><Relationship Id="rId1713" Type="http://schemas.openxmlformats.org/officeDocument/2006/relationships/vmlDrawing" Target="../drawings/vmlDrawing2.vml" /><Relationship Id="rId1714" Type="http://schemas.openxmlformats.org/officeDocument/2006/relationships/table" Target="../tables/table2.xml" /><Relationship Id="rId17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_YAQMx3aylI&amp;feature=youtu.be" TargetMode="External" /><Relationship Id="rId2" Type="http://schemas.openxmlformats.org/officeDocument/2006/relationships/hyperlink" Target="https://www.vice.com/en_ca/article/kzvmqv/the-real-war-facing-the-wetsuweten-nation" TargetMode="External" /><Relationship Id="rId3" Type="http://schemas.openxmlformats.org/officeDocument/2006/relationships/hyperlink" Target="https://www.youtube.com/watch?v=BwaEcWjD-lQ&amp;feature=youtu.be" TargetMode="External" /><Relationship Id="rId4" Type="http://schemas.openxmlformats.org/officeDocument/2006/relationships/hyperlink" Target="https://www.thenational.ae/world/europe/britain-should-use-threat-of-food-shortages-against-ireland-says-leading-brexiteer-1.800238" TargetMode="External" /><Relationship Id="rId5" Type="http://schemas.openxmlformats.org/officeDocument/2006/relationships/hyperlink" Target="https://rouendanslarue.net/video-expulsion-et-reoccupation-du-rond-point-des-vaches-round-2/" TargetMode="External" /><Relationship Id="rId6" Type="http://schemas.openxmlformats.org/officeDocument/2006/relationships/hyperlink" Target="https://twitter.com/ORCRoseAnne/status/1084128274425483264" TargetMode="External" /><Relationship Id="rId7" Type="http://schemas.openxmlformats.org/officeDocument/2006/relationships/hyperlink" Target="https://twitter.com/Trevor_Jang/status/1083452191556329473" TargetMode="External" /><Relationship Id="rId8" Type="http://schemas.openxmlformats.org/officeDocument/2006/relationships/hyperlink" Target="https://twitter.com/azuretone/status/1079768614033649664" TargetMode="External" /><Relationship Id="rId9" Type="http://schemas.openxmlformats.org/officeDocument/2006/relationships/hyperlink" Target="https://twitter.com/CpbLexit/status/1079490437805756417" TargetMode="External" /><Relationship Id="rId10" Type="http://schemas.openxmlformats.org/officeDocument/2006/relationships/hyperlink" Target="https://twitter.com/mrvalentynne/status/1078811084214149120" TargetMode="External" /><Relationship Id="rId11" Type="http://schemas.openxmlformats.org/officeDocument/2006/relationships/hyperlink" Target="https://www.vice.com/en_ca/article/kzvmqv/the-real-war-facing-the-wetsuweten-nation" TargetMode="External" /><Relationship Id="rId12" Type="http://schemas.openxmlformats.org/officeDocument/2006/relationships/hyperlink" Target="https://twitter.com/ORCRoseAnne/status/1084128274425483264" TargetMode="External" /><Relationship Id="rId13" Type="http://schemas.openxmlformats.org/officeDocument/2006/relationships/hyperlink" Target="https://twitter.com/Trevor_Jang/status/1083452191556329473" TargetMode="External" /><Relationship Id="rId14" Type="http://schemas.openxmlformats.org/officeDocument/2006/relationships/hyperlink" Target="https://www.youtube.com/watch?v=_YAQMx3aylI&amp;feature=youtu.be" TargetMode="External" /><Relationship Id="rId15" Type="http://schemas.openxmlformats.org/officeDocument/2006/relationships/hyperlink" Target="https://rouendanslarue.net/video-expulsion-et-reoccupation-du-rond-point-des-vaches-round-2/" TargetMode="External" /><Relationship Id="rId16" Type="http://schemas.openxmlformats.org/officeDocument/2006/relationships/hyperlink" Target="https://www.youtube.com/watch?v=BwaEcWjD-lQ&amp;feature=youtu.be" TargetMode="External" /><Relationship Id="rId17" Type="http://schemas.openxmlformats.org/officeDocument/2006/relationships/hyperlink" Target="https://rouendanslarue.net/video-expulsion-et-reoccupation-des-giletsjaunes-au-rond-point-des-vaches/" TargetMode="External" /><Relationship Id="rId18" Type="http://schemas.openxmlformats.org/officeDocument/2006/relationships/hyperlink" Target="https://twitter.com/Stratfor/status/1065355111403261958" TargetMode="External" /><Relationship Id="rId19" Type="http://schemas.openxmlformats.org/officeDocument/2006/relationships/hyperlink" Target="https://twitter.com/FlashForFreedom/status/1066614187235950592" TargetMode="External" /><Relationship Id="rId20" Type="http://schemas.openxmlformats.org/officeDocument/2006/relationships/hyperlink" Target="https://www.jpost.com/Israel-News/Israeli-PA-security-coordination-is-at-risk-unless-US-law-is-changed-573760" TargetMode="External" /><Relationship Id="rId21" Type="http://schemas.openxmlformats.org/officeDocument/2006/relationships/hyperlink" Target="https://twitter.com/AzAmbassadeFr/status/1071310294247456768" TargetMode="External" /><Relationship Id="rId22" Type="http://schemas.openxmlformats.org/officeDocument/2006/relationships/hyperlink" Target="https://www.youtube.com/watch?v=NJ9NDctoK0E&amp;feature=youtu.be" TargetMode="External" /><Relationship Id="rId23" Type="http://schemas.openxmlformats.org/officeDocument/2006/relationships/hyperlink" Target="https://educationactiontoronto.com/articles/education-funding-guide-a-first-step-towards-privatization/" TargetMode="External" /><Relationship Id="rId24" Type="http://schemas.openxmlformats.org/officeDocument/2006/relationships/hyperlink" Target="https://twitter.com/mrvalentynne/status/1078811084214149120" TargetMode="External" /><Relationship Id="rId25" Type="http://schemas.openxmlformats.org/officeDocument/2006/relationships/hyperlink" Target="https://stopfossilfuels.org/civil-disobedience/unistoten-camp/" TargetMode="External" /><Relationship Id="rId26" Type="http://schemas.openxmlformats.org/officeDocument/2006/relationships/hyperlink" Target="http://unistoten.camp/3435-2/"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4610</v>
      </c>
      <c r="BB2" s="13" t="s">
        <v>4679</v>
      </c>
      <c r="BC2" s="13" t="s">
        <v>4680</v>
      </c>
      <c r="BD2" s="117" t="s">
        <v>5699</v>
      </c>
      <c r="BE2" s="117" t="s">
        <v>5700</v>
      </c>
      <c r="BF2" s="117" t="s">
        <v>5701</v>
      </c>
      <c r="BG2" s="117" t="s">
        <v>5702</v>
      </c>
      <c r="BH2" s="117" t="s">
        <v>5703</v>
      </c>
      <c r="BI2" s="117" t="s">
        <v>5704</v>
      </c>
      <c r="BJ2" s="117" t="s">
        <v>5705</v>
      </c>
      <c r="BK2" s="117" t="s">
        <v>5706</v>
      </c>
      <c r="BL2" s="117" t="s">
        <v>5707</v>
      </c>
    </row>
    <row r="3" spans="1:64" ht="15" customHeight="1">
      <c r="A3" s="64" t="s">
        <v>212</v>
      </c>
      <c r="B3" s="64" t="s">
        <v>531</v>
      </c>
      <c r="C3" s="65" t="s">
        <v>5806</v>
      </c>
      <c r="D3" s="66">
        <v>3</v>
      </c>
      <c r="E3" s="67" t="s">
        <v>132</v>
      </c>
      <c r="F3" s="68">
        <v>35</v>
      </c>
      <c r="G3" s="65"/>
      <c r="H3" s="69"/>
      <c r="I3" s="70"/>
      <c r="J3" s="70"/>
      <c r="K3" s="34" t="s">
        <v>65</v>
      </c>
      <c r="L3" s="71">
        <v>3</v>
      </c>
      <c r="M3" s="71"/>
      <c r="N3" s="72"/>
      <c r="O3" s="78" t="s">
        <v>646</v>
      </c>
      <c r="P3" s="80">
        <v>43396.86329861111</v>
      </c>
      <c r="Q3" s="78" t="s">
        <v>648</v>
      </c>
      <c r="R3" s="78"/>
      <c r="S3" s="78"/>
      <c r="T3" s="78"/>
      <c r="U3" s="83" t="s">
        <v>845</v>
      </c>
      <c r="V3" s="83" t="s">
        <v>845</v>
      </c>
      <c r="W3" s="80">
        <v>43396.86329861111</v>
      </c>
      <c r="X3" s="83" t="s">
        <v>1155</v>
      </c>
      <c r="Y3" s="78"/>
      <c r="Z3" s="78"/>
      <c r="AA3" s="84" t="s">
        <v>1500</v>
      </c>
      <c r="AB3" s="78"/>
      <c r="AC3" s="78" t="b">
        <v>0</v>
      </c>
      <c r="AD3" s="78">
        <v>12</v>
      </c>
      <c r="AE3" s="84" t="s">
        <v>1876</v>
      </c>
      <c r="AF3" s="78" t="b">
        <v>0</v>
      </c>
      <c r="AG3" s="78" t="s">
        <v>1909</v>
      </c>
      <c r="AH3" s="78"/>
      <c r="AI3" s="84" t="s">
        <v>1876</v>
      </c>
      <c r="AJ3" s="78" t="b">
        <v>0</v>
      </c>
      <c r="AK3" s="78">
        <v>9</v>
      </c>
      <c r="AL3" s="84" t="s">
        <v>1876</v>
      </c>
      <c r="AM3" s="78" t="s">
        <v>1919</v>
      </c>
      <c r="AN3" s="78" t="b">
        <v>0</v>
      </c>
      <c r="AO3" s="84" t="s">
        <v>1500</v>
      </c>
      <c r="AP3" s="78" t="s">
        <v>1939</v>
      </c>
      <c r="AQ3" s="78">
        <v>0</v>
      </c>
      <c r="AR3" s="78">
        <v>0</v>
      </c>
      <c r="AS3" s="78"/>
      <c r="AT3" s="78"/>
      <c r="AU3" s="78"/>
      <c r="AV3" s="78"/>
      <c r="AW3" s="78"/>
      <c r="AX3" s="78"/>
      <c r="AY3" s="78"/>
      <c r="AZ3" s="78"/>
      <c r="BA3">
        <v>1</v>
      </c>
      <c r="BB3" s="78" t="str">
        <f>REPLACE(INDEX(GroupVertices[Group],MATCH(Edges[[#This Row],[Vertex 1]],GroupVertices[Vertex],0)),1,1,"")</f>
        <v>29</v>
      </c>
      <c r="BC3" s="78" t="str">
        <f>REPLACE(INDEX(GroupVertices[Group],MATCH(Edges[[#This Row],[Vertex 2]],GroupVertices[Vertex],0)),1,1,"")</f>
        <v>29</v>
      </c>
      <c r="BD3" s="48">
        <v>0</v>
      </c>
      <c r="BE3" s="49">
        <v>0</v>
      </c>
      <c r="BF3" s="48">
        <v>1</v>
      </c>
      <c r="BG3" s="49">
        <v>4.761904761904762</v>
      </c>
      <c r="BH3" s="48">
        <v>0</v>
      </c>
      <c r="BI3" s="49">
        <v>0</v>
      </c>
      <c r="BJ3" s="48">
        <v>20</v>
      </c>
      <c r="BK3" s="49">
        <v>95.23809523809524</v>
      </c>
      <c r="BL3" s="48">
        <v>21</v>
      </c>
    </row>
    <row r="4" spans="1:64" ht="15" customHeight="1">
      <c r="A4" s="64" t="s">
        <v>213</v>
      </c>
      <c r="B4" s="64" t="s">
        <v>532</v>
      </c>
      <c r="C4" s="65" t="s">
        <v>5806</v>
      </c>
      <c r="D4" s="66">
        <v>3</v>
      </c>
      <c r="E4" s="67" t="s">
        <v>132</v>
      </c>
      <c r="F4" s="68">
        <v>35</v>
      </c>
      <c r="G4" s="65"/>
      <c r="H4" s="69"/>
      <c r="I4" s="70"/>
      <c r="J4" s="70"/>
      <c r="K4" s="34" t="s">
        <v>65</v>
      </c>
      <c r="L4" s="77">
        <v>4</v>
      </c>
      <c r="M4" s="77"/>
      <c r="N4" s="72"/>
      <c r="O4" s="79" t="s">
        <v>646</v>
      </c>
      <c r="P4" s="81">
        <v>43406.884780092594</v>
      </c>
      <c r="Q4" s="79" t="s">
        <v>649</v>
      </c>
      <c r="R4" s="79"/>
      <c r="S4" s="79"/>
      <c r="T4" s="79"/>
      <c r="U4" s="79"/>
      <c r="V4" s="82" t="s">
        <v>863</v>
      </c>
      <c r="W4" s="81">
        <v>43406.884780092594</v>
      </c>
      <c r="X4" s="82" t="s">
        <v>1156</v>
      </c>
      <c r="Y4" s="79"/>
      <c r="Z4" s="79"/>
      <c r="AA4" s="85" t="s">
        <v>1501</v>
      </c>
      <c r="AB4" s="79"/>
      <c r="AC4" s="79" t="b">
        <v>0</v>
      </c>
      <c r="AD4" s="79">
        <v>0</v>
      </c>
      <c r="AE4" s="85" t="s">
        <v>1876</v>
      </c>
      <c r="AF4" s="79" t="b">
        <v>1</v>
      </c>
      <c r="AG4" s="79" t="s">
        <v>1909</v>
      </c>
      <c r="AH4" s="79"/>
      <c r="AI4" s="85" t="s">
        <v>1912</v>
      </c>
      <c r="AJ4" s="79" t="b">
        <v>0</v>
      </c>
      <c r="AK4" s="79">
        <v>9</v>
      </c>
      <c r="AL4" s="85" t="s">
        <v>1510</v>
      </c>
      <c r="AM4" s="79" t="s">
        <v>1920</v>
      </c>
      <c r="AN4" s="79" t="b">
        <v>0</v>
      </c>
      <c r="AO4" s="85" t="s">
        <v>1510</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c r="BE4" s="49"/>
      <c r="BF4" s="48"/>
      <c r="BG4" s="49"/>
      <c r="BH4" s="48"/>
      <c r="BI4" s="49"/>
      <c r="BJ4" s="48"/>
      <c r="BK4" s="49"/>
      <c r="BL4" s="48"/>
    </row>
    <row r="5" spans="1:64" ht="15">
      <c r="A5" s="64" t="s">
        <v>213</v>
      </c>
      <c r="B5" s="64" t="s">
        <v>533</v>
      </c>
      <c r="C5" s="65" t="s">
        <v>5806</v>
      </c>
      <c r="D5" s="66">
        <v>3</v>
      </c>
      <c r="E5" s="67" t="s">
        <v>132</v>
      </c>
      <c r="F5" s="68">
        <v>35</v>
      </c>
      <c r="G5" s="65"/>
      <c r="H5" s="69"/>
      <c r="I5" s="70"/>
      <c r="J5" s="70"/>
      <c r="K5" s="34" t="s">
        <v>65</v>
      </c>
      <c r="L5" s="77">
        <v>5</v>
      </c>
      <c r="M5" s="77"/>
      <c r="N5" s="72"/>
      <c r="O5" s="79" t="s">
        <v>646</v>
      </c>
      <c r="P5" s="81">
        <v>43406.884780092594</v>
      </c>
      <c r="Q5" s="79" t="s">
        <v>649</v>
      </c>
      <c r="R5" s="79"/>
      <c r="S5" s="79"/>
      <c r="T5" s="79"/>
      <c r="U5" s="79"/>
      <c r="V5" s="82" t="s">
        <v>863</v>
      </c>
      <c r="W5" s="81">
        <v>43406.884780092594</v>
      </c>
      <c r="X5" s="82" t="s">
        <v>1156</v>
      </c>
      <c r="Y5" s="79"/>
      <c r="Z5" s="79"/>
      <c r="AA5" s="85" t="s">
        <v>1501</v>
      </c>
      <c r="AB5" s="79"/>
      <c r="AC5" s="79" t="b">
        <v>0</v>
      </c>
      <c r="AD5" s="79">
        <v>0</v>
      </c>
      <c r="AE5" s="85" t="s">
        <v>1876</v>
      </c>
      <c r="AF5" s="79" t="b">
        <v>1</v>
      </c>
      <c r="AG5" s="79" t="s">
        <v>1909</v>
      </c>
      <c r="AH5" s="79"/>
      <c r="AI5" s="85" t="s">
        <v>1912</v>
      </c>
      <c r="AJ5" s="79" t="b">
        <v>0</v>
      </c>
      <c r="AK5" s="79">
        <v>9</v>
      </c>
      <c r="AL5" s="85" t="s">
        <v>1510</v>
      </c>
      <c r="AM5" s="79" t="s">
        <v>1920</v>
      </c>
      <c r="AN5" s="79" t="b">
        <v>0</v>
      </c>
      <c r="AO5" s="85" t="s">
        <v>1510</v>
      </c>
      <c r="AP5" s="79" t="s">
        <v>176</v>
      </c>
      <c r="AQ5" s="79">
        <v>0</v>
      </c>
      <c r="AR5" s="79">
        <v>0</v>
      </c>
      <c r="AS5" s="79"/>
      <c r="AT5" s="79"/>
      <c r="AU5" s="79"/>
      <c r="AV5" s="79"/>
      <c r="AW5" s="79"/>
      <c r="AX5" s="79"/>
      <c r="AY5" s="79"/>
      <c r="AZ5" s="79"/>
      <c r="BA5">
        <v>1</v>
      </c>
      <c r="BB5" s="78" t="str">
        <f>REPLACE(INDEX(GroupVertices[Group],MATCH(Edges[[#This Row],[Vertex 1]],GroupVertices[Vertex],0)),1,1,"")</f>
        <v>13</v>
      </c>
      <c r="BC5" s="78" t="str">
        <f>REPLACE(INDEX(GroupVertices[Group],MATCH(Edges[[#This Row],[Vertex 2]],GroupVertices[Vertex],0)),1,1,"")</f>
        <v>13</v>
      </c>
      <c r="BD5" s="48"/>
      <c r="BE5" s="49"/>
      <c r="BF5" s="48"/>
      <c r="BG5" s="49"/>
      <c r="BH5" s="48"/>
      <c r="BI5" s="49"/>
      <c r="BJ5" s="48"/>
      <c r="BK5" s="49"/>
      <c r="BL5" s="48"/>
    </row>
    <row r="6" spans="1:64" ht="15">
      <c r="A6" s="64" t="s">
        <v>213</v>
      </c>
      <c r="B6" s="64" t="s">
        <v>534</v>
      </c>
      <c r="C6" s="65" t="s">
        <v>5806</v>
      </c>
      <c r="D6" s="66">
        <v>3</v>
      </c>
      <c r="E6" s="67" t="s">
        <v>132</v>
      </c>
      <c r="F6" s="68">
        <v>35</v>
      </c>
      <c r="G6" s="65"/>
      <c r="H6" s="69"/>
      <c r="I6" s="70"/>
      <c r="J6" s="70"/>
      <c r="K6" s="34" t="s">
        <v>65</v>
      </c>
      <c r="L6" s="77">
        <v>6</v>
      </c>
      <c r="M6" s="77"/>
      <c r="N6" s="72"/>
      <c r="O6" s="79" t="s">
        <v>646</v>
      </c>
      <c r="P6" s="81">
        <v>43406.884780092594</v>
      </c>
      <c r="Q6" s="79" t="s">
        <v>649</v>
      </c>
      <c r="R6" s="79"/>
      <c r="S6" s="79"/>
      <c r="T6" s="79"/>
      <c r="U6" s="79"/>
      <c r="V6" s="82" t="s">
        <v>863</v>
      </c>
      <c r="W6" s="81">
        <v>43406.884780092594</v>
      </c>
      <c r="X6" s="82" t="s">
        <v>1156</v>
      </c>
      <c r="Y6" s="79"/>
      <c r="Z6" s="79"/>
      <c r="AA6" s="85" t="s">
        <v>1501</v>
      </c>
      <c r="AB6" s="79"/>
      <c r="AC6" s="79" t="b">
        <v>0</v>
      </c>
      <c r="AD6" s="79">
        <v>0</v>
      </c>
      <c r="AE6" s="85" t="s">
        <v>1876</v>
      </c>
      <c r="AF6" s="79" t="b">
        <v>1</v>
      </c>
      <c r="AG6" s="79" t="s">
        <v>1909</v>
      </c>
      <c r="AH6" s="79"/>
      <c r="AI6" s="85" t="s">
        <v>1912</v>
      </c>
      <c r="AJ6" s="79" t="b">
        <v>0</v>
      </c>
      <c r="AK6" s="79">
        <v>9</v>
      </c>
      <c r="AL6" s="85" t="s">
        <v>1510</v>
      </c>
      <c r="AM6" s="79" t="s">
        <v>1920</v>
      </c>
      <c r="AN6" s="79" t="b">
        <v>0</v>
      </c>
      <c r="AO6" s="85" t="s">
        <v>1510</v>
      </c>
      <c r="AP6" s="79" t="s">
        <v>176</v>
      </c>
      <c r="AQ6" s="79">
        <v>0</v>
      </c>
      <c r="AR6" s="79">
        <v>0</v>
      </c>
      <c r="AS6" s="79"/>
      <c r="AT6" s="79"/>
      <c r="AU6" s="79"/>
      <c r="AV6" s="79"/>
      <c r="AW6" s="79"/>
      <c r="AX6" s="79"/>
      <c r="AY6" s="79"/>
      <c r="AZ6" s="79"/>
      <c r="BA6">
        <v>1</v>
      </c>
      <c r="BB6" s="78" t="str">
        <f>REPLACE(INDEX(GroupVertices[Group],MATCH(Edges[[#This Row],[Vertex 1]],GroupVertices[Vertex],0)),1,1,"")</f>
        <v>13</v>
      </c>
      <c r="BC6" s="78" t="str">
        <f>REPLACE(INDEX(GroupVertices[Group],MATCH(Edges[[#This Row],[Vertex 2]],GroupVertices[Vertex],0)),1,1,"")</f>
        <v>13</v>
      </c>
      <c r="BD6" s="48"/>
      <c r="BE6" s="49"/>
      <c r="BF6" s="48"/>
      <c r="BG6" s="49"/>
      <c r="BH6" s="48"/>
      <c r="BI6" s="49"/>
      <c r="BJ6" s="48"/>
      <c r="BK6" s="49"/>
      <c r="BL6" s="48"/>
    </row>
    <row r="7" spans="1:64" ht="15">
      <c r="A7" s="64" t="s">
        <v>213</v>
      </c>
      <c r="B7" s="64" t="s">
        <v>222</v>
      </c>
      <c r="C7" s="65" t="s">
        <v>5806</v>
      </c>
      <c r="D7" s="66">
        <v>3</v>
      </c>
      <c r="E7" s="67" t="s">
        <v>132</v>
      </c>
      <c r="F7" s="68">
        <v>35</v>
      </c>
      <c r="G7" s="65"/>
      <c r="H7" s="69"/>
      <c r="I7" s="70"/>
      <c r="J7" s="70"/>
      <c r="K7" s="34" t="s">
        <v>65</v>
      </c>
      <c r="L7" s="77">
        <v>7</v>
      </c>
      <c r="M7" s="77"/>
      <c r="N7" s="72"/>
      <c r="O7" s="79" t="s">
        <v>646</v>
      </c>
      <c r="P7" s="81">
        <v>43406.884780092594</v>
      </c>
      <c r="Q7" s="79" t="s">
        <v>649</v>
      </c>
      <c r="R7" s="79"/>
      <c r="S7" s="79"/>
      <c r="T7" s="79"/>
      <c r="U7" s="79"/>
      <c r="V7" s="82" t="s">
        <v>863</v>
      </c>
      <c r="W7" s="81">
        <v>43406.884780092594</v>
      </c>
      <c r="X7" s="82" t="s">
        <v>1156</v>
      </c>
      <c r="Y7" s="79"/>
      <c r="Z7" s="79"/>
      <c r="AA7" s="85" t="s">
        <v>1501</v>
      </c>
      <c r="AB7" s="79"/>
      <c r="AC7" s="79" t="b">
        <v>0</v>
      </c>
      <c r="AD7" s="79">
        <v>0</v>
      </c>
      <c r="AE7" s="85" t="s">
        <v>1876</v>
      </c>
      <c r="AF7" s="79" t="b">
        <v>1</v>
      </c>
      <c r="AG7" s="79" t="s">
        <v>1909</v>
      </c>
      <c r="AH7" s="79"/>
      <c r="AI7" s="85" t="s">
        <v>1912</v>
      </c>
      <c r="AJ7" s="79" t="b">
        <v>0</v>
      </c>
      <c r="AK7" s="79">
        <v>9</v>
      </c>
      <c r="AL7" s="85" t="s">
        <v>1510</v>
      </c>
      <c r="AM7" s="79" t="s">
        <v>1920</v>
      </c>
      <c r="AN7" s="79" t="b">
        <v>0</v>
      </c>
      <c r="AO7" s="85" t="s">
        <v>1510</v>
      </c>
      <c r="AP7" s="79" t="s">
        <v>176</v>
      </c>
      <c r="AQ7" s="79">
        <v>0</v>
      </c>
      <c r="AR7" s="79">
        <v>0</v>
      </c>
      <c r="AS7" s="79"/>
      <c r="AT7" s="79"/>
      <c r="AU7" s="79"/>
      <c r="AV7" s="79"/>
      <c r="AW7" s="79"/>
      <c r="AX7" s="79"/>
      <c r="AY7" s="79"/>
      <c r="AZ7" s="79"/>
      <c r="BA7">
        <v>1</v>
      </c>
      <c r="BB7" s="78" t="str">
        <f>REPLACE(INDEX(GroupVertices[Group],MATCH(Edges[[#This Row],[Vertex 1]],GroupVertices[Vertex],0)),1,1,"")</f>
        <v>13</v>
      </c>
      <c r="BC7" s="78" t="str">
        <f>REPLACE(INDEX(GroupVertices[Group],MATCH(Edges[[#This Row],[Vertex 2]],GroupVertices[Vertex],0)),1,1,"")</f>
        <v>13</v>
      </c>
      <c r="BD7" s="48">
        <v>0</v>
      </c>
      <c r="BE7" s="49">
        <v>0</v>
      </c>
      <c r="BF7" s="48">
        <v>1</v>
      </c>
      <c r="BG7" s="49">
        <v>5.2631578947368425</v>
      </c>
      <c r="BH7" s="48">
        <v>0</v>
      </c>
      <c r="BI7" s="49">
        <v>0</v>
      </c>
      <c r="BJ7" s="48">
        <v>18</v>
      </c>
      <c r="BK7" s="49">
        <v>94.73684210526316</v>
      </c>
      <c r="BL7" s="48">
        <v>19</v>
      </c>
    </row>
    <row r="8" spans="1:64" ht="15">
      <c r="A8" s="64" t="s">
        <v>214</v>
      </c>
      <c r="B8" s="64" t="s">
        <v>227</v>
      </c>
      <c r="C8" s="65" t="s">
        <v>5806</v>
      </c>
      <c r="D8" s="66">
        <v>3</v>
      </c>
      <c r="E8" s="67" t="s">
        <v>132</v>
      </c>
      <c r="F8" s="68">
        <v>35</v>
      </c>
      <c r="G8" s="65"/>
      <c r="H8" s="69"/>
      <c r="I8" s="70"/>
      <c r="J8" s="70"/>
      <c r="K8" s="34" t="s">
        <v>65</v>
      </c>
      <c r="L8" s="77">
        <v>8</v>
      </c>
      <c r="M8" s="77"/>
      <c r="N8" s="72"/>
      <c r="O8" s="79" t="s">
        <v>646</v>
      </c>
      <c r="P8" s="81">
        <v>43410.77149305555</v>
      </c>
      <c r="Q8" s="79" t="s">
        <v>650</v>
      </c>
      <c r="R8" s="79"/>
      <c r="S8" s="79"/>
      <c r="T8" s="79" t="s">
        <v>819</v>
      </c>
      <c r="U8" s="79"/>
      <c r="V8" s="82" t="s">
        <v>864</v>
      </c>
      <c r="W8" s="81">
        <v>43410.77149305555</v>
      </c>
      <c r="X8" s="82" t="s">
        <v>1157</v>
      </c>
      <c r="Y8" s="79"/>
      <c r="Z8" s="79"/>
      <c r="AA8" s="85" t="s">
        <v>1502</v>
      </c>
      <c r="AB8" s="79"/>
      <c r="AC8" s="79" t="b">
        <v>0</v>
      </c>
      <c r="AD8" s="79">
        <v>0</v>
      </c>
      <c r="AE8" s="85" t="s">
        <v>1876</v>
      </c>
      <c r="AF8" s="79" t="b">
        <v>0</v>
      </c>
      <c r="AG8" s="79" t="s">
        <v>1909</v>
      </c>
      <c r="AH8" s="79"/>
      <c r="AI8" s="85" t="s">
        <v>1876</v>
      </c>
      <c r="AJ8" s="79" t="b">
        <v>0</v>
      </c>
      <c r="AK8" s="79">
        <v>8</v>
      </c>
      <c r="AL8" s="85" t="s">
        <v>1515</v>
      </c>
      <c r="AM8" s="79" t="s">
        <v>1921</v>
      </c>
      <c r="AN8" s="79" t="b">
        <v>0</v>
      </c>
      <c r="AO8" s="85" t="s">
        <v>1515</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1</v>
      </c>
      <c r="BE8" s="49">
        <v>4.761904761904762</v>
      </c>
      <c r="BF8" s="48">
        <v>0</v>
      </c>
      <c r="BG8" s="49">
        <v>0</v>
      </c>
      <c r="BH8" s="48">
        <v>0</v>
      </c>
      <c r="BI8" s="49">
        <v>0</v>
      </c>
      <c r="BJ8" s="48">
        <v>20</v>
      </c>
      <c r="BK8" s="49">
        <v>95.23809523809524</v>
      </c>
      <c r="BL8" s="48">
        <v>21</v>
      </c>
    </row>
    <row r="9" spans="1:64" ht="15">
      <c r="A9" s="64" t="s">
        <v>215</v>
      </c>
      <c r="B9" s="64" t="s">
        <v>227</v>
      </c>
      <c r="C9" s="65" t="s">
        <v>5806</v>
      </c>
      <c r="D9" s="66">
        <v>3</v>
      </c>
      <c r="E9" s="67" t="s">
        <v>132</v>
      </c>
      <c r="F9" s="68">
        <v>35</v>
      </c>
      <c r="G9" s="65"/>
      <c r="H9" s="69"/>
      <c r="I9" s="70"/>
      <c r="J9" s="70"/>
      <c r="K9" s="34" t="s">
        <v>65</v>
      </c>
      <c r="L9" s="77">
        <v>9</v>
      </c>
      <c r="M9" s="77"/>
      <c r="N9" s="72"/>
      <c r="O9" s="79" t="s">
        <v>646</v>
      </c>
      <c r="P9" s="81">
        <v>43410.790451388886</v>
      </c>
      <c r="Q9" s="79" t="s">
        <v>650</v>
      </c>
      <c r="R9" s="79"/>
      <c r="S9" s="79"/>
      <c r="T9" s="79" t="s">
        <v>819</v>
      </c>
      <c r="U9" s="79"/>
      <c r="V9" s="82" t="s">
        <v>865</v>
      </c>
      <c r="W9" s="81">
        <v>43410.790451388886</v>
      </c>
      <c r="X9" s="82" t="s">
        <v>1158</v>
      </c>
      <c r="Y9" s="79"/>
      <c r="Z9" s="79"/>
      <c r="AA9" s="85" t="s">
        <v>1503</v>
      </c>
      <c r="AB9" s="79"/>
      <c r="AC9" s="79" t="b">
        <v>0</v>
      </c>
      <c r="AD9" s="79">
        <v>0</v>
      </c>
      <c r="AE9" s="85" t="s">
        <v>1876</v>
      </c>
      <c r="AF9" s="79" t="b">
        <v>0</v>
      </c>
      <c r="AG9" s="79" t="s">
        <v>1909</v>
      </c>
      <c r="AH9" s="79"/>
      <c r="AI9" s="85" t="s">
        <v>1876</v>
      </c>
      <c r="AJ9" s="79" t="b">
        <v>0</v>
      </c>
      <c r="AK9" s="79">
        <v>8</v>
      </c>
      <c r="AL9" s="85" t="s">
        <v>1515</v>
      </c>
      <c r="AM9" s="79" t="s">
        <v>1919</v>
      </c>
      <c r="AN9" s="79" t="b">
        <v>0</v>
      </c>
      <c r="AO9" s="85" t="s">
        <v>1515</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1</v>
      </c>
      <c r="BE9" s="49">
        <v>4.761904761904762</v>
      </c>
      <c r="BF9" s="48">
        <v>0</v>
      </c>
      <c r="BG9" s="49">
        <v>0</v>
      </c>
      <c r="BH9" s="48">
        <v>0</v>
      </c>
      <c r="BI9" s="49">
        <v>0</v>
      </c>
      <c r="BJ9" s="48">
        <v>20</v>
      </c>
      <c r="BK9" s="49">
        <v>95.23809523809524</v>
      </c>
      <c r="BL9" s="48">
        <v>21</v>
      </c>
    </row>
    <row r="10" spans="1:64" ht="15">
      <c r="A10" s="64" t="s">
        <v>216</v>
      </c>
      <c r="B10" s="64" t="s">
        <v>227</v>
      </c>
      <c r="C10" s="65" t="s">
        <v>5806</v>
      </c>
      <c r="D10" s="66">
        <v>3</v>
      </c>
      <c r="E10" s="67" t="s">
        <v>132</v>
      </c>
      <c r="F10" s="68">
        <v>35</v>
      </c>
      <c r="G10" s="65"/>
      <c r="H10" s="69"/>
      <c r="I10" s="70"/>
      <c r="J10" s="70"/>
      <c r="K10" s="34" t="s">
        <v>65</v>
      </c>
      <c r="L10" s="77">
        <v>10</v>
      </c>
      <c r="M10" s="77"/>
      <c r="N10" s="72"/>
      <c r="O10" s="79" t="s">
        <v>646</v>
      </c>
      <c r="P10" s="81">
        <v>43410.83793981482</v>
      </c>
      <c r="Q10" s="79" t="s">
        <v>650</v>
      </c>
      <c r="R10" s="79"/>
      <c r="S10" s="79"/>
      <c r="T10" s="79" t="s">
        <v>819</v>
      </c>
      <c r="U10" s="79"/>
      <c r="V10" s="82" t="s">
        <v>866</v>
      </c>
      <c r="W10" s="81">
        <v>43410.83793981482</v>
      </c>
      <c r="X10" s="82" t="s">
        <v>1159</v>
      </c>
      <c r="Y10" s="79"/>
      <c r="Z10" s="79"/>
      <c r="AA10" s="85" t="s">
        <v>1504</v>
      </c>
      <c r="AB10" s="79"/>
      <c r="AC10" s="79" t="b">
        <v>0</v>
      </c>
      <c r="AD10" s="79">
        <v>0</v>
      </c>
      <c r="AE10" s="85" t="s">
        <v>1876</v>
      </c>
      <c r="AF10" s="79" t="b">
        <v>0</v>
      </c>
      <c r="AG10" s="79" t="s">
        <v>1909</v>
      </c>
      <c r="AH10" s="79"/>
      <c r="AI10" s="85" t="s">
        <v>1876</v>
      </c>
      <c r="AJ10" s="79" t="b">
        <v>0</v>
      </c>
      <c r="AK10" s="79">
        <v>8</v>
      </c>
      <c r="AL10" s="85" t="s">
        <v>1515</v>
      </c>
      <c r="AM10" s="79" t="s">
        <v>1921</v>
      </c>
      <c r="AN10" s="79" t="b">
        <v>0</v>
      </c>
      <c r="AO10" s="85" t="s">
        <v>1515</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1</v>
      </c>
      <c r="BE10" s="49">
        <v>4.761904761904762</v>
      </c>
      <c r="BF10" s="48">
        <v>0</v>
      </c>
      <c r="BG10" s="49">
        <v>0</v>
      </c>
      <c r="BH10" s="48">
        <v>0</v>
      </c>
      <c r="BI10" s="49">
        <v>0</v>
      </c>
      <c r="BJ10" s="48">
        <v>20</v>
      </c>
      <c r="BK10" s="49">
        <v>95.23809523809524</v>
      </c>
      <c r="BL10" s="48">
        <v>21</v>
      </c>
    </row>
    <row r="11" spans="1:64" ht="15">
      <c r="A11" s="64" t="s">
        <v>217</v>
      </c>
      <c r="B11" s="64" t="s">
        <v>227</v>
      </c>
      <c r="C11" s="65" t="s">
        <v>5806</v>
      </c>
      <c r="D11" s="66">
        <v>3</v>
      </c>
      <c r="E11" s="67" t="s">
        <v>132</v>
      </c>
      <c r="F11" s="68">
        <v>35</v>
      </c>
      <c r="G11" s="65"/>
      <c r="H11" s="69"/>
      <c r="I11" s="70"/>
      <c r="J11" s="70"/>
      <c r="K11" s="34" t="s">
        <v>65</v>
      </c>
      <c r="L11" s="77">
        <v>11</v>
      </c>
      <c r="M11" s="77"/>
      <c r="N11" s="72"/>
      <c r="O11" s="79" t="s">
        <v>646</v>
      </c>
      <c r="P11" s="81">
        <v>43410.846342592595</v>
      </c>
      <c r="Q11" s="79" t="s">
        <v>650</v>
      </c>
      <c r="R11" s="79"/>
      <c r="S11" s="79"/>
      <c r="T11" s="79" t="s">
        <v>819</v>
      </c>
      <c r="U11" s="79"/>
      <c r="V11" s="82" t="s">
        <v>867</v>
      </c>
      <c r="W11" s="81">
        <v>43410.846342592595</v>
      </c>
      <c r="X11" s="82" t="s">
        <v>1160</v>
      </c>
      <c r="Y11" s="79"/>
      <c r="Z11" s="79"/>
      <c r="AA11" s="85" t="s">
        <v>1505</v>
      </c>
      <c r="AB11" s="79"/>
      <c r="AC11" s="79" t="b">
        <v>0</v>
      </c>
      <c r="AD11" s="79">
        <v>0</v>
      </c>
      <c r="AE11" s="85" t="s">
        <v>1876</v>
      </c>
      <c r="AF11" s="79" t="b">
        <v>0</v>
      </c>
      <c r="AG11" s="79" t="s">
        <v>1909</v>
      </c>
      <c r="AH11" s="79"/>
      <c r="AI11" s="85" t="s">
        <v>1876</v>
      </c>
      <c r="AJ11" s="79" t="b">
        <v>0</v>
      </c>
      <c r="AK11" s="79">
        <v>8</v>
      </c>
      <c r="AL11" s="85" t="s">
        <v>1515</v>
      </c>
      <c r="AM11" s="79" t="s">
        <v>1920</v>
      </c>
      <c r="AN11" s="79" t="b">
        <v>0</v>
      </c>
      <c r="AO11" s="85" t="s">
        <v>1515</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4.761904761904762</v>
      </c>
      <c r="BF11" s="48">
        <v>0</v>
      </c>
      <c r="BG11" s="49">
        <v>0</v>
      </c>
      <c r="BH11" s="48">
        <v>0</v>
      </c>
      <c r="BI11" s="49">
        <v>0</v>
      </c>
      <c r="BJ11" s="48">
        <v>20</v>
      </c>
      <c r="BK11" s="49">
        <v>95.23809523809524</v>
      </c>
      <c r="BL11" s="48">
        <v>21</v>
      </c>
    </row>
    <row r="12" spans="1:64" ht="15">
      <c r="A12" s="64" t="s">
        <v>218</v>
      </c>
      <c r="B12" s="64" t="s">
        <v>227</v>
      </c>
      <c r="C12" s="65" t="s">
        <v>5806</v>
      </c>
      <c r="D12" s="66">
        <v>3</v>
      </c>
      <c r="E12" s="67" t="s">
        <v>132</v>
      </c>
      <c r="F12" s="68">
        <v>35</v>
      </c>
      <c r="G12" s="65"/>
      <c r="H12" s="69"/>
      <c r="I12" s="70"/>
      <c r="J12" s="70"/>
      <c r="K12" s="34" t="s">
        <v>65</v>
      </c>
      <c r="L12" s="77">
        <v>12</v>
      </c>
      <c r="M12" s="77"/>
      <c r="N12" s="72"/>
      <c r="O12" s="79" t="s">
        <v>646</v>
      </c>
      <c r="P12" s="81">
        <v>43410.85836805555</v>
      </c>
      <c r="Q12" s="79" t="s">
        <v>650</v>
      </c>
      <c r="R12" s="79"/>
      <c r="S12" s="79"/>
      <c r="T12" s="79" t="s">
        <v>819</v>
      </c>
      <c r="U12" s="79"/>
      <c r="V12" s="82" t="s">
        <v>868</v>
      </c>
      <c r="W12" s="81">
        <v>43410.85836805555</v>
      </c>
      <c r="X12" s="82" t="s">
        <v>1161</v>
      </c>
      <c r="Y12" s="79"/>
      <c r="Z12" s="79"/>
      <c r="AA12" s="85" t="s">
        <v>1506</v>
      </c>
      <c r="AB12" s="79"/>
      <c r="AC12" s="79" t="b">
        <v>0</v>
      </c>
      <c r="AD12" s="79">
        <v>0</v>
      </c>
      <c r="AE12" s="85" t="s">
        <v>1876</v>
      </c>
      <c r="AF12" s="79" t="b">
        <v>0</v>
      </c>
      <c r="AG12" s="79" t="s">
        <v>1909</v>
      </c>
      <c r="AH12" s="79"/>
      <c r="AI12" s="85" t="s">
        <v>1876</v>
      </c>
      <c r="AJ12" s="79" t="b">
        <v>0</v>
      </c>
      <c r="AK12" s="79">
        <v>8</v>
      </c>
      <c r="AL12" s="85" t="s">
        <v>1515</v>
      </c>
      <c r="AM12" s="79" t="s">
        <v>1919</v>
      </c>
      <c r="AN12" s="79" t="b">
        <v>0</v>
      </c>
      <c r="AO12" s="85" t="s">
        <v>1515</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4.761904761904762</v>
      </c>
      <c r="BF12" s="48">
        <v>0</v>
      </c>
      <c r="BG12" s="49">
        <v>0</v>
      </c>
      <c r="BH12" s="48">
        <v>0</v>
      </c>
      <c r="BI12" s="49">
        <v>0</v>
      </c>
      <c r="BJ12" s="48">
        <v>20</v>
      </c>
      <c r="BK12" s="49">
        <v>95.23809523809524</v>
      </c>
      <c r="BL12" s="48">
        <v>21</v>
      </c>
    </row>
    <row r="13" spans="1:64" ht="15">
      <c r="A13" s="64" t="s">
        <v>219</v>
      </c>
      <c r="B13" s="64" t="s">
        <v>227</v>
      </c>
      <c r="C13" s="65" t="s">
        <v>5806</v>
      </c>
      <c r="D13" s="66">
        <v>3</v>
      </c>
      <c r="E13" s="67" t="s">
        <v>132</v>
      </c>
      <c r="F13" s="68">
        <v>35</v>
      </c>
      <c r="G13" s="65"/>
      <c r="H13" s="69"/>
      <c r="I13" s="70"/>
      <c r="J13" s="70"/>
      <c r="K13" s="34" t="s">
        <v>65</v>
      </c>
      <c r="L13" s="77">
        <v>13</v>
      </c>
      <c r="M13" s="77"/>
      <c r="N13" s="72"/>
      <c r="O13" s="79" t="s">
        <v>646</v>
      </c>
      <c r="P13" s="81">
        <v>43410.9768287037</v>
      </c>
      <c r="Q13" s="79" t="s">
        <v>650</v>
      </c>
      <c r="R13" s="79"/>
      <c r="S13" s="79"/>
      <c r="T13" s="79" t="s">
        <v>819</v>
      </c>
      <c r="U13" s="79"/>
      <c r="V13" s="82" t="s">
        <v>869</v>
      </c>
      <c r="W13" s="81">
        <v>43410.9768287037</v>
      </c>
      <c r="X13" s="82" t="s">
        <v>1162</v>
      </c>
      <c r="Y13" s="79"/>
      <c r="Z13" s="79"/>
      <c r="AA13" s="85" t="s">
        <v>1507</v>
      </c>
      <c r="AB13" s="79"/>
      <c r="AC13" s="79" t="b">
        <v>0</v>
      </c>
      <c r="AD13" s="79">
        <v>0</v>
      </c>
      <c r="AE13" s="85" t="s">
        <v>1876</v>
      </c>
      <c r="AF13" s="79" t="b">
        <v>0</v>
      </c>
      <c r="AG13" s="79" t="s">
        <v>1909</v>
      </c>
      <c r="AH13" s="79"/>
      <c r="AI13" s="85" t="s">
        <v>1876</v>
      </c>
      <c r="AJ13" s="79" t="b">
        <v>0</v>
      </c>
      <c r="AK13" s="79">
        <v>8</v>
      </c>
      <c r="AL13" s="85" t="s">
        <v>1515</v>
      </c>
      <c r="AM13" s="79" t="s">
        <v>1922</v>
      </c>
      <c r="AN13" s="79" t="b">
        <v>0</v>
      </c>
      <c r="AO13" s="85" t="s">
        <v>1515</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4.761904761904762</v>
      </c>
      <c r="BF13" s="48">
        <v>0</v>
      </c>
      <c r="BG13" s="49">
        <v>0</v>
      </c>
      <c r="BH13" s="48">
        <v>0</v>
      </c>
      <c r="BI13" s="49">
        <v>0</v>
      </c>
      <c r="BJ13" s="48">
        <v>20</v>
      </c>
      <c r="BK13" s="49">
        <v>95.23809523809524</v>
      </c>
      <c r="BL13" s="48">
        <v>21</v>
      </c>
    </row>
    <row r="14" spans="1:64" ht="15">
      <c r="A14" s="64" t="s">
        <v>220</v>
      </c>
      <c r="B14" s="64" t="s">
        <v>227</v>
      </c>
      <c r="C14" s="65" t="s">
        <v>5806</v>
      </c>
      <c r="D14" s="66">
        <v>3</v>
      </c>
      <c r="E14" s="67" t="s">
        <v>132</v>
      </c>
      <c r="F14" s="68">
        <v>35</v>
      </c>
      <c r="G14" s="65"/>
      <c r="H14" s="69"/>
      <c r="I14" s="70"/>
      <c r="J14" s="70"/>
      <c r="K14" s="34" t="s">
        <v>65</v>
      </c>
      <c r="L14" s="77">
        <v>14</v>
      </c>
      <c r="M14" s="77"/>
      <c r="N14" s="72"/>
      <c r="O14" s="79" t="s">
        <v>646</v>
      </c>
      <c r="P14" s="81">
        <v>43410.99061342593</v>
      </c>
      <c r="Q14" s="79" t="s">
        <v>650</v>
      </c>
      <c r="R14" s="79"/>
      <c r="S14" s="79"/>
      <c r="T14" s="79" t="s">
        <v>819</v>
      </c>
      <c r="U14" s="79"/>
      <c r="V14" s="82" t="s">
        <v>870</v>
      </c>
      <c r="W14" s="81">
        <v>43410.99061342593</v>
      </c>
      <c r="X14" s="82" t="s">
        <v>1163</v>
      </c>
      <c r="Y14" s="79"/>
      <c r="Z14" s="79"/>
      <c r="AA14" s="85" t="s">
        <v>1508</v>
      </c>
      <c r="AB14" s="79"/>
      <c r="AC14" s="79" t="b">
        <v>0</v>
      </c>
      <c r="AD14" s="79">
        <v>0</v>
      </c>
      <c r="AE14" s="85" t="s">
        <v>1876</v>
      </c>
      <c r="AF14" s="79" t="b">
        <v>0</v>
      </c>
      <c r="AG14" s="79" t="s">
        <v>1909</v>
      </c>
      <c r="AH14" s="79"/>
      <c r="AI14" s="85" t="s">
        <v>1876</v>
      </c>
      <c r="AJ14" s="79" t="b">
        <v>0</v>
      </c>
      <c r="AK14" s="79">
        <v>8</v>
      </c>
      <c r="AL14" s="85" t="s">
        <v>1515</v>
      </c>
      <c r="AM14" s="79" t="s">
        <v>1919</v>
      </c>
      <c r="AN14" s="79" t="b">
        <v>0</v>
      </c>
      <c r="AO14" s="85" t="s">
        <v>1515</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1</v>
      </c>
      <c r="BE14" s="49">
        <v>4.761904761904762</v>
      </c>
      <c r="BF14" s="48">
        <v>0</v>
      </c>
      <c r="BG14" s="49">
        <v>0</v>
      </c>
      <c r="BH14" s="48">
        <v>0</v>
      </c>
      <c r="BI14" s="49">
        <v>0</v>
      </c>
      <c r="BJ14" s="48">
        <v>20</v>
      </c>
      <c r="BK14" s="49">
        <v>95.23809523809524</v>
      </c>
      <c r="BL14" s="48">
        <v>21</v>
      </c>
    </row>
    <row r="15" spans="1:64" ht="15">
      <c r="A15" s="64" t="s">
        <v>221</v>
      </c>
      <c r="B15" s="64" t="s">
        <v>227</v>
      </c>
      <c r="C15" s="65" t="s">
        <v>5806</v>
      </c>
      <c r="D15" s="66">
        <v>3</v>
      </c>
      <c r="E15" s="67" t="s">
        <v>132</v>
      </c>
      <c r="F15" s="68">
        <v>35</v>
      </c>
      <c r="G15" s="65"/>
      <c r="H15" s="69"/>
      <c r="I15" s="70"/>
      <c r="J15" s="70"/>
      <c r="K15" s="34" t="s">
        <v>65</v>
      </c>
      <c r="L15" s="77">
        <v>15</v>
      </c>
      <c r="M15" s="77"/>
      <c r="N15" s="72"/>
      <c r="O15" s="79" t="s">
        <v>646</v>
      </c>
      <c r="P15" s="81">
        <v>43411.06715277778</v>
      </c>
      <c r="Q15" s="79" t="s">
        <v>650</v>
      </c>
      <c r="R15" s="79"/>
      <c r="S15" s="79"/>
      <c r="T15" s="79" t="s">
        <v>819</v>
      </c>
      <c r="U15" s="79"/>
      <c r="V15" s="82" t="s">
        <v>871</v>
      </c>
      <c r="W15" s="81">
        <v>43411.06715277778</v>
      </c>
      <c r="X15" s="82" t="s">
        <v>1164</v>
      </c>
      <c r="Y15" s="79"/>
      <c r="Z15" s="79"/>
      <c r="AA15" s="85" t="s">
        <v>1509</v>
      </c>
      <c r="AB15" s="79"/>
      <c r="AC15" s="79" t="b">
        <v>0</v>
      </c>
      <c r="AD15" s="79">
        <v>0</v>
      </c>
      <c r="AE15" s="85" t="s">
        <v>1876</v>
      </c>
      <c r="AF15" s="79" t="b">
        <v>0</v>
      </c>
      <c r="AG15" s="79" t="s">
        <v>1909</v>
      </c>
      <c r="AH15" s="79"/>
      <c r="AI15" s="85" t="s">
        <v>1876</v>
      </c>
      <c r="AJ15" s="79" t="b">
        <v>0</v>
      </c>
      <c r="AK15" s="79">
        <v>8</v>
      </c>
      <c r="AL15" s="85" t="s">
        <v>1515</v>
      </c>
      <c r="AM15" s="79" t="s">
        <v>1923</v>
      </c>
      <c r="AN15" s="79" t="b">
        <v>0</v>
      </c>
      <c r="AO15" s="85" t="s">
        <v>1515</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v>1</v>
      </c>
      <c r="BE15" s="49">
        <v>4.761904761904762</v>
      </c>
      <c r="BF15" s="48">
        <v>0</v>
      </c>
      <c r="BG15" s="49">
        <v>0</v>
      </c>
      <c r="BH15" s="48">
        <v>0</v>
      </c>
      <c r="BI15" s="49">
        <v>0</v>
      </c>
      <c r="BJ15" s="48">
        <v>20</v>
      </c>
      <c r="BK15" s="49">
        <v>95.23809523809524</v>
      </c>
      <c r="BL15" s="48">
        <v>21</v>
      </c>
    </row>
    <row r="16" spans="1:64" ht="15">
      <c r="A16" s="64" t="s">
        <v>222</v>
      </c>
      <c r="B16" s="64" t="s">
        <v>532</v>
      </c>
      <c r="C16" s="65" t="s">
        <v>5806</v>
      </c>
      <c r="D16" s="66">
        <v>3</v>
      </c>
      <c r="E16" s="67" t="s">
        <v>132</v>
      </c>
      <c r="F16" s="68">
        <v>35</v>
      </c>
      <c r="G16" s="65"/>
      <c r="H16" s="69"/>
      <c r="I16" s="70"/>
      <c r="J16" s="70"/>
      <c r="K16" s="34" t="s">
        <v>65</v>
      </c>
      <c r="L16" s="77">
        <v>16</v>
      </c>
      <c r="M16" s="77"/>
      <c r="N16" s="72"/>
      <c r="O16" s="79" t="s">
        <v>646</v>
      </c>
      <c r="P16" s="81">
        <v>43375.57270833333</v>
      </c>
      <c r="Q16" s="79" t="s">
        <v>651</v>
      </c>
      <c r="R16" s="82" t="s">
        <v>771</v>
      </c>
      <c r="S16" s="79" t="s">
        <v>801</v>
      </c>
      <c r="T16" s="79"/>
      <c r="U16" s="79"/>
      <c r="V16" s="82" t="s">
        <v>872</v>
      </c>
      <c r="W16" s="81">
        <v>43375.57270833333</v>
      </c>
      <c r="X16" s="82" t="s">
        <v>1165</v>
      </c>
      <c r="Y16" s="79"/>
      <c r="Z16" s="79"/>
      <c r="AA16" s="85" t="s">
        <v>1510</v>
      </c>
      <c r="AB16" s="79"/>
      <c r="AC16" s="79" t="b">
        <v>0</v>
      </c>
      <c r="AD16" s="79">
        <v>8</v>
      </c>
      <c r="AE16" s="85" t="s">
        <v>1876</v>
      </c>
      <c r="AF16" s="79" t="b">
        <v>1</v>
      </c>
      <c r="AG16" s="79" t="s">
        <v>1909</v>
      </c>
      <c r="AH16" s="79"/>
      <c r="AI16" s="85" t="s">
        <v>1912</v>
      </c>
      <c r="AJ16" s="79" t="b">
        <v>0</v>
      </c>
      <c r="AK16" s="79">
        <v>9</v>
      </c>
      <c r="AL16" s="85" t="s">
        <v>1876</v>
      </c>
      <c r="AM16" s="79" t="s">
        <v>1920</v>
      </c>
      <c r="AN16" s="79" t="b">
        <v>0</v>
      </c>
      <c r="AO16" s="85" t="s">
        <v>1510</v>
      </c>
      <c r="AP16" s="79" t="s">
        <v>1939</v>
      </c>
      <c r="AQ16" s="79">
        <v>0</v>
      </c>
      <c r="AR16" s="79">
        <v>0</v>
      </c>
      <c r="AS16" s="79" t="s">
        <v>1940</v>
      </c>
      <c r="AT16" s="79" t="s">
        <v>1943</v>
      </c>
      <c r="AU16" s="79" t="s">
        <v>1946</v>
      </c>
      <c r="AV16" s="79" t="s">
        <v>1949</v>
      </c>
      <c r="AW16" s="79" t="s">
        <v>1952</v>
      </c>
      <c r="AX16" s="79" t="s">
        <v>1955</v>
      </c>
      <c r="AY16" s="79" t="s">
        <v>1958</v>
      </c>
      <c r="AZ16" s="82" t="s">
        <v>1959</v>
      </c>
      <c r="BA16">
        <v>1</v>
      </c>
      <c r="BB16" s="78" t="str">
        <f>REPLACE(INDEX(GroupVertices[Group],MATCH(Edges[[#This Row],[Vertex 1]],GroupVertices[Vertex],0)),1,1,"")</f>
        <v>13</v>
      </c>
      <c r="BC16" s="78" t="str">
        <f>REPLACE(INDEX(GroupVertices[Group],MATCH(Edges[[#This Row],[Vertex 2]],GroupVertices[Vertex],0)),1,1,"")</f>
        <v>13</v>
      </c>
      <c r="BD16" s="48"/>
      <c r="BE16" s="49"/>
      <c r="BF16" s="48"/>
      <c r="BG16" s="49"/>
      <c r="BH16" s="48"/>
      <c r="BI16" s="49"/>
      <c r="BJ16" s="48"/>
      <c r="BK16" s="49"/>
      <c r="BL16" s="48"/>
    </row>
    <row r="17" spans="1:64" ht="15">
      <c r="A17" s="64" t="s">
        <v>223</v>
      </c>
      <c r="B17" s="64" t="s">
        <v>532</v>
      </c>
      <c r="C17" s="65" t="s">
        <v>5806</v>
      </c>
      <c r="D17" s="66">
        <v>3</v>
      </c>
      <c r="E17" s="67" t="s">
        <v>132</v>
      </c>
      <c r="F17" s="68">
        <v>35</v>
      </c>
      <c r="G17" s="65"/>
      <c r="H17" s="69"/>
      <c r="I17" s="70"/>
      <c r="J17" s="70"/>
      <c r="K17" s="34" t="s">
        <v>65</v>
      </c>
      <c r="L17" s="77">
        <v>17</v>
      </c>
      <c r="M17" s="77"/>
      <c r="N17" s="72"/>
      <c r="O17" s="79" t="s">
        <v>646</v>
      </c>
      <c r="P17" s="81">
        <v>43411.08986111111</v>
      </c>
      <c r="Q17" s="79" t="s">
        <v>649</v>
      </c>
      <c r="R17" s="79"/>
      <c r="S17" s="79"/>
      <c r="T17" s="79"/>
      <c r="U17" s="79"/>
      <c r="V17" s="82" t="s">
        <v>873</v>
      </c>
      <c r="W17" s="81">
        <v>43411.08986111111</v>
      </c>
      <c r="X17" s="82" t="s">
        <v>1166</v>
      </c>
      <c r="Y17" s="79"/>
      <c r="Z17" s="79"/>
      <c r="AA17" s="85" t="s">
        <v>1511</v>
      </c>
      <c r="AB17" s="79"/>
      <c r="AC17" s="79" t="b">
        <v>0</v>
      </c>
      <c r="AD17" s="79">
        <v>0</v>
      </c>
      <c r="AE17" s="85" t="s">
        <v>1876</v>
      </c>
      <c r="AF17" s="79" t="b">
        <v>1</v>
      </c>
      <c r="AG17" s="79" t="s">
        <v>1909</v>
      </c>
      <c r="AH17" s="79"/>
      <c r="AI17" s="85" t="s">
        <v>1912</v>
      </c>
      <c r="AJ17" s="79" t="b">
        <v>0</v>
      </c>
      <c r="AK17" s="79">
        <v>9</v>
      </c>
      <c r="AL17" s="85" t="s">
        <v>1510</v>
      </c>
      <c r="AM17" s="79" t="s">
        <v>1920</v>
      </c>
      <c r="AN17" s="79" t="b">
        <v>0</v>
      </c>
      <c r="AO17" s="85" t="s">
        <v>1510</v>
      </c>
      <c r="AP17" s="79" t="s">
        <v>176</v>
      </c>
      <c r="AQ17" s="79">
        <v>0</v>
      </c>
      <c r="AR17" s="79">
        <v>0</v>
      </c>
      <c r="AS17" s="79"/>
      <c r="AT17" s="79"/>
      <c r="AU17" s="79"/>
      <c r="AV17" s="79"/>
      <c r="AW17" s="79"/>
      <c r="AX17" s="79"/>
      <c r="AY17" s="79"/>
      <c r="AZ17" s="79"/>
      <c r="BA17">
        <v>1</v>
      </c>
      <c r="BB17" s="78" t="str">
        <f>REPLACE(INDEX(GroupVertices[Group],MATCH(Edges[[#This Row],[Vertex 1]],GroupVertices[Vertex],0)),1,1,"")</f>
        <v>13</v>
      </c>
      <c r="BC17" s="78" t="str">
        <f>REPLACE(INDEX(GroupVertices[Group],MATCH(Edges[[#This Row],[Vertex 2]],GroupVertices[Vertex],0)),1,1,"")</f>
        <v>13</v>
      </c>
      <c r="BD17" s="48"/>
      <c r="BE17" s="49"/>
      <c r="BF17" s="48"/>
      <c r="BG17" s="49"/>
      <c r="BH17" s="48"/>
      <c r="BI17" s="49"/>
      <c r="BJ17" s="48"/>
      <c r="BK17" s="49"/>
      <c r="BL17" s="48"/>
    </row>
    <row r="18" spans="1:64" ht="15">
      <c r="A18" s="64" t="s">
        <v>222</v>
      </c>
      <c r="B18" s="64" t="s">
        <v>533</v>
      </c>
      <c r="C18" s="65" t="s">
        <v>5806</v>
      </c>
      <c r="D18" s="66">
        <v>3</v>
      </c>
      <c r="E18" s="67" t="s">
        <v>132</v>
      </c>
      <c r="F18" s="68">
        <v>35</v>
      </c>
      <c r="G18" s="65"/>
      <c r="H18" s="69"/>
      <c r="I18" s="70"/>
      <c r="J18" s="70"/>
      <c r="K18" s="34" t="s">
        <v>65</v>
      </c>
      <c r="L18" s="77">
        <v>18</v>
      </c>
      <c r="M18" s="77"/>
      <c r="N18" s="72"/>
      <c r="O18" s="79" t="s">
        <v>646</v>
      </c>
      <c r="P18" s="81">
        <v>43375.57270833333</v>
      </c>
      <c r="Q18" s="79" t="s">
        <v>651</v>
      </c>
      <c r="R18" s="82" t="s">
        <v>771</v>
      </c>
      <c r="S18" s="79" t="s">
        <v>801</v>
      </c>
      <c r="T18" s="79"/>
      <c r="U18" s="79"/>
      <c r="V18" s="82" t="s">
        <v>872</v>
      </c>
      <c r="W18" s="81">
        <v>43375.57270833333</v>
      </c>
      <c r="X18" s="82" t="s">
        <v>1165</v>
      </c>
      <c r="Y18" s="79"/>
      <c r="Z18" s="79"/>
      <c r="AA18" s="85" t="s">
        <v>1510</v>
      </c>
      <c r="AB18" s="79"/>
      <c r="AC18" s="79" t="b">
        <v>0</v>
      </c>
      <c r="AD18" s="79">
        <v>8</v>
      </c>
      <c r="AE18" s="85" t="s">
        <v>1876</v>
      </c>
      <c r="AF18" s="79" t="b">
        <v>1</v>
      </c>
      <c r="AG18" s="79" t="s">
        <v>1909</v>
      </c>
      <c r="AH18" s="79"/>
      <c r="AI18" s="85" t="s">
        <v>1912</v>
      </c>
      <c r="AJ18" s="79" t="b">
        <v>0</v>
      </c>
      <c r="AK18" s="79">
        <v>9</v>
      </c>
      <c r="AL18" s="85" t="s">
        <v>1876</v>
      </c>
      <c r="AM18" s="79" t="s">
        <v>1920</v>
      </c>
      <c r="AN18" s="79" t="b">
        <v>0</v>
      </c>
      <c r="AO18" s="85" t="s">
        <v>1510</v>
      </c>
      <c r="AP18" s="79" t="s">
        <v>1939</v>
      </c>
      <c r="AQ18" s="79">
        <v>0</v>
      </c>
      <c r="AR18" s="79">
        <v>0</v>
      </c>
      <c r="AS18" s="79" t="s">
        <v>1940</v>
      </c>
      <c r="AT18" s="79" t="s">
        <v>1943</v>
      </c>
      <c r="AU18" s="79" t="s">
        <v>1946</v>
      </c>
      <c r="AV18" s="79" t="s">
        <v>1949</v>
      </c>
      <c r="AW18" s="79" t="s">
        <v>1952</v>
      </c>
      <c r="AX18" s="79" t="s">
        <v>1955</v>
      </c>
      <c r="AY18" s="79" t="s">
        <v>1958</v>
      </c>
      <c r="AZ18" s="82" t="s">
        <v>1959</v>
      </c>
      <c r="BA18">
        <v>1</v>
      </c>
      <c r="BB18" s="78" t="str">
        <f>REPLACE(INDEX(GroupVertices[Group],MATCH(Edges[[#This Row],[Vertex 1]],GroupVertices[Vertex],0)),1,1,"")</f>
        <v>13</v>
      </c>
      <c r="BC18" s="78" t="str">
        <f>REPLACE(INDEX(GroupVertices[Group],MATCH(Edges[[#This Row],[Vertex 2]],GroupVertices[Vertex],0)),1,1,"")</f>
        <v>13</v>
      </c>
      <c r="BD18" s="48"/>
      <c r="BE18" s="49"/>
      <c r="BF18" s="48"/>
      <c r="BG18" s="49"/>
      <c r="BH18" s="48"/>
      <c r="BI18" s="49"/>
      <c r="BJ18" s="48"/>
      <c r="BK18" s="49"/>
      <c r="BL18" s="48"/>
    </row>
    <row r="19" spans="1:64" ht="15">
      <c r="A19" s="64" t="s">
        <v>223</v>
      </c>
      <c r="B19" s="64" t="s">
        <v>533</v>
      </c>
      <c r="C19" s="65" t="s">
        <v>5806</v>
      </c>
      <c r="D19" s="66">
        <v>3</v>
      </c>
      <c r="E19" s="67" t="s">
        <v>132</v>
      </c>
      <c r="F19" s="68">
        <v>35</v>
      </c>
      <c r="G19" s="65"/>
      <c r="H19" s="69"/>
      <c r="I19" s="70"/>
      <c r="J19" s="70"/>
      <c r="K19" s="34" t="s">
        <v>65</v>
      </c>
      <c r="L19" s="77">
        <v>19</v>
      </c>
      <c r="M19" s="77"/>
      <c r="N19" s="72"/>
      <c r="O19" s="79" t="s">
        <v>646</v>
      </c>
      <c r="P19" s="81">
        <v>43411.08986111111</v>
      </c>
      <c r="Q19" s="79" t="s">
        <v>649</v>
      </c>
      <c r="R19" s="79"/>
      <c r="S19" s="79"/>
      <c r="T19" s="79"/>
      <c r="U19" s="79"/>
      <c r="V19" s="82" t="s">
        <v>873</v>
      </c>
      <c r="W19" s="81">
        <v>43411.08986111111</v>
      </c>
      <c r="X19" s="82" t="s">
        <v>1166</v>
      </c>
      <c r="Y19" s="79"/>
      <c r="Z19" s="79"/>
      <c r="AA19" s="85" t="s">
        <v>1511</v>
      </c>
      <c r="AB19" s="79"/>
      <c r="AC19" s="79" t="b">
        <v>0</v>
      </c>
      <c r="AD19" s="79">
        <v>0</v>
      </c>
      <c r="AE19" s="85" t="s">
        <v>1876</v>
      </c>
      <c r="AF19" s="79" t="b">
        <v>1</v>
      </c>
      <c r="AG19" s="79" t="s">
        <v>1909</v>
      </c>
      <c r="AH19" s="79"/>
      <c r="AI19" s="85" t="s">
        <v>1912</v>
      </c>
      <c r="AJ19" s="79" t="b">
        <v>0</v>
      </c>
      <c r="AK19" s="79">
        <v>9</v>
      </c>
      <c r="AL19" s="85" t="s">
        <v>1510</v>
      </c>
      <c r="AM19" s="79" t="s">
        <v>1920</v>
      </c>
      <c r="AN19" s="79" t="b">
        <v>0</v>
      </c>
      <c r="AO19" s="85" t="s">
        <v>1510</v>
      </c>
      <c r="AP19" s="79" t="s">
        <v>176</v>
      </c>
      <c r="AQ19" s="79">
        <v>0</v>
      </c>
      <c r="AR19" s="79">
        <v>0</v>
      </c>
      <c r="AS19" s="79"/>
      <c r="AT19" s="79"/>
      <c r="AU19" s="79"/>
      <c r="AV19" s="79"/>
      <c r="AW19" s="79"/>
      <c r="AX19" s="79"/>
      <c r="AY19" s="79"/>
      <c r="AZ19" s="79"/>
      <c r="BA19">
        <v>1</v>
      </c>
      <c r="BB19" s="78" t="str">
        <f>REPLACE(INDEX(GroupVertices[Group],MATCH(Edges[[#This Row],[Vertex 1]],GroupVertices[Vertex],0)),1,1,"")</f>
        <v>13</v>
      </c>
      <c r="BC19" s="78" t="str">
        <f>REPLACE(INDEX(GroupVertices[Group],MATCH(Edges[[#This Row],[Vertex 2]],GroupVertices[Vertex],0)),1,1,"")</f>
        <v>13</v>
      </c>
      <c r="BD19" s="48"/>
      <c r="BE19" s="49"/>
      <c r="BF19" s="48"/>
      <c r="BG19" s="49"/>
      <c r="BH19" s="48"/>
      <c r="BI19" s="49"/>
      <c r="BJ19" s="48"/>
      <c r="BK19" s="49"/>
      <c r="BL19" s="48"/>
    </row>
    <row r="20" spans="1:64" ht="15">
      <c r="A20" s="64" t="s">
        <v>222</v>
      </c>
      <c r="B20" s="64" t="s">
        <v>534</v>
      </c>
      <c r="C20" s="65" t="s">
        <v>5806</v>
      </c>
      <c r="D20" s="66">
        <v>3</v>
      </c>
      <c r="E20" s="67" t="s">
        <v>132</v>
      </c>
      <c r="F20" s="68">
        <v>35</v>
      </c>
      <c r="G20" s="65"/>
      <c r="H20" s="69"/>
      <c r="I20" s="70"/>
      <c r="J20" s="70"/>
      <c r="K20" s="34" t="s">
        <v>65</v>
      </c>
      <c r="L20" s="77">
        <v>20</v>
      </c>
      <c r="M20" s="77"/>
      <c r="N20" s="72"/>
      <c r="O20" s="79" t="s">
        <v>646</v>
      </c>
      <c r="P20" s="81">
        <v>43375.57270833333</v>
      </c>
      <c r="Q20" s="79" t="s">
        <v>651</v>
      </c>
      <c r="R20" s="82" t="s">
        <v>771</v>
      </c>
      <c r="S20" s="79" t="s">
        <v>801</v>
      </c>
      <c r="T20" s="79"/>
      <c r="U20" s="79"/>
      <c r="V20" s="82" t="s">
        <v>872</v>
      </c>
      <c r="W20" s="81">
        <v>43375.57270833333</v>
      </c>
      <c r="X20" s="82" t="s">
        <v>1165</v>
      </c>
      <c r="Y20" s="79"/>
      <c r="Z20" s="79"/>
      <c r="AA20" s="85" t="s">
        <v>1510</v>
      </c>
      <c r="AB20" s="79"/>
      <c r="AC20" s="79" t="b">
        <v>0</v>
      </c>
      <c r="AD20" s="79">
        <v>8</v>
      </c>
      <c r="AE20" s="85" t="s">
        <v>1876</v>
      </c>
      <c r="AF20" s="79" t="b">
        <v>1</v>
      </c>
      <c r="AG20" s="79" t="s">
        <v>1909</v>
      </c>
      <c r="AH20" s="79"/>
      <c r="AI20" s="85" t="s">
        <v>1912</v>
      </c>
      <c r="AJ20" s="79" t="b">
        <v>0</v>
      </c>
      <c r="AK20" s="79">
        <v>9</v>
      </c>
      <c r="AL20" s="85" t="s">
        <v>1876</v>
      </c>
      <c r="AM20" s="79" t="s">
        <v>1920</v>
      </c>
      <c r="AN20" s="79" t="b">
        <v>0</v>
      </c>
      <c r="AO20" s="85" t="s">
        <v>1510</v>
      </c>
      <c r="AP20" s="79" t="s">
        <v>1939</v>
      </c>
      <c r="AQ20" s="79">
        <v>0</v>
      </c>
      <c r="AR20" s="79">
        <v>0</v>
      </c>
      <c r="AS20" s="79" t="s">
        <v>1940</v>
      </c>
      <c r="AT20" s="79" t="s">
        <v>1943</v>
      </c>
      <c r="AU20" s="79" t="s">
        <v>1946</v>
      </c>
      <c r="AV20" s="79" t="s">
        <v>1949</v>
      </c>
      <c r="AW20" s="79" t="s">
        <v>1952</v>
      </c>
      <c r="AX20" s="79" t="s">
        <v>1955</v>
      </c>
      <c r="AY20" s="79" t="s">
        <v>1958</v>
      </c>
      <c r="AZ20" s="82" t="s">
        <v>1959</v>
      </c>
      <c r="BA20">
        <v>1</v>
      </c>
      <c r="BB20" s="78" t="str">
        <f>REPLACE(INDEX(GroupVertices[Group],MATCH(Edges[[#This Row],[Vertex 1]],GroupVertices[Vertex],0)),1,1,"")</f>
        <v>13</v>
      </c>
      <c r="BC20" s="78" t="str">
        <f>REPLACE(INDEX(GroupVertices[Group],MATCH(Edges[[#This Row],[Vertex 2]],GroupVertices[Vertex],0)),1,1,"")</f>
        <v>13</v>
      </c>
      <c r="BD20" s="48">
        <v>0</v>
      </c>
      <c r="BE20" s="49">
        <v>0</v>
      </c>
      <c r="BF20" s="48">
        <v>2</v>
      </c>
      <c r="BG20" s="49">
        <v>5</v>
      </c>
      <c r="BH20" s="48">
        <v>0</v>
      </c>
      <c r="BI20" s="49">
        <v>0</v>
      </c>
      <c r="BJ20" s="48">
        <v>38</v>
      </c>
      <c r="BK20" s="49">
        <v>95</v>
      </c>
      <c r="BL20" s="48">
        <v>40</v>
      </c>
    </row>
    <row r="21" spans="1:64" ht="15">
      <c r="A21" s="64" t="s">
        <v>223</v>
      </c>
      <c r="B21" s="64" t="s">
        <v>534</v>
      </c>
      <c r="C21" s="65" t="s">
        <v>5806</v>
      </c>
      <c r="D21" s="66">
        <v>3</v>
      </c>
      <c r="E21" s="67" t="s">
        <v>132</v>
      </c>
      <c r="F21" s="68">
        <v>35</v>
      </c>
      <c r="G21" s="65"/>
      <c r="H21" s="69"/>
      <c r="I21" s="70"/>
      <c r="J21" s="70"/>
      <c r="K21" s="34" t="s">
        <v>65</v>
      </c>
      <c r="L21" s="77">
        <v>21</v>
      </c>
      <c r="M21" s="77"/>
      <c r="N21" s="72"/>
      <c r="O21" s="79" t="s">
        <v>646</v>
      </c>
      <c r="P21" s="81">
        <v>43411.08986111111</v>
      </c>
      <c r="Q21" s="79" t="s">
        <v>649</v>
      </c>
      <c r="R21" s="79"/>
      <c r="S21" s="79"/>
      <c r="T21" s="79"/>
      <c r="U21" s="79"/>
      <c r="V21" s="82" t="s">
        <v>873</v>
      </c>
      <c r="W21" s="81">
        <v>43411.08986111111</v>
      </c>
      <c r="X21" s="82" t="s">
        <v>1166</v>
      </c>
      <c r="Y21" s="79"/>
      <c r="Z21" s="79"/>
      <c r="AA21" s="85" t="s">
        <v>1511</v>
      </c>
      <c r="AB21" s="79"/>
      <c r="AC21" s="79" t="b">
        <v>0</v>
      </c>
      <c r="AD21" s="79">
        <v>0</v>
      </c>
      <c r="AE21" s="85" t="s">
        <v>1876</v>
      </c>
      <c r="AF21" s="79" t="b">
        <v>1</v>
      </c>
      <c r="AG21" s="79" t="s">
        <v>1909</v>
      </c>
      <c r="AH21" s="79"/>
      <c r="AI21" s="85" t="s">
        <v>1912</v>
      </c>
      <c r="AJ21" s="79" t="b">
        <v>0</v>
      </c>
      <c r="AK21" s="79">
        <v>9</v>
      </c>
      <c r="AL21" s="85" t="s">
        <v>1510</v>
      </c>
      <c r="AM21" s="79" t="s">
        <v>1920</v>
      </c>
      <c r="AN21" s="79" t="b">
        <v>0</v>
      </c>
      <c r="AO21" s="85" t="s">
        <v>1510</v>
      </c>
      <c r="AP21" s="79" t="s">
        <v>176</v>
      </c>
      <c r="AQ21" s="79">
        <v>0</v>
      </c>
      <c r="AR21" s="79">
        <v>0</v>
      </c>
      <c r="AS21" s="79"/>
      <c r="AT21" s="79"/>
      <c r="AU21" s="79"/>
      <c r="AV21" s="79"/>
      <c r="AW21" s="79"/>
      <c r="AX21" s="79"/>
      <c r="AY21" s="79"/>
      <c r="AZ21" s="79"/>
      <c r="BA21">
        <v>1</v>
      </c>
      <c r="BB21" s="78" t="str">
        <f>REPLACE(INDEX(GroupVertices[Group],MATCH(Edges[[#This Row],[Vertex 1]],GroupVertices[Vertex],0)),1,1,"")</f>
        <v>13</v>
      </c>
      <c r="BC21" s="78" t="str">
        <f>REPLACE(INDEX(GroupVertices[Group],MATCH(Edges[[#This Row],[Vertex 2]],GroupVertices[Vertex],0)),1,1,"")</f>
        <v>13</v>
      </c>
      <c r="BD21" s="48"/>
      <c r="BE21" s="49"/>
      <c r="BF21" s="48"/>
      <c r="BG21" s="49"/>
      <c r="BH21" s="48"/>
      <c r="BI21" s="49"/>
      <c r="BJ21" s="48"/>
      <c r="BK21" s="49"/>
      <c r="BL21" s="48"/>
    </row>
    <row r="22" spans="1:64" ht="15">
      <c r="A22" s="64" t="s">
        <v>223</v>
      </c>
      <c r="B22" s="64" t="s">
        <v>222</v>
      </c>
      <c r="C22" s="65" t="s">
        <v>5806</v>
      </c>
      <c r="D22" s="66">
        <v>3</v>
      </c>
      <c r="E22" s="67" t="s">
        <v>132</v>
      </c>
      <c r="F22" s="68">
        <v>35</v>
      </c>
      <c r="G22" s="65"/>
      <c r="H22" s="69"/>
      <c r="I22" s="70"/>
      <c r="J22" s="70"/>
      <c r="K22" s="34" t="s">
        <v>65</v>
      </c>
      <c r="L22" s="77">
        <v>22</v>
      </c>
      <c r="M22" s="77"/>
      <c r="N22" s="72"/>
      <c r="O22" s="79" t="s">
        <v>646</v>
      </c>
      <c r="P22" s="81">
        <v>43411.08986111111</v>
      </c>
      <c r="Q22" s="79" t="s">
        <v>649</v>
      </c>
      <c r="R22" s="79"/>
      <c r="S22" s="79"/>
      <c r="T22" s="79"/>
      <c r="U22" s="79"/>
      <c r="V22" s="82" t="s">
        <v>873</v>
      </c>
      <c r="W22" s="81">
        <v>43411.08986111111</v>
      </c>
      <c r="X22" s="82" t="s">
        <v>1166</v>
      </c>
      <c r="Y22" s="79"/>
      <c r="Z22" s="79"/>
      <c r="AA22" s="85" t="s">
        <v>1511</v>
      </c>
      <c r="AB22" s="79"/>
      <c r="AC22" s="79" t="b">
        <v>0</v>
      </c>
      <c r="AD22" s="79">
        <v>0</v>
      </c>
      <c r="AE22" s="85" t="s">
        <v>1876</v>
      </c>
      <c r="AF22" s="79" t="b">
        <v>1</v>
      </c>
      <c r="AG22" s="79" t="s">
        <v>1909</v>
      </c>
      <c r="AH22" s="79"/>
      <c r="AI22" s="85" t="s">
        <v>1912</v>
      </c>
      <c r="AJ22" s="79" t="b">
        <v>0</v>
      </c>
      <c r="AK22" s="79">
        <v>9</v>
      </c>
      <c r="AL22" s="85" t="s">
        <v>1510</v>
      </c>
      <c r="AM22" s="79" t="s">
        <v>1920</v>
      </c>
      <c r="AN22" s="79" t="b">
        <v>0</v>
      </c>
      <c r="AO22" s="85" t="s">
        <v>1510</v>
      </c>
      <c r="AP22" s="79" t="s">
        <v>176</v>
      </c>
      <c r="AQ22" s="79">
        <v>0</v>
      </c>
      <c r="AR22" s="79">
        <v>0</v>
      </c>
      <c r="AS22" s="79"/>
      <c r="AT22" s="79"/>
      <c r="AU22" s="79"/>
      <c r="AV22" s="79"/>
      <c r="AW22" s="79"/>
      <c r="AX22" s="79"/>
      <c r="AY22" s="79"/>
      <c r="AZ22" s="79"/>
      <c r="BA22">
        <v>1</v>
      </c>
      <c r="BB22" s="78" t="str">
        <f>REPLACE(INDEX(GroupVertices[Group],MATCH(Edges[[#This Row],[Vertex 1]],GroupVertices[Vertex],0)),1,1,"")</f>
        <v>13</v>
      </c>
      <c r="BC22" s="78" t="str">
        <f>REPLACE(INDEX(GroupVertices[Group],MATCH(Edges[[#This Row],[Vertex 2]],GroupVertices[Vertex],0)),1,1,"")</f>
        <v>13</v>
      </c>
      <c r="BD22" s="48">
        <v>0</v>
      </c>
      <c r="BE22" s="49">
        <v>0</v>
      </c>
      <c r="BF22" s="48">
        <v>1</v>
      </c>
      <c r="BG22" s="49">
        <v>5.2631578947368425</v>
      </c>
      <c r="BH22" s="48">
        <v>0</v>
      </c>
      <c r="BI22" s="49">
        <v>0</v>
      </c>
      <c r="BJ22" s="48">
        <v>18</v>
      </c>
      <c r="BK22" s="49">
        <v>94.73684210526316</v>
      </c>
      <c r="BL22" s="48">
        <v>19</v>
      </c>
    </row>
    <row r="23" spans="1:64" ht="15">
      <c r="A23" s="64" t="s">
        <v>224</v>
      </c>
      <c r="B23" s="64" t="s">
        <v>227</v>
      </c>
      <c r="C23" s="65" t="s">
        <v>5806</v>
      </c>
      <c r="D23" s="66">
        <v>3</v>
      </c>
      <c r="E23" s="67" t="s">
        <v>132</v>
      </c>
      <c r="F23" s="68">
        <v>35</v>
      </c>
      <c r="G23" s="65"/>
      <c r="H23" s="69"/>
      <c r="I23" s="70"/>
      <c r="J23" s="70"/>
      <c r="K23" s="34" t="s">
        <v>65</v>
      </c>
      <c r="L23" s="77">
        <v>23</v>
      </c>
      <c r="M23" s="77"/>
      <c r="N23" s="72"/>
      <c r="O23" s="79" t="s">
        <v>646</v>
      </c>
      <c r="P23" s="81">
        <v>43411.311898148146</v>
      </c>
      <c r="Q23" s="79" t="s">
        <v>650</v>
      </c>
      <c r="R23" s="79"/>
      <c r="S23" s="79"/>
      <c r="T23" s="79" t="s">
        <v>819</v>
      </c>
      <c r="U23" s="79"/>
      <c r="V23" s="82" t="s">
        <v>874</v>
      </c>
      <c r="W23" s="81">
        <v>43411.311898148146</v>
      </c>
      <c r="X23" s="82" t="s">
        <v>1167</v>
      </c>
      <c r="Y23" s="79"/>
      <c r="Z23" s="79"/>
      <c r="AA23" s="85" t="s">
        <v>1512</v>
      </c>
      <c r="AB23" s="79"/>
      <c r="AC23" s="79" t="b">
        <v>0</v>
      </c>
      <c r="AD23" s="79">
        <v>0</v>
      </c>
      <c r="AE23" s="85" t="s">
        <v>1876</v>
      </c>
      <c r="AF23" s="79" t="b">
        <v>0</v>
      </c>
      <c r="AG23" s="79" t="s">
        <v>1909</v>
      </c>
      <c r="AH23" s="79"/>
      <c r="AI23" s="85" t="s">
        <v>1876</v>
      </c>
      <c r="AJ23" s="79" t="b">
        <v>0</v>
      </c>
      <c r="AK23" s="79">
        <v>12</v>
      </c>
      <c r="AL23" s="85" t="s">
        <v>1515</v>
      </c>
      <c r="AM23" s="79" t="s">
        <v>1919</v>
      </c>
      <c r="AN23" s="79" t="b">
        <v>0</v>
      </c>
      <c r="AO23" s="85" t="s">
        <v>1515</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1</v>
      </c>
      <c r="BE23" s="49">
        <v>4.761904761904762</v>
      </c>
      <c r="BF23" s="48">
        <v>0</v>
      </c>
      <c r="BG23" s="49">
        <v>0</v>
      </c>
      <c r="BH23" s="48">
        <v>0</v>
      </c>
      <c r="BI23" s="49">
        <v>0</v>
      </c>
      <c r="BJ23" s="48">
        <v>20</v>
      </c>
      <c r="BK23" s="49">
        <v>95.23809523809524</v>
      </c>
      <c r="BL23" s="48">
        <v>21</v>
      </c>
    </row>
    <row r="24" spans="1:64" ht="15">
      <c r="A24" s="64" t="s">
        <v>225</v>
      </c>
      <c r="B24" s="64" t="s">
        <v>227</v>
      </c>
      <c r="C24" s="65" t="s">
        <v>5806</v>
      </c>
      <c r="D24" s="66">
        <v>3</v>
      </c>
      <c r="E24" s="67" t="s">
        <v>132</v>
      </c>
      <c r="F24" s="68">
        <v>35</v>
      </c>
      <c r="G24" s="65"/>
      <c r="H24" s="69"/>
      <c r="I24" s="70"/>
      <c r="J24" s="70"/>
      <c r="K24" s="34" t="s">
        <v>65</v>
      </c>
      <c r="L24" s="77">
        <v>24</v>
      </c>
      <c r="M24" s="77"/>
      <c r="N24" s="72"/>
      <c r="O24" s="79" t="s">
        <v>646</v>
      </c>
      <c r="P24" s="81">
        <v>43411.33111111111</v>
      </c>
      <c r="Q24" s="79" t="s">
        <v>650</v>
      </c>
      <c r="R24" s="79"/>
      <c r="S24" s="79"/>
      <c r="T24" s="79" t="s">
        <v>819</v>
      </c>
      <c r="U24" s="79"/>
      <c r="V24" s="82" t="s">
        <v>875</v>
      </c>
      <c r="W24" s="81">
        <v>43411.33111111111</v>
      </c>
      <c r="X24" s="82" t="s">
        <v>1168</v>
      </c>
      <c r="Y24" s="79"/>
      <c r="Z24" s="79"/>
      <c r="AA24" s="85" t="s">
        <v>1513</v>
      </c>
      <c r="AB24" s="79"/>
      <c r="AC24" s="79" t="b">
        <v>0</v>
      </c>
      <c r="AD24" s="79">
        <v>0</v>
      </c>
      <c r="AE24" s="85" t="s">
        <v>1876</v>
      </c>
      <c r="AF24" s="79" t="b">
        <v>0</v>
      </c>
      <c r="AG24" s="79" t="s">
        <v>1909</v>
      </c>
      <c r="AH24" s="79"/>
      <c r="AI24" s="85" t="s">
        <v>1876</v>
      </c>
      <c r="AJ24" s="79" t="b">
        <v>0</v>
      </c>
      <c r="AK24" s="79">
        <v>12</v>
      </c>
      <c r="AL24" s="85" t="s">
        <v>1515</v>
      </c>
      <c r="AM24" s="79" t="s">
        <v>1921</v>
      </c>
      <c r="AN24" s="79" t="b">
        <v>0</v>
      </c>
      <c r="AO24" s="85" t="s">
        <v>1515</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1</v>
      </c>
      <c r="BE24" s="49">
        <v>4.761904761904762</v>
      </c>
      <c r="BF24" s="48">
        <v>0</v>
      </c>
      <c r="BG24" s="49">
        <v>0</v>
      </c>
      <c r="BH24" s="48">
        <v>0</v>
      </c>
      <c r="BI24" s="49">
        <v>0</v>
      </c>
      <c r="BJ24" s="48">
        <v>20</v>
      </c>
      <c r="BK24" s="49">
        <v>95.23809523809524</v>
      </c>
      <c r="BL24" s="48">
        <v>21</v>
      </c>
    </row>
    <row r="25" spans="1:64" ht="15">
      <c r="A25" s="64" t="s">
        <v>226</v>
      </c>
      <c r="B25" s="64" t="s">
        <v>227</v>
      </c>
      <c r="C25" s="65" t="s">
        <v>5806</v>
      </c>
      <c r="D25" s="66">
        <v>3</v>
      </c>
      <c r="E25" s="67" t="s">
        <v>132</v>
      </c>
      <c r="F25" s="68">
        <v>35</v>
      </c>
      <c r="G25" s="65"/>
      <c r="H25" s="69"/>
      <c r="I25" s="70"/>
      <c r="J25" s="70"/>
      <c r="K25" s="34" t="s">
        <v>65</v>
      </c>
      <c r="L25" s="77">
        <v>25</v>
      </c>
      <c r="M25" s="77"/>
      <c r="N25" s="72"/>
      <c r="O25" s="79" t="s">
        <v>646</v>
      </c>
      <c r="P25" s="81">
        <v>43411.48017361111</v>
      </c>
      <c r="Q25" s="79" t="s">
        <v>650</v>
      </c>
      <c r="R25" s="79"/>
      <c r="S25" s="79"/>
      <c r="T25" s="79" t="s">
        <v>819</v>
      </c>
      <c r="U25" s="79"/>
      <c r="V25" s="82" t="s">
        <v>876</v>
      </c>
      <c r="W25" s="81">
        <v>43411.48017361111</v>
      </c>
      <c r="X25" s="82" t="s">
        <v>1169</v>
      </c>
      <c r="Y25" s="79"/>
      <c r="Z25" s="79"/>
      <c r="AA25" s="85" t="s">
        <v>1514</v>
      </c>
      <c r="AB25" s="79"/>
      <c r="AC25" s="79" t="b">
        <v>0</v>
      </c>
      <c r="AD25" s="79">
        <v>0</v>
      </c>
      <c r="AE25" s="85" t="s">
        <v>1876</v>
      </c>
      <c r="AF25" s="79" t="b">
        <v>0</v>
      </c>
      <c r="AG25" s="79" t="s">
        <v>1909</v>
      </c>
      <c r="AH25" s="79"/>
      <c r="AI25" s="85" t="s">
        <v>1876</v>
      </c>
      <c r="AJ25" s="79" t="b">
        <v>0</v>
      </c>
      <c r="AK25" s="79">
        <v>12</v>
      </c>
      <c r="AL25" s="85" t="s">
        <v>1515</v>
      </c>
      <c r="AM25" s="79" t="s">
        <v>1919</v>
      </c>
      <c r="AN25" s="79" t="b">
        <v>0</v>
      </c>
      <c r="AO25" s="85" t="s">
        <v>1515</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1</v>
      </c>
      <c r="BE25" s="49">
        <v>4.761904761904762</v>
      </c>
      <c r="BF25" s="48">
        <v>0</v>
      </c>
      <c r="BG25" s="49">
        <v>0</v>
      </c>
      <c r="BH25" s="48">
        <v>0</v>
      </c>
      <c r="BI25" s="49">
        <v>0</v>
      </c>
      <c r="BJ25" s="48">
        <v>20</v>
      </c>
      <c r="BK25" s="49">
        <v>95.23809523809524</v>
      </c>
      <c r="BL25" s="48">
        <v>21</v>
      </c>
    </row>
    <row r="26" spans="1:64" ht="15">
      <c r="A26" s="64" t="s">
        <v>227</v>
      </c>
      <c r="B26" s="64" t="s">
        <v>227</v>
      </c>
      <c r="C26" s="65" t="s">
        <v>5806</v>
      </c>
      <c r="D26" s="66">
        <v>3</v>
      </c>
      <c r="E26" s="67" t="s">
        <v>132</v>
      </c>
      <c r="F26" s="68">
        <v>35</v>
      </c>
      <c r="G26" s="65"/>
      <c r="H26" s="69"/>
      <c r="I26" s="70"/>
      <c r="J26" s="70"/>
      <c r="K26" s="34" t="s">
        <v>65</v>
      </c>
      <c r="L26" s="77">
        <v>26</v>
      </c>
      <c r="M26" s="77"/>
      <c r="N26" s="72"/>
      <c r="O26" s="79" t="s">
        <v>176</v>
      </c>
      <c r="P26" s="81">
        <v>43410.77081018518</v>
      </c>
      <c r="Q26" s="79" t="s">
        <v>652</v>
      </c>
      <c r="R26" s="79"/>
      <c r="S26" s="79"/>
      <c r="T26" s="79" t="s">
        <v>820</v>
      </c>
      <c r="U26" s="82" t="s">
        <v>846</v>
      </c>
      <c r="V26" s="82" t="s">
        <v>846</v>
      </c>
      <c r="W26" s="81">
        <v>43410.77081018518</v>
      </c>
      <c r="X26" s="82" t="s">
        <v>1170</v>
      </c>
      <c r="Y26" s="79"/>
      <c r="Z26" s="79"/>
      <c r="AA26" s="85" t="s">
        <v>1515</v>
      </c>
      <c r="AB26" s="79"/>
      <c r="AC26" s="79" t="b">
        <v>0</v>
      </c>
      <c r="AD26" s="79">
        <v>35</v>
      </c>
      <c r="AE26" s="85" t="s">
        <v>1876</v>
      </c>
      <c r="AF26" s="79" t="b">
        <v>0</v>
      </c>
      <c r="AG26" s="79" t="s">
        <v>1909</v>
      </c>
      <c r="AH26" s="79"/>
      <c r="AI26" s="85" t="s">
        <v>1876</v>
      </c>
      <c r="AJ26" s="79" t="b">
        <v>0</v>
      </c>
      <c r="AK26" s="79">
        <v>8</v>
      </c>
      <c r="AL26" s="85" t="s">
        <v>1876</v>
      </c>
      <c r="AM26" s="79" t="s">
        <v>1919</v>
      </c>
      <c r="AN26" s="79" t="b">
        <v>0</v>
      </c>
      <c r="AO26" s="85" t="s">
        <v>1515</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1</v>
      </c>
      <c r="BE26" s="49">
        <v>2.4390243902439024</v>
      </c>
      <c r="BF26" s="48">
        <v>0</v>
      </c>
      <c r="BG26" s="49">
        <v>0</v>
      </c>
      <c r="BH26" s="48">
        <v>0</v>
      </c>
      <c r="BI26" s="49">
        <v>0</v>
      </c>
      <c r="BJ26" s="48">
        <v>40</v>
      </c>
      <c r="BK26" s="49">
        <v>97.5609756097561</v>
      </c>
      <c r="BL26" s="48">
        <v>41</v>
      </c>
    </row>
    <row r="27" spans="1:64" ht="15">
      <c r="A27" s="64" t="s">
        <v>228</v>
      </c>
      <c r="B27" s="64" t="s">
        <v>227</v>
      </c>
      <c r="C27" s="65" t="s">
        <v>5806</v>
      </c>
      <c r="D27" s="66">
        <v>3</v>
      </c>
      <c r="E27" s="67" t="s">
        <v>132</v>
      </c>
      <c r="F27" s="68">
        <v>35</v>
      </c>
      <c r="G27" s="65"/>
      <c r="H27" s="69"/>
      <c r="I27" s="70"/>
      <c r="J27" s="70"/>
      <c r="K27" s="34" t="s">
        <v>65</v>
      </c>
      <c r="L27" s="77">
        <v>27</v>
      </c>
      <c r="M27" s="77"/>
      <c r="N27" s="72"/>
      <c r="O27" s="79" t="s">
        <v>646</v>
      </c>
      <c r="P27" s="81">
        <v>43411.88263888889</v>
      </c>
      <c r="Q27" s="79" t="s">
        <v>650</v>
      </c>
      <c r="R27" s="79"/>
      <c r="S27" s="79"/>
      <c r="T27" s="79" t="s">
        <v>819</v>
      </c>
      <c r="U27" s="79"/>
      <c r="V27" s="82" t="s">
        <v>877</v>
      </c>
      <c r="W27" s="81">
        <v>43411.88263888889</v>
      </c>
      <c r="X27" s="82" t="s">
        <v>1171</v>
      </c>
      <c r="Y27" s="79"/>
      <c r="Z27" s="79"/>
      <c r="AA27" s="85" t="s">
        <v>1516</v>
      </c>
      <c r="AB27" s="79"/>
      <c r="AC27" s="79" t="b">
        <v>0</v>
      </c>
      <c r="AD27" s="79">
        <v>0</v>
      </c>
      <c r="AE27" s="85" t="s">
        <v>1876</v>
      </c>
      <c r="AF27" s="79" t="b">
        <v>0</v>
      </c>
      <c r="AG27" s="79" t="s">
        <v>1909</v>
      </c>
      <c r="AH27" s="79"/>
      <c r="AI27" s="85" t="s">
        <v>1876</v>
      </c>
      <c r="AJ27" s="79" t="b">
        <v>0</v>
      </c>
      <c r="AK27" s="79">
        <v>12</v>
      </c>
      <c r="AL27" s="85" t="s">
        <v>1515</v>
      </c>
      <c r="AM27" s="79" t="s">
        <v>1923</v>
      </c>
      <c r="AN27" s="79" t="b">
        <v>0</v>
      </c>
      <c r="AO27" s="85" t="s">
        <v>1515</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1</v>
      </c>
      <c r="BE27" s="49">
        <v>4.761904761904762</v>
      </c>
      <c r="BF27" s="48">
        <v>0</v>
      </c>
      <c r="BG27" s="49">
        <v>0</v>
      </c>
      <c r="BH27" s="48">
        <v>0</v>
      </c>
      <c r="BI27" s="49">
        <v>0</v>
      </c>
      <c r="BJ27" s="48">
        <v>20</v>
      </c>
      <c r="BK27" s="49">
        <v>95.23809523809524</v>
      </c>
      <c r="BL27" s="48">
        <v>21</v>
      </c>
    </row>
    <row r="28" spans="1:64" ht="15">
      <c r="A28" s="64" t="s">
        <v>229</v>
      </c>
      <c r="B28" s="64" t="s">
        <v>535</v>
      </c>
      <c r="C28" s="65" t="s">
        <v>5806</v>
      </c>
      <c r="D28" s="66">
        <v>3</v>
      </c>
      <c r="E28" s="67" t="s">
        <v>132</v>
      </c>
      <c r="F28" s="68">
        <v>35</v>
      </c>
      <c r="G28" s="65"/>
      <c r="H28" s="69"/>
      <c r="I28" s="70"/>
      <c r="J28" s="70"/>
      <c r="K28" s="34" t="s">
        <v>65</v>
      </c>
      <c r="L28" s="77">
        <v>28</v>
      </c>
      <c r="M28" s="77"/>
      <c r="N28" s="72"/>
      <c r="O28" s="79" t="s">
        <v>646</v>
      </c>
      <c r="P28" s="81">
        <v>43411.863020833334</v>
      </c>
      <c r="Q28" s="79" t="s">
        <v>653</v>
      </c>
      <c r="R28" s="79"/>
      <c r="S28" s="79"/>
      <c r="T28" s="79"/>
      <c r="U28" s="79"/>
      <c r="V28" s="82" t="s">
        <v>878</v>
      </c>
      <c r="W28" s="81">
        <v>43411.863020833334</v>
      </c>
      <c r="X28" s="82" t="s">
        <v>1172</v>
      </c>
      <c r="Y28" s="79"/>
      <c r="Z28" s="79"/>
      <c r="AA28" s="85" t="s">
        <v>1517</v>
      </c>
      <c r="AB28" s="85" t="s">
        <v>1845</v>
      </c>
      <c r="AC28" s="79" t="b">
        <v>0</v>
      </c>
      <c r="AD28" s="79">
        <v>2</v>
      </c>
      <c r="AE28" s="85" t="s">
        <v>1877</v>
      </c>
      <c r="AF28" s="79" t="b">
        <v>0</v>
      </c>
      <c r="AG28" s="79" t="s">
        <v>1910</v>
      </c>
      <c r="AH28" s="79"/>
      <c r="AI28" s="85" t="s">
        <v>1876</v>
      </c>
      <c r="AJ28" s="79" t="b">
        <v>0</v>
      </c>
      <c r="AK28" s="79">
        <v>0</v>
      </c>
      <c r="AL28" s="85" t="s">
        <v>1876</v>
      </c>
      <c r="AM28" s="79" t="s">
        <v>1920</v>
      </c>
      <c r="AN28" s="79" t="b">
        <v>0</v>
      </c>
      <c r="AO28" s="85" t="s">
        <v>1845</v>
      </c>
      <c r="AP28" s="79" t="s">
        <v>176</v>
      </c>
      <c r="AQ28" s="79">
        <v>0</v>
      </c>
      <c r="AR28" s="79">
        <v>0</v>
      </c>
      <c r="AS28" s="79"/>
      <c r="AT28" s="79"/>
      <c r="AU28" s="79"/>
      <c r="AV28" s="79"/>
      <c r="AW28" s="79"/>
      <c r="AX28" s="79"/>
      <c r="AY28" s="79"/>
      <c r="AZ28" s="79"/>
      <c r="BA28">
        <v>1</v>
      </c>
      <c r="BB28" s="78" t="str">
        <f>REPLACE(INDEX(GroupVertices[Group],MATCH(Edges[[#This Row],[Vertex 1]],GroupVertices[Vertex],0)),1,1,"")</f>
        <v>20</v>
      </c>
      <c r="BC28" s="78" t="str">
        <f>REPLACE(INDEX(GroupVertices[Group],MATCH(Edges[[#This Row],[Vertex 2]],GroupVertices[Vertex],0)),1,1,"")</f>
        <v>20</v>
      </c>
      <c r="BD28" s="48"/>
      <c r="BE28" s="49"/>
      <c r="BF28" s="48"/>
      <c r="BG28" s="49"/>
      <c r="BH28" s="48"/>
      <c r="BI28" s="49"/>
      <c r="BJ28" s="48"/>
      <c r="BK28" s="49"/>
      <c r="BL28" s="48"/>
    </row>
    <row r="29" spans="1:64" ht="15">
      <c r="A29" s="64" t="s">
        <v>230</v>
      </c>
      <c r="B29" s="64" t="s">
        <v>535</v>
      </c>
      <c r="C29" s="65" t="s">
        <v>5806</v>
      </c>
      <c r="D29" s="66">
        <v>3</v>
      </c>
      <c r="E29" s="67" t="s">
        <v>132</v>
      </c>
      <c r="F29" s="68">
        <v>35</v>
      </c>
      <c r="G29" s="65"/>
      <c r="H29" s="69"/>
      <c r="I29" s="70"/>
      <c r="J29" s="70"/>
      <c r="K29" s="34" t="s">
        <v>65</v>
      </c>
      <c r="L29" s="77">
        <v>29</v>
      </c>
      <c r="M29" s="77"/>
      <c r="N29" s="72"/>
      <c r="O29" s="79" t="s">
        <v>646</v>
      </c>
      <c r="P29" s="81">
        <v>43411.89653935185</v>
      </c>
      <c r="Q29" s="79" t="s">
        <v>654</v>
      </c>
      <c r="R29" s="79"/>
      <c r="S29" s="79"/>
      <c r="T29" s="79"/>
      <c r="U29" s="79"/>
      <c r="V29" s="82" t="s">
        <v>879</v>
      </c>
      <c r="W29" s="81">
        <v>43411.89653935185</v>
      </c>
      <c r="X29" s="82" t="s">
        <v>1173</v>
      </c>
      <c r="Y29" s="79"/>
      <c r="Z29" s="79"/>
      <c r="AA29" s="85" t="s">
        <v>1518</v>
      </c>
      <c r="AB29" s="85" t="s">
        <v>1517</v>
      </c>
      <c r="AC29" s="79" t="b">
        <v>0</v>
      </c>
      <c r="AD29" s="79">
        <v>0</v>
      </c>
      <c r="AE29" s="85" t="s">
        <v>1878</v>
      </c>
      <c r="AF29" s="79" t="b">
        <v>0</v>
      </c>
      <c r="AG29" s="79" t="s">
        <v>1910</v>
      </c>
      <c r="AH29" s="79"/>
      <c r="AI29" s="85" t="s">
        <v>1876</v>
      </c>
      <c r="AJ29" s="79" t="b">
        <v>0</v>
      </c>
      <c r="AK29" s="79">
        <v>0</v>
      </c>
      <c r="AL29" s="85" t="s">
        <v>1876</v>
      </c>
      <c r="AM29" s="79" t="s">
        <v>1919</v>
      </c>
      <c r="AN29" s="79" t="b">
        <v>0</v>
      </c>
      <c r="AO29" s="85" t="s">
        <v>1517</v>
      </c>
      <c r="AP29" s="79" t="s">
        <v>176</v>
      </c>
      <c r="AQ29" s="79">
        <v>0</v>
      </c>
      <c r="AR29" s="79">
        <v>0</v>
      </c>
      <c r="AS29" s="79"/>
      <c r="AT29" s="79"/>
      <c r="AU29" s="79"/>
      <c r="AV29" s="79"/>
      <c r="AW29" s="79"/>
      <c r="AX29" s="79"/>
      <c r="AY29" s="79"/>
      <c r="AZ29" s="79"/>
      <c r="BA29">
        <v>1</v>
      </c>
      <c r="BB29" s="78" t="str">
        <f>REPLACE(INDEX(GroupVertices[Group],MATCH(Edges[[#This Row],[Vertex 1]],GroupVertices[Vertex],0)),1,1,"")</f>
        <v>20</v>
      </c>
      <c r="BC29" s="78" t="str">
        <f>REPLACE(INDEX(GroupVertices[Group],MATCH(Edges[[#This Row],[Vertex 2]],GroupVertices[Vertex],0)),1,1,"")</f>
        <v>20</v>
      </c>
      <c r="BD29" s="48"/>
      <c r="BE29" s="49"/>
      <c r="BF29" s="48"/>
      <c r="BG29" s="49"/>
      <c r="BH29" s="48"/>
      <c r="BI29" s="49"/>
      <c r="BJ29" s="48"/>
      <c r="BK29" s="49"/>
      <c r="BL29" s="48"/>
    </row>
    <row r="30" spans="1:64" ht="15">
      <c r="A30" s="64" t="s">
        <v>229</v>
      </c>
      <c r="B30" s="64" t="s">
        <v>536</v>
      </c>
      <c r="C30" s="65" t="s">
        <v>5806</v>
      </c>
      <c r="D30" s="66">
        <v>3</v>
      </c>
      <c r="E30" s="67" t="s">
        <v>132</v>
      </c>
      <c r="F30" s="68">
        <v>35</v>
      </c>
      <c r="G30" s="65"/>
      <c r="H30" s="69"/>
      <c r="I30" s="70"/>
      <c r="J30" s="70"/>
      <c r="K30" s="34" t="s">
        <v>65</v>
      </c>
      <c r="L30" s="77">
        <v>30</v>
      </c>
      <c r="M30" s="77"/>
      <c r="N30" s="72"/>
      <c r="O30" s="79" t="s">
        <v>647</v>
      </c>
      <c r="P30" s="81">
        <v>43411.863020833334</v>
      </c>
      <c r="Q30" s="79" t="s">
        <v>653</v>
      </c>
      <c r="R30" s="79"/>
      <c r="S30" s="79"/>
      <c r="T30" s="79"/>
      <c r="U30" s="79"/>
      <c r="V30" s="82" t="s">
        <v>878</v>
      </c>
      <c r="W30" s="81">
        <v>43411.863020833334</v>
      </c>
      <c r="X30" s="82" t="s">
        <v>1172</v>
      </c>
      <c r="Y30" s="79"/>
      <c r="Z30" s="79"/>
      <c r="AA30" s="85" t="s">
        <v>1517</v>
      </c>
      <c r="AB30" s="85" t="s">
        <v>1845</v>
      </c>
      <c r="AC30" s="79" t="b">
        <v>0</v>
      </c>
      <c r="AD30" s="79">
        <v>2</v>
      </c>
      <c r="AE30" s="85" t="s">
        <v>1877</v>
      </c>
      <c r="AF30" s="79" t="b">
        <v>0</v>
      </c>
      <c r="AG30" s="79" t="s">
        <v>1910</v>
      </c>
      <c r="AH30" s="79"/>
      <c r="AI30" s="85" t="s">
        <v>1876</v>
      </c>
      <c r="AJ30" s="79" t="b">
        <v>0</v>
      </c>
      <c r="AK30" s="79">
        <v>0</v>
      </c>
      <c r="AL30" s="85" t="s">
        <v>1876</v>
      </c>
      <c r="AM30" s="79" t="s">
        <v>1920</v>
      </c>
      <c r="AN30" s="79" t="b">
        <v>0</v>
      </c>
      <c r="AO30" s="85" t="s">
        <v>1845</v>
      </c>
      <c r="AP30" s="79" t="s">
        <v>176</v>
      </c>
      <c r="AQ30" s="79">
        <v>0</v>
      </c>
      <c r="AR30" s="79">
        <v>0</v>
      </c>
      <c r="AS30" s="79"/>
      <c r="AT30" s="79"/>
      <c r="AU30" s="79"/>
      <c r="AV30" s="79"/>
      <c r="AW30" s="79"/>
      <c r="AX30" s="79"/>
      <c r="AY30" s="79"/>
      <c r="AZ30" s="79"/>
      <c r="BA30">
        <v>1</v>
      </c>
      <c r="BB30" s="78" t="str">
        <f>REPLACE(INDEX(GroupVertices[Group],MATCH(Edges[[#This Row],[Vertex 1]],GroupVertices[Vertex],0)),1,1,"")</f>
        <v>20</v>
      </c>
      <c r="BC30" s="78" t="str">
        <f>REPLACE(INDEX(GroupVertices[Group],MATCH(Edges[[#This Row],[Vertex 2]],GroupVertices[Vertex],0)),1,1,"")</f>
        <v>20</v>
      </c>
      <c r="BD30" s="48">
        <v>0</v>
      </c>
      <c r="BE30" s="49">
        <v>0</v>
      </c>
      <c r="BF30" s="48">
        <v>0</v>
      </c>
      <c r="BG30" s="49">
        <v>0</v>
      </c>
      <c r="BH30" s="48">
        <v>0</v>
      </c>
      <c r="BI30" s="49">
        <v>0</v>
      </c>
      <c r="BJ30" s="48">
        <v>54</v>
      </c>
      <c r="BK30" s="49">
        <v>100</v>
      </c>
      <c r="BL30" s="48">
        <v>54</v>
      </c>
    </row>
    <row r="31" spans="1:64" ht="15">
      <c r="A31" s="64" t="s">
        <v>230</v>
      </c>
      <c r="B31" s="64" t="s">
        <v>536</v>
      </c>
      <c r="C31" s="65" t="s">
        <v>5806</v>
      </c>
      <c r="D31" s="66">
        <v>3</v>
      </c>
      <c r="E31" s="67" t="s">
        <v>132</v>
      </c>
      <c r="F31" s="68">
        <v>35</v>
      </c>
      <c r="G31" s="65"/>
      <c r="H31" s="69"/>
      <c r="I31" s="70"/>
      <c r="J31" s="70"/>
      <c r="K31" s="34" t="s">
        <v>65</v>
      </c>
      <c r="L31" s="77">
        <v>31</v>
      </c>
      <c r="M31" s="77"/>
      <c r="N31" s="72"/>
      <c r="O31" s="79" t="s">
        <v>646</v>
      </c>
      <c r="P31" s="81">
        <v>43411.89653935185</v>
      </c>
      <c r="Q31" s="79" t="s">
        <v>654</v>
      </c>
      <c r="R31" s="79"/>
      <c r="S31" s="79"/>
      <c r="T31" s="79"/>
      <c r="U31" s="79"/>
      <c r="V31" s="82" t="s">
        <v>879</v>
      </c>
      <c r="W31" s="81">
        <v>43411.89653935185</v>
      </c>
      <c r="X31" s="82" t="s">
        <v>1173</v>
      </c>
      <c r="Y31" s="79"/>
      <c r="Z31" s="79"/>
      <c r="AA31" s="85" t="s">
        <v>1518</v>
      </c>
      <c r="AB31" s="85" t="s">
        <v>1517</v>
      </c>
      <c r="AC31" s="79" t="b">
        <v>0</v>
      </c>
      <c r="AD31" s="79">
        <v>0</v>
      </c>
      <c r="AE31" s="85" t="s">
        <v>1878</v>
      </c>
      <c r="AF31" s="79" t="b">
        <v>0</v>
      </c>
      <c r="AG31" s="79" t="s">
        <v>1910</v>
      </c>
      <c r="AH31" s="79"/>
      <c r="AI31" s="85" t="s">
        <v>1876</v>
      </c>
      <c r="AJ31" s="79" t="b">
        <v>0</v>
      </c>
      <c r="AK31" s="79">
        <v>0</v>
      </c>
      <c r="AL31" s="85" t="s">
        <v>1876</v>
      </c>
      <c r="AM31" s="79" t="s">
        <v>1919</v>
      </c>
      <c r="AN31" s="79" t="b">
        <v>0</v>
      </c>
      <c r="AO31" s="85" t="s">
        <v>1517</v>
      </c>
      <c r="AP31" s="79" t="s">
        <v>176</v>
      </c>
      <c r="AQ31" s="79">
        <v>0</v>
      </c>
      <c r="AR31" s="79">
        <v>0</v>
      </c>
      <c r="AS31" s="79"/>
      <c r="AT31" s="79"/>
      <c r="AU31" s="79"/>
      <c r="AV31" s="79"/>
      <c r="AW31" s="79"/>
      <c r="AX31" s="79"/>
      <c r="AY31" s="79"/>
      <c r="AZ31" s="79"/>
      <c r="BA31">
        <v>1</v>
      </c>
      <c r="BB31" s="78" t="str">
        <f>REPLACE(INDEX(GroupVertices[Group],MATCH(Edges[[#This Row],[Vertex 1]],GroupVertices[Vertex],0)),1,1,"")</f>
        <v>20</v>
      </c>
      <c r="BC31" s="78" t="str">
        <f>REPLACE(INDEX(GroupVertices[Group],MATCH(Edges[[#This Row],[Vertex 2]],GroupVertices[Vertex],0)),1,1,"")</f>
        <v>20</v>
      </c>
      <c r="BD31" s="48">
        <v>0</v>
      </c>
      <c r="BE31" s="49">
        <v>0</v>
      </c>
      <c r="BF31" s="48">
        <v>0</v>
      </c>
      <c r="BG31" s="49">
        <v>0</v>
      </c>
      <c r="BH31" s="48">
        <v>0</v>
      </c>
      <c r="BI31" s="49">
        <v>0</v>
      </c>
      <c r="BJ31" s="48">
        <v>30</v>
      </c>
      <c r="BK31" s="49">
        <v>100</v>
      </c>
      <c r="BL31" s="48">
        <v>30</v>
      </c>
    </row>
    <row r="32" spans="1:64" ht="15">
      <c r="A32" s="64" t="s">
        <v>229</v>
      </c>
      <c r="B32" s="64" t="s">
        <v>230</v>
      </c>
      <c r="C32" s="65" t="s">
        <v>5806</v>
      </c>
      <c r="D32" s="66">
        <v>3</v>
      </c>
      <c r="E32" s="67" t="s">
        <v>132</v>
      </c>
      <c r="F32" s="68">
        <v>35</v>
      </c>
      <c r="G32" s="65"/>
      <c r="H32" s="69"/>
      <c r="I32" s="70"/>
      <c r="J32" s="70"/>
      <c r="K32" s="34" t="s">
        <v>66</v>
      </c>
      <c r="L32" s="77">
        <v>32</v>
      </c>
      <c r="M32" s="77"/>
      <c r="N32" s="72"/>
      <c r="O32" s="79" t="s">
        <v>646</v>
      </c>
      <c r="P32" s="81">
        <v>43411.863020833334</v>
      </c>
      <c r="Q32" s="79" t="s">
        <v>653</v>
      </c>
      <c r="R32" s="79"/>
      <c r="S32" s="79"/>
      <c r="T32" s="79"/>
      <c r="U32" s="79"/>
      <c r="V32" s="82" t="s">
        <v>878</v>
      </c>
      <c r="W32" s="81">
        <v>43411.863020833334</v>
      </c>
      <c r="X32" s="82" t="s">
        <v>1172</v>
      </c>
      <c r="Y32" s="79"/>
      <c r="Z32" s="79"/>
      <c r="AA32" s="85" t="s">
        <v>1517</v>
      </c>
      <c r="AB32" s="85" t="s">
        <v>1845</v>
      </c>
      <c r="AC32" s="79" t="b">
        <v>0</v>
      </c>
      <c r="AD32" s="79">
        <v>2</v>
      </c>
      <c r="AE32" s="85" t="s">
        <v>1877</v>
      </c>
      <c r="AF32" s="79" t="b">
        <v>0</v>
      </c>
      <c r="AG32" s="79" t="s">
        <v>1910</v>
      </c>
      <c r="AH32" s="79"/>
      <c r="AI32" s="85" t="s">
        <v>1876</v>
      </c>
      <c r="AJ32" s="79" t="b">
        <v>0</v>
      </c>
      <c r="AK32" s="79">
        <v>0</v>
      </c>
      <c r="AL32" s="85" t="s">
        <v>1876</v>
      </c>
      <c r="AM32" s="79" t="s">
        <v>1920</v>
      </c>
      <c r="AN32" s="79" t="b">
        <v>0</v>
      </c>
      <c r="AO32" s="85" t="s">
        <v>1845</v>
      </c>
      <c r="AP32" s="79" t="s">
        <v>176</v>
      </c>
      <c r="AQ32" s="79">
        <v>0</v>
      </c>
      <c r="AR32" s="79">
        <v>0</v>
      </c>
      <c r="AS32" s="79"/>
      <c r="AT32" s="79"/>
      <c r="AU32" s="79"/>
      <c r="AV32" s="79"/>
      <c r="AW32" s="79"/>
      <c r="AX32" s="79"/>
      <c r="AY32" s="79"/>
      <c r="AZ32" s="79"/>
      <c r="BA32">
        <v>1</v>
      </c>
      <c r="BB32" s="78" t="str">
        <f>REPLACE(INDEX(GroupVertices[Group],MATCH(Edges[[#This Row],[Vertex 1]],GroupVertices[Vertex],0)),1,1,"")</f>
        <v>20</v>
      </c>
      <c r="BC32" s="78" t="str">
        <f>REPLACE(INDEX(GroupVertices[Group],MATCH(Edges[[#This Row],[Vertex 2]],GroupVertices[Vertex],0)),1,1,"")</f>
        <v>20</v>
      </c>
      <c r="BD32" s="48"/>
      <c r="BE32" s="49"/>
      <c r="BF32" s="48"/>
      <c r="BG32" s="49"/>
      <c r="BH32" s="48"/>
      <c r="BI32" s="49"/>
      <c r="BJ32" s="48"/>
      <c r="BK32" s="49"/>
      <c r="BL32" s="48"/>
    </row>
    <row r="33" spans="1:64" ht="15">
      <c r="A33" s="64" t="s">
        <v>230</v>
      </c>
      <c r="B33" s="64" t="s">
        <v>229</v>
      </c>
      <c r="C33" s="65" t="s">
        <v>5806</v>
      </c>
      <c r="D33" s="66">
        <v>3</v>
      </c>
      <c r="E33" s="67" t="s">
        <v>132</v>
      </c>
      <c r="F33" s="68">
        <v>35</v>
      </c>
      <c r="G33" s="65"/>
      <c r="H33" s="69"/>
      <c r="I33" s="70"/>
      <c r="J33" s="70"/>
      <c r="K33" s="34" t="s">
        <v>66</v>
      </c>
      <c r="L33" s="77">
        <v>33</v>
      </c>
      <c r="M33" s="77"/>
      <c r="N33" s="72"/>
      <c r="O33" s="79" t="s">
        <v>647</v>
      </c>
      <c r="P33" s="81">
        <v>43411.89653935185</v>
      </c>
      <c r="Q33" s="79" t="s">
        <v>654</v>
      </c>
      <c r="R33" s="79"/>
      <c r="S33" s="79"/>
      <c r="T33" s="79"/>
      <c r="U33" s="79"/>
      <c r="V33" s="82" t="s">
        <v>879</v>
      </c>
      <c r="W33" s="81">
        <v>43411.89653935185</v>
      </c>
      <c r="X33" s="82" t="s">
        <v>1173</v>
      </c>
      <c r="Y33" s="79"/>
      <c r="Z33" s="79"/>
      <c r="AA33" s="85" t="s">
        <v>1518</v>
      </c>
      <c r="AB33" s="85" t="s">
        <v>1517</v>
      </c>
      <c r="AC33" s="79" t="b">
        <v>0</v>
      </c>
      <c r="AD33" s="79">
        <v>0</v>
      </c>
      <c r="AE33" s="85" t="s">
        <v>1878</v>
      </c>
      <c r="AF33" s="79" t="b">
        <v>0</v>
      </c>
      <c r="AG33" s="79" t="s">
        <v>1910</v>
      </c>
      <c r="AH33" s="79"/>
      <c r="AI33" s="85" t="s">
        <v>1876</v>
      </c>
      <c r="AJ33" s="79" t="b">
        <v>0</v>
      </c>
      <c r="AK33" s="79">
        <v>0</v>
      </c>
      <c r="AL33" s="85" t="s">
        <v>1876</v>
      </c>
      <c r="AM33" s="79" t="s">
        <v>1919</v>
      </c>
      <c r="AN33" s="79" t="b">
        <v>0</v>
      </c>
      <c r="AO33" s="85" t="s">
        <v>1517</v>
      </c>
      <c r="AP33" s="79" t="s">
        <v>176</v>
      </c>
      <c r="AQ33" s="79">
        <v>0</v>
      </c>
      <c r="AR33" s="79">
        <v>0</v>
      </c>
      <c r="AS33" s="79"/>
      <c r="AT33" s="79"/>
      <c r="AU33" s="79"/>
      <c r="AV33" s="79"/>
      <c r="AW33" s="79"/>
      <c r="AX33" s="79"/>
      <c r="AY33" s="79"/>
      <c r="AZ33" s="79"/>
      <c r="BA33">
        <v>1</v>
      </c>
      <c r="BB33" s="78" t="str">
        <f>REPLACE(INDEX(GroupVertices[Group],MATCH(Edges[[#This Row],[Vertex 1]],GroupVertices[Vertex],0)),1,1,"")</f>
        <v>20</v>
      </c>
      <c r="BC33" s="78" t="str">
        <f>REPLACE(INDEX(GroupVertices[Group],MATCH(Edges[[#This Row],[Vertex 2]],GroupVertices[Vertex],0)),1,1,"")</f>
        <v>20</v>
      </c>
      <c r="BD33" s="48"/>
      <c r="BE33" s="49"/>
      <c r="BF33" s="48"/>
      <c r="BG33" s="49"/>
      <c r="BH33" s="48"/>
      <c r="BI33" s="49"/>
      <c r="BJ33" s="48"/>
      <c r="BK33" s="49"/>
      <c r="BL33" s="48"/>
    </row>
    <row r="34" spans="1:64" ht="15">
      <c r="A34" s="64" t="s">
        <v>231</v>
      </c>
      <c r="B34" s="64" t="s">
        <v>231</v>
      </c>
      <c r="C34" s="65" t="s">
        <v>5806</v>
      </c>
      <c r="D34" s="66">
        <v>3</v>
      </c>
      <c r="E34" s="67" t="s">
        <v>132</v>
      </c>
      <c r="F34" s="68">
        <v>35</v>
      </c>
      <c r="G34" s="65"/>
      <c r="H34" s="69"/>
      <c r="I34" s="70"/>
      <c r="J34" s="70"/>
      <c r="K34" s="34" t="s">
        <v>65</v>
      </c>
      <c r="L34" s="77">
        <v>34</v>
      </c>
      <c r="M34" s="77"/>
      <c r="N34" s="72"/>
      <c r="O34" s="79" t="s">
        <v>176</v>
      </c>
      <c r="P34" s="81">
        <v>43412.65210648148</v>
      </c>
      <c r="Q34" s="79" t="s">
        <v>655</v>
      </c>
      <c r="R34" s="79"/>
      <c r="S34" s="79"/>
      <c r="T34" s="79" t="s">
        <v>821</v>
      </c>
      <c r="U34" s="82" t="s">
        <v>847</v>
      </c>
      <c r="V34" s="82" t="s">
        <v>847</v>
      </c>
      <c r="W34" s="81">
        <v>43412.65210648148</v>
      </c>
      <c r="X34" s="82" t="s">
        <v>1174</v>
      </c>
      <c r="Y34" s="79"/>
      <c r="Z34" s="79"/>
      <c r="AA34" s="85" t="s">
        <v>1519</v>
      </c>
      <c r="AB34" s="79"/>
      <c r="AC34" s="79" t="b">
        <v>0</v>
      </c>
      <c r="AD34" s="79">
        <v>1</v>
      </c>
      <c r="AE34" s="85" t="s">
        <v>1876</v>
      </c>
      <c r="AF34" s="79" t="b">
        <v>0</v>
      </c>
      <c r="AG34" s="79" t="s">
        <v>1909</v>
      </c>
      <c r="AH34" s="79"/>
      <c r="AI34" s="85" t="s">
        <v>1876</v>
      </c>
      <c r="AJ34" s="79" t="b">
        <v>0</v>
      </c>
      <c r="AK34" s="79">
        <v>1</v>
      </c>
      <c r="AL34" s="85" t="s">
        <v>1876</v>
      </c>
      <c r="AM34" s="79" t="s">
        <v>1924</v>
      </c>
      <c r="AN34" s="79" t="b">
        <v>0</v>
      </c>
      <c r="AO34" s="85" t="s">
        <v>1519</v>
      </c>
      <c r="AP34" s="79" t="s">
        <v>176</v>
      </c>
      <c r="AQ34" s="79">
        <v>0</v>
      </c>
      <c r="AR34" s="79">
        <v>0</v>
      </c>
      <c r="AS34" s="79"/>
      <c r="AT34" s="79"/>
      <c r="AU34" s="79"/>
      <c r="AV34" s="79"/>
      <c r="AW34" s="79"/>
      <c r="AX34" s="79"/>
      <c r="AY34" s="79"/>
      <c r="AZ34" s="79"/>
      <c r="BA34">
        <v>1</v>
      </c>
      <c r="BB34" s="78" t="str">
        <f>REPLACE(INDEX(GroupVertices[Group],MATCH(Edges[[#This Row],[Vertex 1]],GroupVertices[Vertex],0)),1,1,"")</f>
        <v>55</v>
      </c>
      <c r="BC34" s="78" t="str">
        <f>REPLACE(INDEX(GroupVertices[Group],MATCH(Edges[[#This Row],[Vertex 2]],GroupVertices[Vertex],0)),1,1,"")</f>
        <v>55</v>
      </c>
      <c r="BD34" s="48">
        <v>0</v>
      </c>
      <c r="BE34" s="49">
        <v>0</v>
      </c>
      <c r="BF34" s="48">
        <v>0</v>
      </c>
      <c r="BG34" s="49">
        <v>0</v>
      </c>
      <c r="BH34" s="48">
        <v>0</v>
      </c>
      <c r="BI34" s="49">
        <v>0</v>
      </c>
      <c r="BJ34" s="48">
        <v>22</v>
      </c>
      <c r="BK34" s="49">
        <v>100</v>
      </c>
      <c r="BL34" s="48">
        <v>22</v>
      </c>
    </row>
    <row r="35" spans="1:64" ht="15">
      <c r="A35" s="64" t="s">
        <v>232</v>
      </c>
      <c r="B35" s="64" t="s">
        <v>231</v>
      </c>
      <c r="C35" s="65" t="s">
        <v>5806</v>
      </c>
      <c r="D35" s="66">
        <v>3</v>
      </c>
      <c r="E35" s="67" t="s">
        <v>132</v>
      </c>
      <c r="F35" s="68">
        <v>35</v>
      </c>
      <c r="G35" s="65"/>
      <c r="H35" s="69"/>
      <c r="I35" s="70"/>
      <c r="J35" s="70"/>
      <c r="K35" s="34" t="s">
        <v>65</v>
      </c>
      <c r="L35" s="77">
        <v>35</v>
      </c>
      <c r="M35" s="77"/>
      <c r="N35" s="72"/>
      <c r="O35" s="79" t="s">
        <v>646</v>
      </c>
      <c r="P35" s="81">
        <v>43412.65378472222</v>
      </c>
      <c r="Q35" s="79" t="s">
        <v>656</v>
      </c>
      <c r="R35" s="79"/>
      <c r="S35" s="79"/>
      <c r="T35" s="79"/>
      <c r="U35" s="79"/>
      <c r="V35" s="82" t="s">
        <v>880</v>
      </c>
      <c r="W35" s="81">
        <v>43412.65378472222</v>
      </c>
      <c r="X35" s="82" t="s">
        <v>1175</v>
      </c>
      <c r="Y35" s="79"/>
      <c r="Z35" s="79"/>
      <c r="AA35" s="85" t="s">
        <v>1520</v>
      </c>
      <c r="AB35" s="79"/>
      <c r="AC35" s="79" t="b">
        <v>0</v>
      </c>
      <c r="AD35" s="79">
        <v>0</v>
      </c>
      <c r="AE35" s="85" t="s">
        <v>1876</v>
      </c>
      <c r="AF35" s="79" t="b">
        <v>0</v>
      </c>
      <c r="AG35" s="79" t="s">
        <v>1909</v>
      </c>
      <c r="AH35" s="79"/>
      <c r="AI35" s="85" t="s">
        <v>1876</v>
      </c>
      <c r="AJ35" s="79" t="b">
        <v>0</v>
      </c>
      <c r="AK35" s="79">
        <v>1</v>
      </c>
      <c r="AL35" s="85" t="s">
        <v>1519</v>
      </c>
      <c r="AM35" s="79" t="s">
        <v>1919</v>
      </c>
      <c r="AN35" s="79" t="b">
        <v>0</v>
      </c>
      <c r="AO35" s="85" t="s">
        <v>1519</v>
      </c>
      <c r="AP35" s="79" t="s">
        <v>176</v>
      </c>
      <c r="AQ35" s="79">
        <v>0</v>
      </c>
      <c r="AR35" s="79">
        <v>0</v>
      </c>
      <c r="AS35" s="79"/>
      <c r="AT35" s="79"/>
      <c r="AU35" s="79"/>
      <c r="AV35" s="79"/>
      <c r="AW35" s="79"/>
      <c r="AX35" s="79"/>
      <c r="AY35" s="79"/>
      <c r="AZ35" s="79"/>
      <c r="BA35">
        <v>1</v>
      </c>
      <c r="BB35" s="78" t="str">
        <f>REPLACE(INDEX(GroupVertices[Group],MATCH(Edges[[#This Row],[Vertex 1]],GroupVertices[Vertex],0)),1,1,"")</f>
        <v>55</v>
      </c>
      <c r="BC35" s="78" t="str">
        <f>REPLACE(INDEX(GroupVertices[Group],MATCH(Edges[[#This Row],[Vertex 2]],GroupVertices[Vertex],0)),1,1,"")</f>
        <v>55</v>
      </c>
      <c r="BD35" s="48">
        <v>0</v>
      </c>
      <c r="BE35" s="49">
        <v>0</v>
      </c>
      <c r="BF35" s="48">
        <v>0</v>
      </c>
      <c r="BG35" s="49">
        <v>0</v>
      </c>
      <c r="BH35" s="48">
        <v>0</v>
      </c>
      <c r="BI35" s="49">
        <v>0</v>
      </c>
      <c r="BJ35" s="48">
        <v>22</v>
      </c>
      <c r="BK35" s="49">
        <v>100</v>
      </c>
      <c r="BL35" s="48">
        <v>22</v>
      </c>
    </row>
    <row r="36" spans="1:64" ht="15">
      <c r="A36" s="64" t="s">
        <v>233</v>
      </c>
      <c r="B36" s="64" t="s">
        <v>233</v>
      </c>
      <c r="C36" s="65" t="s">
        <v>5806</v>
      </c>
      <c r="D36" s="66">
        <v>3</v>
      </c>
      <c r="E36" s="67" t="s">
        <v>132</v>
      </c>
      <c r="F36" s="68">
        <v>35</v>
      </c>
      <c r="G36" s="65"/>
      <c r="H36" s="69"/>
      <c r="I36" s="70"/>
      <c r="J36" s="70"/>
      <c r="K36" s="34" t="s">
        <v>65</v>
      </c>
      <c r="L36" s="77">
        <v>36</v>
      </c>
      <c r="M36" s="77"/>
      <c r="N36" s="72"/>
      <c r="O36" s="79" t="s">
        <v>176</v>
      </c>
      <c r="P36" s="81">
        <v>43413.91311342592</v>
      </c>
      <c r="Q36" s="79" t="s">
        <v>657</v>
      </c>
      <c r="R36" s="79"/>
      <c r="S36" s="79"/>
      <c r="T36" s="79"/>
      <c r="U36" s="79"/>
      <c r="V36" s="82" t="s">
        <v>881</v>
      </c>
      <c r="W36" s="81">
        <v>43413.91311342592</v>
      </c>
      <c r="X36" s="82" t="s">
        <v>1176</v>
      </c>
      <c r="Y36" s="79"/>
      <c r="Z36" s="79"/>
      <c r="AA36" s="85" t="s">
        <v>1521</v>
      </c>
      <c r="AB36" s="85" t="s">
        <v>1846</v>
      </c>
      <c r="AC36" s="79" t="b">
        <v>0</v>
      </c>
      <c r="AD36" s="79">
        <v>1</v>
      </c>
      <c r="AE36" s="85" t="s">
        <v>1879</v>
      </c>
      <c r="AF36" s="79" t="b">
        <v>0</v>
      </c>
      <c r="AG36" s="79" t="s">
        <v>1909</v>
      </c>
      <c r="AH36" s="79"/>
      <c r="AI36" s="85" t="s">
        <v>1876</v>
      </c>
      <c r="AJ36" s="79" t="b">
        <v>0</v>
      </c>
      <c r="AK36" s="79">
        <v>0</v>
      </c>
      <c r="AL36" s="85" t="s">
        <v>1876</v>
      </c>
      <c r="AM36" s="79" t="s">
        <v>1921</v>
      </c>
      <c r="AN36" s="79" t="b">
        <v>0</v>
      </c>
      <c r="AO36" s="85" t="s">
        <v>1846</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1</v>
      </c>
      <c r="BE36" s="49">
        <v>2.5641025641025643</v>
      </c>
      <c r="BF36" s="48">
        <v>0</v>
      </c>
      <c r="BG36" s="49">
        <v>0</v>
      </c>
      <c r="BH36" s="48">
        <v>0</v>
      </c>
      <c r="BI36" s="49">
        <v>0</v>
      </c>
      <c r="BJ36" s="48">
        <v>38</v>
      </c>
      <c r="BK36" s="49">
        <v>97.43589743589743</v>
      </c>
      <c r="BL36" s="48">
        <v>39</v>
      </c>
    </row>
    <row r="37" spans="1:64" ht="15">
      <c r="A37" s="64" t="s">
        <v>234</v>
      </c>
      <c r="B37" s="64" t="s">
        <v>537</v>
      </c>
      <c r="C37" s="65" t="s">
        <v>5806</v>
      </c>
      <c r="D37" s="66">
        <v>3</v>
      </c>
      <c r="E37" s="67" t="s">
        <v>132</v>
      </c>
      <c r="F37" s="68">
        <v>35</v>
      </c>
      <c r="G37" s="65"/>
      <c r="H37" s="69"/>
      <c r="I37" s="70"/>
      <c r="J37" s="70"/>
      <c r="K37" s="34" t="s">
        <v>65</v>
      </c>
      <c r="L37" s="77">
        <v>37</v>
      </c>
      <c r="M37" s="77"/>
      <c r="N37" s="72"/>
      <c r="O37" s="79" t="s">
        <v>646</v>
      </c>
      <c r="P37" s="81">
        <v>43414.60465277778</v>
      </c>
      <c r="Q37" s="79" t="s">
        <v>658</v>
      </c>
      <c r="R37" s="79"/>
      <c r="S37" s="79"/>
      <c r="T37" s="79"/>
      <c r="U37" s="79"/>
      <c r="V37" s="82" t="s">
        <v>882</v>
      </c>
      <c r="W37" s="81">
        <v>43414.60465277778</v>
      </c>
      <c r="X37" s="82" t="s">
        <v>1177</v>
      </c>
      <c r="Y37" s="79"/>
      <c r="Z37" s="79"/>
      <c r="AA37" s="85" t="s">
        <v>1522</v>
      </c>
      <c r="AB37" s="85" t="s">
        <v>1847</v>
      </c>
      <c r="AC37" s="79" t="b">
        <v>0</v>
      </c>
      <c r="AD37" s="79">
        <v>0</v>
      </c>
      <c r="AE37" s="85" t="s">
        <v>1880</v>
      </c>
      <c r="AF37" s="79" t="b">
        <v>0</v>
      </c>
      <c r="AG37" s="79" t="s">
        <v>1909</v>
      </c>
      <c r="AH37" s="79"/>
      <c r="AI37" s="85" t="s">
        <v>1876</v>
      </c>
      <c r="AJ37" s="79" t="b">
        <v>0</v>
      </c>
      <c r="AK37" s="79">
        <v>0</v>
      </c>
      <c r="AL37" s="85" t="s">
        <v>1876</v>
      </c>
      <c r="AM37" s="79" t="s">
        <v>1923</v>
      </c>
      <c r="AN37" s="79" t="b">
        <v>0</v>
      </c>
      <c r="AO37" s="85" t="s">
        <v>1847</v>
      </c>
      <c r="AP37" s="79" t="s">
        <v>176</v>
      </c>
      <c r="AQ37" s="79">
        <v>0</v>
      </c>
      <c r="AR37" s="79">
        <v>0</v>
      </c>
      <c r="AS37" s="79"/>
      <c r="AT37" s="79"/>
      <c r="AU37" s="79"/>
      <c r="AV37" s="79"/>
      <c r="AW37" s="79"/>
      <c r="AX37" s="79"/>
      <c r="AY37" s="79"/>
      <c r="AZ37" s="79"/>
      <c r="BA37">
        <v>1</v>
      </c>
      <c r="BB37" s="78" t="str">
        <f>REPLACE(INDEX(GroupVertices[Group],MATCH(Edges[[#This Row],[Vertex 1]],GroupVertices[Vertex],0)),1,1,"")</f>
        <v>11</v>
      </c>
      <c r="BC37" s="78" t="str">
        <f>REPLACE(INDEX(GroupVertices[Group],MATCH(Edges[[#This Row],[Vertex 2]],GroupVertices[Vertex],0)),1,1,"")</f>
        <v>11</v>
      </c>
      <c r="BD37" s="48"/>
      <c r="BE37" s="49"/>
      <c r="BF37" s="48"/>
      <c r="BG37" s="49"/>
      <c r="BH37" s="48"/>
      <c r="BI37" s="49"/>
      <c r="BJ37" s="48"/>
      <c r="BK37" s="49"/>
      <c r="BL37" s="48"/>
    </row>
    <row r="38" spans="1:64" ht="15">
      <c r="A38" s="64" t="s">
        <v>234</v>
      </c>
      <c r="B38" s="64" t="s">
        <v>538</v>
      </c>
      <c r="C38" s="65" t="s">
        <v>5806</v>
      </c>
      <c r="D38" s="66">
        <v>3</v>
      </c>
      <c r="E38" s="67" t="s">
        <v>132</v>
      </c>
      <c r="F38" s="68">
        <v>35</v>
      </c>
      <c r="G38" s="65"/>
      <c r="H38" s="69"/>
      <c r="I38" s="70"/>
      <c r="J38" s="70"/>
      <c r="K38" s="34" t="s">
        <v>65</v>
      </c>
      <c r="L38" s="77">
        <v>38</v>
      </c>
      <c r="M38" s="77"/>
      <c r="N38" s="72"/>
      <c r="O38" s="79" t="s">
        <v>646</v>
      </c>
      <c r="P38" s="81">
        <v>43414.60465277778</v>
      </c>
      <c r="Q38" s="79" t="s">
        <v>658</v>
      </c>
      <c r="R38" s="79"/>
      <c r="S38" s="79"/>
      <c r="T38" s="79"/>
      <c r="U38" s="79"/>
      <c r="V38" s="82" t="s">
        <v>882</v>
      </c>
      <c r="W38" s="81">
        <v>43414.60465277778</v>
      </c>
      <c r="X38" s="82" t="s">
        <v>1177</v>
      </c>
      <c r="Y38" s="79"/>
      <c r="Z38" s="79"/>
      <c r="AA38" s="85" t="s">
        <v>1522</v>
      </c>
      <c r="AB38" s="85" t="s">
        <v>1847</v>
      </c>
      <c r="AC38" s="79" t="b">
        <v>0</v>
      </c>
      <c r="AD38" s="79">
        <v>0</v>
      </c>
      <c r="AE38" s="85" t="s">
        <v>1880</v>
      </c>
      <c r="AF38" s="79" t="b">
        <v>0</v>
      </c>
      <c r="AG38" s="79" t="s">
        <v>1909</v>
      </c>
      <c r="AH38" s="79"/>
      <c r="AI38" s="85" t="s">
        <v>1876</v>
      </c>
      <c r="AJ38" s="79" t="b">
        <v>0</v>
      </c>
      <c r="AK38" s="79">
        <v>0</v>
      </c>
      <c r="AL38" s="85" t="s">
        <v>1876</v>
      </c>
      <c r="AM38" s="79" t="s">
        <v>1923</v>
      </c>
      <c r="AN38" s="79" t="b">
        <v>0</v>
      </c>
      <c r="AO38" s="85" t="s">
        <v>1847</v>
      </c>
      <c r="AP38" s="79" t="s">
        <v>176</v>
      </c>
      <c r="AQ38" s="79">
        <v>0</v>
      </c>
      <c r="AR38" s="79">
        <v>0</v>
      </c>
      <c r="AS38" s="79"/>
      <c r="AT38" s="79"/>
      <c r="AU38" s="79"/>
      <c r="AV38" s="79"/>
      <c r="AW38" s="79"/>
      <c r="AX38" s="79"/>
      <c r="AY38" s="79"/>
      <c r="AZ38" s="79"/>
      <c r="BA38">
        <v>1</v>
      </c>
      <c r="BB38" s="78" t="str">
        <f>REPLACE(INDEX(GroupVertices[Group],MATCH(Edges[[#This Row],[Vertex 1]],GroupVertices[Vertex],0)),1,1,"")</f>
        <v>11</v>
      </c>
      <c r="BC38" s="78" t="str">
        <f>REPLACE(INDEX(GroupVertices[Group],MATCH(Edges[[#This Row],[Vertex 2]],GroupVertices[Vertex],0)),1,1,"")</f>
        <v>11</v>
      </c>
      <c r="BD38" s="48"/>
      <c r="BE38" s="49"/>
      <c r="BF38" s="48"/>
      <c r="BG38" s="49"/>
      <c r="BH38" s="48"/>
      <c r="BI38" s="49"/>
      <c r="BJ38" s="48"/>
      <c r="BK38" s="49"/>
      <c r="BL38" s="48"/>
    </row>
    <row r="39" spans="1:64" ht="15">
      <c r="A39" s="64" t="s">
        <v>234</v>
      </c>
      <c r="B39" s="64" t="s">
        <v>539</v>
      </c>
      <c r="C39" s="65" t="s">
        <v>5806</v>
      </c>
      <c r="D39" s="66">
        <v>3</v>
      </c>
      <c r="E39" s="67" t="s">
        <v>132</v>
      </c>
      <c r="F39" s="68">
        <v>35</v>
      </c>
      <c r="G39" s="65"/>
      <c r="H39" s="69"/>
      <c r="I39" s="70"/>
      <c r="J39" s="70"/>
      <c r="K39" s="34" t="s">
        <v>65</v>
      </c>
      <c r="L39" s="77">
        <v>39</v>
      </c>
      <c r="M39" s="77"/>
      <c r="N39" s="72"/>
      <c r="O39" s="79" t="s">
        <v>646</v>
      </c>
      <c r="P39" s="81">
        <v>43414.60465277778</v>
      </c>
      <c r="Q39" s="79" t="s">
        <v>658</v>
      </c>
      <c r="R39" s="79"/>
      <c r="S39" s="79"/>
      <c r="T39" s="79"/>
      <c r="U39" s="79"/>
      <c r="V39" s="82" t="s">
        <v>882</v>
      </c>
      <c r="W39" s="81">
        <v>43414.60465277778</v>
      </c>
      <c r="X39" s="82" t="s">
        <v>1177</v>
      </c>
      <c r="Y39" s="79"/>
      <c r="Z39" s="79"/>
      <c r="AA39" s="85" t="s">
        <v>1522</v>
      </c>
      <c r="AB39" s="85" t="s">
        <v>1847</v>
      </c>
      <c r="AC39" s="79" t="b">
        <v>0</v>
      </c>
      <c r="AD39" s="79">
        <v>0</v>
      </c>
      <c r="AE39" s="85" t="s">
        <v>1880</v>
      </c>
      <c r="AF39" s="79" t="b">
        <v>0</v>
      </c>
      <c r="AG39" s="79" t="s">
        <v>1909</v>
      </c>
      <c r="AH39" s="79"/>
      <c r="AI39" s="85" t="s">
        <v>1876</v>
      </c>
      <c r="AJ39" s="79" t="b">
        <v>0</v>
      </c>
      <c r="AK39" s="79">
        <v>0</v>
      </c>
      <c r="AL39" s="85" t="s">
        <v>1876</v>
      </c>
      <c r="AM39" s="79" t="s">
        <v>1923</v>
      </c>
      <c r="AN39" s="79" t="b">
        <v>0</v>
      </c>
      <c r="AO39" s="85" t="s">
        <v>1847</v>
      </c>
      <c r="AP39" s="79" t="s">
        <v>176</v>
      </c>
      <c r="AQ39" s="79">
        <v>0</v>
      </c>
      <c r="AR39" s="79">
        <v>0</v>
      </c>
      <c r="AS39" s="79"/>
      <c r="AT39" s="79"/>
      <c r="AU39" s="79"/>
      <c r="AV39" s="79"/>
      <c r="AW39" s="79"/>
      <c r="AX39" s="79"/>
      <c r="AY39" s="79"/>
      <c r="AZ39" s="79"/>
      <c r="BA39">
        <v>1</v>
      </c>
      <c r="BB39" s="78" t="str">
        <f>REPLACE(INDEX(GroupVertices[Group],MATCH(Edges[[#This Row],[Vertex 1]],GroupVertices[Vertex],0)),1,1,"")</f>
        <v>11</v>
      </c>
      <c r="BC39" s="78" t="str">
        <f>REPLACE(INDEX(GroupVertices[Group],MATCH(Edges[[#This Row],[Vertex 2]],GroupVertices[Vertex],0)),1,1,"")</f>
        <v>11</v>
      </c>
      <c r="BD39" s="48"/>
      <c r="BE39" s="49"/>
      <c r="BF39" s="48"/>
      <c r="BG39" s="49"/>
      <c r="BH39" s="48"/>
      <c r="BI39" s="49"/>
      <c r="BJ39" s="48"/>
      <c r="BK39" s="49"/>
      <c r="BL39" s="48"/>
    </row>
    <row r="40" spans="1:64" ht="15">
      <c r="A40" s="64" t="s">
        <v>234</v>
      </c>
      <c r="B40" s="64" t="s">
        <v>540</v>
      </c>
      <c r="C40" s="65" t="s">
        <v>5806</v>
      </c>
      <c r="D40" s="66">
        <v>3</v>
      </c>
      <c r="E40" s="67" t="s">
        <v>132</v>
      </c>
      <c r="F40" s="68">
        <v>35</v>
      </c>
      <c r="G40" s="65"/>
      <c r="H40" s="69"/>
      <c r="I40" s="70"/>
      <c r="J40" s="70"/>
      <c r="K40" s="34" t="s">
        <v>65</v>
      </c>
      <c r="L40" s="77">
        <v>40</v>
      </c>
      <c r="M40" s="77"/>
      <c r="N40" s="72"/>
      <c r="O40" s="79" t="s">
        <v>646</v>
      </c>
      <c r="P40" s="81">
        <v>43414.60465277778</v>
      </c>
      <c r="Q40" s="79" t="s">
        <v>658</v>
      </c>
      <c r="R40" s="79"/>
      <c r="S40" s="79"/>
      <c r="T40" s="79"/>
      <c r="U40" s="79"/>
      <c r="V40" s="82" t="s">
        <v>882</v>
      </c>
      <c r="W40" s="81">
        <v>43414.60465277778</v>
      </c>
      <c r="X40" s="82" t="s">
        <v>1177</v>
      </c>
      <c r="Y40" s="79"/>
      <c r="Z40" s="79"/>
      <c r="AA40" s="85" t="s">
        <v>1522</v>
      </c>
      <c r="AB40" s="85" t="s">
        <v>1847</v>
      </c>
      <c r="AC40" s="79" t="b">
        <v>0</v>
      </c>
      <c r="AD40" s="79">
        <v>0</v>
      </c>
      <c r="AE40" s="85" t="s">
        <v>1880</v>
      </c>
      <c r="AF40" s="79" t="b">
        <v>0</v>
      </c>
      <c r="AG40" s="79" t="s">
        <v>1909</v>
      </c>
      <c r="AH40" s="79"/>
      <c r="AI40" s="85" t="s">
        <v>1876</v>
      </c>
      <c r="AJ40" s="79" t="b">
        <v>0</v>
      </c>
      <c r="AK40" s="79">
        <v>0</v>
      </c>
      <c r="AL40" s="85" t="s">
        <v>1876</v>
      </c>
      <c r="AM40" s="79" t="s">
        <v>1923</v>
      </c>
      <c r="AN40" s="79" t="b">
        <v>0</v>
      </c>
      <c r="AO40" s="85" t="s">
        <v>1847</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c r="BE40" s="49"/>
      <c r="BF40" s="48"/>
      <c r="BG40" s="49"/>
      <c r="BH40" s="48"/>
      <c r="BI40" s="49"/>
      <c r="BJ40" s="48"/>
      <c r="BK40" s="49"/>
      <c r="BL40" s="48"/>
    </row>
    <row r="41" spans="1:64" ht="15">
      <c r="A41" s="64" t="s">
        <v>234</v>
      </c>
      <c r="B41" s="64" t="s">
        <v>541</v>
      </c>
      <c r="C41" s="65" t="s">
        <v>5806</v>
      </c>
      <c r="D41" s="66">
        <v>3</v>
      </c>
      <c r="E41" s="67" t="s">
        <v>132</v>
      </c>
      <c r="F41" s="68">
        <v>35</v>
      </c>
      <c r="G41" s="65"/>
      <c r="H41" s="69"/>
      <c r="I41" s="70"/>
      <c r="J41" s="70"/>
      <c r="K41" s="34" t="s">
        <v>65</v>
      </c>
      <c r="L41" s="77">
        <v>41</v>
      </c>
      <c r="M41" s="77"/>
      <c r="N41" s="72"/>
      <c r="O41" s="79" t="s">
        <v>646</v>
      </c>
      <c r="P41" s="81">
        <v>43414.60465277778</v>
      </c>
      <c r="Q41" s="79" t="s">
        <v>658</v>
      </c>
      <c r="R41" s="79"/>
      <c r="S41" s="79"/>
      <c r="T41" s="79"/>
      <c r="U41" s="79"/>
      <c r="V41" s="82" t="s">
        <v>882</v>
      </c>
      <c r="W41" s="81">
        <v>43414.60465277778</v>
      </c>
      <c r="X41" s="82" t="s">
        <v>1177</v>
      </c>
      <c r="Y41" s="79"/>
      <c r="Z41" s="79"/>
      <c r="AA41" s="85" t="s">
        <v>1522</v>
      </c>
      <c r="AB41" s="85" t="s">
        <v>1847</v>
      </c>
      <c r="AC41" s="79" t="b">
        <v>0</v>
      </c>
      <c r="AD41" s="79">
        <v>0</v>
      </c>
      <c r="AE41" s="85" t="s">
        <v>1880</v>
      </c>
      <c r="AF41" s="79" t="b">
        <v>0</v>
      </c>
      <c r="AG41" s="79" t="s">
        <v>1909</v>
      </c>
      <c r="AH41" s="79"/>
      <c r="AI41" s="85" t="s">
        <v>1876</v>
      </c>
      <c r="AJ41" s="79" t="b">
        <v>0</v>
      </c>
      <c r="AK41" s="79">
        <v>0</v>
      </c>
      <c r="AL41" s="85" t="s">
        <v>1876</v>
      </c>
      <c r="AM41" s="79" t="s">
        <v>1923</v>
      </c>
      <c r="AN41" s="79" t="b">
        <v>0</v>
      </c>
      <c r="AO41" s="85" t="s">
        <v>1847</v>
      </c>
      <c r="AP41" s="79" t="s">
        <v>176</v>
      </c>
      <c r="AQ41" s="79">
        <v>0</v>
      </c>
      <c r="AR41" s="79">
        <v>0</v>
      </c>
      <c r="AS41" s="79"/>
      <c r="AT41" s="79"/>
      <c r="AU41" s="79"/>
      <c r="AV41" s="79"/>
      <c r="AW41" s="79"/>
      <c r="AX41" s="79"/>
      <c r="AY41" s="79"/>
      <c r="AZ41" s="79"/>
      <c r="BA41">
        <v>1</v>
      </c>
      <c r="BB41" s="78" t="str">
        <f>REPLACE(INDEX(GroupVertices[Group],MATCH(Edges[[#This Row],[Vertex 1]],GroupVertices[Vertex],0)),1,1,"")</f>
        <v>11</v>
      </c>
      <c r="BC41" s="78" t="str">
        <f>REPLACE(INDEX(GroupVertices[Group],MATCH(Edges[[#This Row],[Vertex 2]],GroupVertices[Vertex],0)),1,1,"")</f>
        <v>11</v>
      </c>
      <c r="BD41" s="48"/>
      <c r="BE41" s="49"/>
      <c r="BF41" s="48"/>
      <c r="BG41" s="49"/>
      <c r="BH41" s="48"/>
      <c r="BI41" s="49"/>
      <c r="BJ41" s="48"/>
      <c r="BK41" s="49"/>
      <c r="BL41" s="48"/>
    </row>
    <row r="42" spans="1:64" ht="15">
      <c r="A42" s="64" t="s">
        <v>234</v>
      </c>
      <c r="B42" s="64" t="s">
        <v>542</v>
      </c>
      <c r="C42" s="65" t="s">
        <v>5806</v>
      </c>
      <c r="D42" s="66">
        <v>3</v>
      </c>
      <c r="E42" s="67" t="s">
        <v>132</v>
      </c>
      <c r="F42" s="68">
        <v>35</v>
      </c>
      <c r="G42" s="65"/>
      <c r="H42" s="69"/>
      <c r="I42" s="70"/>
      <c r="J42" s="70"/>
      <c r="K42" s="34" t="s">
        <v>65</v>
      </c>
      <c r="L42" s="77">
        <v>42</v>
      </c>
      <c r="M42" s="77"/>
      <c r="N42" s="72"/>
      <c r="O42" s="79" t="s">
        <v>647</v>
      </c>
      <c r="P42" s="81">
        <v>43414.60465277778</v>
      </c>
      <c r="Q42" s="79" t="s">
        <v>658</v>
      </c>
      <c r="R42" s="79"/>
      <c r="S42" s="79"/>
      <c r="T42" s="79"/>
      <c r="U42" s="79"/>
      <c r="V42" s="82" t="s">
        <v>882</v>
      </c>
      <c r="W42" s="81">
        <v>43414.60465277778</v>
      </c>
      <c r="X42" s="82" t="s">
        <v>1177</v>
      </c>
      <c r="Y42" s="79"/>
      <c r="Z42" s="79"/>
      <c r="AA42" s="85" t="s">
        <v>1522</v>
      </c>
      <c r="AB42" s="85" t="s">
        <v>1847</v>
      </c>
      <c r="AC42" s="79" t="b">
        <v>0</v>
      </c>
      <c r="AD42" s="79">
        <v>0</v>
      </c>
      <c r="AE42" s="85" t="s">
        <v>1880</v>
      </c>
      <c r="AF42" s="79" t="b">
        <v>0</v>
      </c>
      <c r="AG42" s="79" t="s">
        <v>1909</v>
      </c>
      <c r="AH42" s="79"/>
      <c r="AI42" s="85" t="s">
        <v>1876</v>
      </c>
      <c r="AJ42" s="79" t="b">
        <v>0</v>
      </c>
      <c r="AK42" s="79">
        <v>0</v>
      </c>
      <c r="AL42" s="85" t="s">
        <v>1876</v>
      </c>
      <c r="AM42" s="79" t="s">
        <v>1923</v>
      </c>
      <c r="AN42" s="79" t="b">
        <v>0</v>
      </c>
      <c r="AO42" s="85" t="s">
        <v>1847</v>
      </c>
      <c r="AP42" s="79" t="s">
        <v>176</v>
      </c>
      <c r="AQ42" s="79">
        <v>0</v>
      </c>
      <c r="AR42" s="79">
        <v>0</v>
      </c>
      <c r="AS42" s="79"/>
      <c r="AT42" s="79"/>
      <c r="AU42" s="79"/>
      <c r="AV42" s="79"/>
      <c r="AW42" s="79"/>
      <c r="AX42" s="79"/>
      <c r="AY42" s="79"/>
      <c r="AZ42" s="79"/>
      <c r="BA42">
        <v>1</v>
      </c>
      <c r="BB42" s="78" t="str">
        <f>REPLACE(INDEX(GroupVertices[Group],MATCH(Edges[[#This Row],[Vertex 1]],GroupVertices[Vertex],0)),1,1,"")</f>
        <v>11</v>
      </c>
      <c r="BC42" s="78" t="str">
        <f>REPLACE(INDEX(GroupVertices[Group],MATCH(Edges[[#This Row],[Vertex 2]],GroupVertices[Vertex],0)),1,1,"")</f>
        <v>11</v>
      </c>
      <c r="BD42" s="48">
        <v>0</v>
      </c>
      <c r="BE42" s="49">
        <v>0</v>
      </c>
      <c r="BF42" s="48">
        <v>1</v>
      </c>
      <c r="BG42" s="49">
        <v>2.4390243902439024</v>
      </c>
      <c r="BH42" s="48">
        <v>0</v>
      </c>
      <c r="BI42" s="49">
        <v>0</v>
      </c>
      <c r="BJ42" s="48">
        <v>40</v>
      </c>
      <c r="BK42" s="49">
        <v>97.5609756097561</v>
      </c>
      <c r="BL42" s="48">
        <v>41</v>
      </c>
    </row>
    <row r="43" spans="1:64" ht="15">
      <c r="A43" s="64" t="s">
        <v>235</v>
      </c>
      <c r="B43" s="64" t="s">
        <v>543</v>
      </c>
      <c r="C43" s="65" t="s">
        <v>5806</v>
      </c>
      <c r="D43" s="66">
        <v>3</v>
      </c>
      <c r="E43" s="67" t="s">
        <v>132</v>
      </c>
      <c r="F43" s="68">
        <v>35</v>
      </c>
      <c r="G43" s="65"/>
      <c r="H43" s="69"/>
      <c r="I43" s="70"/>
      <c r="J43" s="70"/>
      <c r="K43" s="34" t="s">
        <v>65</v>
      </c>
      <c r="L43" s="77">
        <v>43</v>
      </c>
      <c r="M43" s="77"/>
      <c r="N43" s="72"/>
      <c r="O43" s="79" t="s">
        <v>647</v>
      </c>
      <c r="P43" s="81">
        <v>43415.09587962963</v>
      </c>
      <c r="Q43" s="79" t="s">
        <v>659</v>
      </c>
      <c r="R43" s="79" t="s">
        <v>772</v>
      </c>
      <c r="S43" s="79" t="s">
        <v>802</v>
      </c>
      <c r="T43" s="79"/>
      <c r="U43" s="79"/>
      <c r="V43" s="82" t="s">
        <v>883</v>
      </c>
      <c r="W43" s="81">
        <v>43415.09587962963</v>
      </c>
      <c r="X43" s="82" t="s">
        <v>1178</v>
      </c>
      <c r="Y43" s="79"/>
      <c r="Z43" s="79"/>
      <c r="AA43" s="85" t="s">
        <v>1523</v>
      </c>
      <c r="AB43" s="85" t="s">
        <v>1848</v>
      </c>
      <c r="AC43" s="79" t="b">
        <v>0</v>
      </c>
      <c r="AD43" s="79">
        <v>0</v>
      </c>
      <c r="AE43" s="85" t="s">
        <v>1881</v>
      </c>
      <c r="AF43" s="79" t="b">
        <v>0</v>
      </c>
      <c r="AG43" s="79" t="s">
        <v>1910</v>
      </c>
      <c r="AH43" s="79"/>
      <c r="AI43" s="85" t="s">
        <v>1876</v>
      </c>
      <c r="AJ43" s="79" t="b">
        <v>0</v>
      </c>
      <c r="AK43" s="79">
        <v>0</v>
      </c>
      <c r="AL43" s="85" t="s">
        <v>1876</v>
      </c>
      <c r="AM43" s="79" t="s">
        <v>1921</v>
      </c>
      <c r="AN43" s="79" t="b">
        <v>0</v>
      </c>
      <c r="AO43" s="85" t="s">
        <v>1848</v>
      </c>
      <c r="AP43" s="79" t="s">
        <v>176</v>
      </c>
      <c r="AQ43" s="79">
        <v>0</v>
      </c>
      <c r="AR43" s="79">
        <v>0</v>
      </c>
      <c r="AS43" s="79"/>
      <c r="AT43" s="79"/>
      <c r="AU43" s="79"/>
      <c r="AV43" s="79"/>
      <c r="AW43" s="79"/>
      <c r="AX43" s="79"/>
      <c r="AY43" s="79"/>
      <c r="AZ43" s="79"/>
      <c r="BA43">
        <v>1</v>
      </c>
      <c r="BB43" s="78" t="str">
        <f>REPLACE(INDEX(GroupVertices[Group],MATCH(Edges[[#This Row],[Vertex 1]],GroupVertices[Vertex],0)),1,1,"")</f>
        <v>54</v>
      </c>
      <c r="BC43" s="78" t="str">
        <f>REPLACE(INDEX(GroupVertices[Group],MATCH(Edges[[#This Row],[Vertex 2]],GroupVertices[Vertex],0)),1,1,"")</f>
        <v>54</v>
      </c>
      <c r="BD43" s="48">
        <v>0</v>
      </c>
      <c r="BE43" s="49">
        <v>0</v>
      </c>
      <c r="BF43" s="48">
        <v>1</v>
      </c>
      <c r="BG43" s="49">
        <v>10</v>
      </c>
      <c r="BH43" s="48">
        <v>0</v>
      </c>
      <c r="BI43" s="49">
        <v>0</v>
      </c>
      <c r="BJ43" s="48">
        <v>9</v>
      </c>
      <c r="BK43" s="49">
        <v>90</v>
      </c>
      <c r="BL43" s="48">
        <v>10</v>
      </c>
    </row>
    <row r="44" spans="1:64" ht="15">
      <c r="A44" s="64" t="s">
        <v>236</v>
      </c>
      <c r="B44" s="64" t="s">
        <v>544</v>
      </c>
      <c r="C44" s="65" t="s">
        <v>5806</v>
      </c>
      <c r="D44" s="66">
        <v>3</v>
      </c>
      <c r="E44" s="67" t="s">
        <v>132</v>
      </c>
      <c r="F44" s="68">
        <v>35</v>
      </c>
      <c r="G44" s="65"/>
      <c r="H44" s="69"/>
      <c r="I44" s="70"/>
      <c r="J44" s="70"/>
      <c r="K44" s="34" t="s">
        <v>65</v>
      </c>
      <c r="L44" s="77">
        <v>44</v>
      </c>
      <c r="M44" s="77"/>
      <c r="N44" s="72"/>
      <c r="O44" s="79" t="s">
        <v>646</v>
      </c>
      <c r="P44" s="81">
        <v>43415.34616898148</v>
      </c>
      <c r="Q44" s="79" t="s">
        <v>660</v>
      </c>
      <c r="R44" s="79"/>
      <c r="S44" s="79"/>
      <c r="T44" s="79"/>
      <c r="U44" s="79"/>
      <c r="V44" s="82" t="s">
        <v>884</v>
      </c>
      <c r="W44" s="81">
        <v>43415.34616898148</v>
      </c>
      <c r="X44" s="82" t="s">
        <v>1179</v>
      </c>
      <c r="Y44" s="79"/>
      <c r="Z44" s="79"/>
      <c r="AA44" s="85" t="s">
        <v>1524</v>
      </c>
      <c r="AB44" s="85" t="s">
        <v>1849</v>
      </c>
      <c r="AC44" s="79" t="b">
        <v>0</v>
      </c>
      <c r="AD44" s="79">
        <v>0</v>
      </c>
      <c r="AE44" s="85" t="s">
        <v>1882</v>
      </c>
      <c r="AF44" s="79" t="b">
        <v>0</v>
      </c>
      <c r="AG44" s="79" t="s">
        <v>1910</v>
      </c>
      <c r="AH44" s="79"/>
      <c r="AI44" s="85" t="s">
        <v>1876</v>
      </c>
      <c r="AJ44" s="79" t="b">
        <v>0</v>
      </c>
      <c r="AK44" s="79">
        <v>0</v>
      </c>
      <c r="AL44" s="85" t="s">
        <v>1876</v>
      </c>
      <c r="AM44" s="79" t="s">
        <v>1920</v>
      </c>
      <c r="AN44" s="79" t="b">
        <v>0</v>
      </c>
      <c r="AO44" s="85" t="s">
        <v>1849</v>
      </c>
      <c r="AP44" s="79" t="s">
        <v>176</v>
      </c>
      <c r="AQ44" s="79">
        <v>0</v>
      </c>
      <c r="AR44" s="79">
        <v>0</v>
      </c>
      <c r="AS44" s="79"/>
      <c r="AT44" s="79"/>
      <c r="AU44" s="79"/>
      <c r="AV44" s="79"/>
      <c r="AW44" s="79"/>
      <c r="AX44" s="79"/>
      <c r="AY44" s="79"/>
      <c r="AZ44" s="79"/>
      <c r="BA44">
        <v>1</v>
      </c>
      <c r="BB44" s="78" t="str">
        <f>REPLACE(INDEX(GroupVertices[Group],MATCH(Edges[[#This Row],[Vertex 1]],GroupVertices[Vertex],0)),1,1,"")</f>
        <v>33</v>
      </c>
      <c r="BC44" s="78" t="str">
        <f>REPLACE(INDEX(GroupVertices[Group],MATCH(Edges[[#This Row],[Vertex 2]],GroupVertices[Vertex],0)),1,1,"")</f>
        <v>33</v>
      </c>
      <c r="BD44" s="48"/>
      <c r="BE44" s="49"/>
      <c r="BF44" s="48"/>
      <c r="BG44" s="49"/>
      <c r="BH44" s="48"/>
      <c r="BI44" s="49"/>
      <c r="BJ44" s="48"/>
      <c r="BK44" s="49"/>
      <c r="BL44" s="48"/>
    </row>
    <row r="45" spans="1:64" ht="15">
      <c r="A45" s="64" t="s">
        <v>236</v>
      </c>
      <c r="B45" s="64" t="s">
        <v>545</v>
      </c>
      <c r="C45" s="65" t="s">
        <v>5806</v>
      </c>
      <c r="D45" s="66">
        <v>3</v>
      </c>
      <c r="E45" s="67" t="s">
        <v>132</v>
      </c>
      <c r="F45" s="68">
        <v>35</v>
      </c>
      <c r="G45" s="65"/>
      <c r="H45" s="69"/>
      <c r="I45" s="70"/>
      <c r="J45" s="70"/>
      <c r="K45" s="34" t="s">
        <v>65</v>
      </c>
      <c r="L45" s="77">
        <v>45</v>
      </c>
      <c r="M45" s="77"/>
      <c r="N45" s="72"/>
      <c r="O45" s="79" t="s">
        <v>647</v>
      </c>
      <c r="P45" s="81">
        <v>43415.34616898148</v>
      </c>
      <c r="Q45" s="79" t="s">
        <v>660</v>
      </c>
      <c r="R45" s="79"/>
      <c r="S45" s="79"/>
      <c r="T45" s="79"/>
      <c r="U45" s="79"/>
      <c r="V45" s="82" t="s">
        <v>884</v>
      </c>
      <c r="W45" s="81">
        <v>43415.34616898148</v>
      </c>
      <c r="X45" s="82" t="s">
        <v>1179</v>
      </c>
      <c r="Y45" s="79"/>
      <c r="Z45" s="79"/>
      <c r="AA45" s="85" t="s">
        <v>1524</v>
      </c>
      <c r="AB45" s="85" t="s">
        <v>1849</v>
      </c>
      <c r="AC45" s="79" t="b">
        <v>0</v>
      </c>
      <c r="AD45" s="79">
        <v>0</v>
      </c>
      <c r="AE45" s="85" t="s">
        <v>1882</v>
      </c>
      <c r="AF45" s="79" t="b">
        <v>0</v>
      </c>
      <c r="AG45" s="79" t="s">
        <v>1910</v>
      </c>
      <c r="AH45" s="79"/>
      <c r="AI45" s="85" t="s">
        <v>1876</v>
      </c>
      <c r="AJ45" s="79" t="b">
        <v>0</v>
      </c>
      <c r="AK45" s="79">
        <v>0</v>
      </c>
      <c r="AL45" s="85" t="s">
        <v>1876</v>
      </c>
      <c r="AM45" s="79" t="s">
        <v>1920</v>
      </c>
      <c r="AN45" s="79" t="b">
        <v>0</v>
      </c>
      <c r="AO45" s="85" t="s">
        <v>1849</v>
      </c>
      <c r="AP45" s="79" t="s">
        <v>176</v>
      </c>
      <c r="AQ45" s="79">
        <v>0</v>
      </c>
      <c r="AR45" s="79">
        <v>0</v>
      </c>
      <c r="AS45" s="79"/>
      <c r="AT45" s="79"/>
      <c r="AU45" s="79"/>
      <c r="AV45" s="79"/>
      <c r="AW45" s="79"/>
      <c r="AX45" s="79"/>
      <c r="AY45" s="79"/>
      <c r="AZ45" s="79"/>
      <c r="BA45">
        <v>1</v>
      </c>
      <c r="BB45" s="78" t="str">
        <f>REPLACE(INDEX(GroupVertices[Group],MATCH(Edges[[#This Row],[Vertex 1]],GroupVertices[Vertex],0)),1,1,"")</f>
        <v>33</v>
      </c>
      <c r="BC45" s="78" t="str">
        <f>REPLACE(INDEX(GroupVertices[Group],MATCH(Edges[[#This Row],[Vertex 2]],GroupVertices[Vertex],0)),1,1,"")</f>
        <v>33</v>
      </c>
      <c r="BD45" s="48">
        <v>0</v>
      </c>
      <c r="BE45" s="49">
        <v>0</v>
      </c>
      <c r="BF45" s="48">
        <v>0</v>
      </c>
      <c r="BG45" s="49">
        <v>0</v>
      </c>
      <c r="BH45" s="48">
        <v>0</v>
      </c>
      <c r="BI45" s="49">
        <v>0</v>
      </c>
      <c r="BJ45" s="48">
        <v>36</v>
      </c>
      <c r="BK45" s="49">
        <v>100</v>
      </c>
      <c r="BL45" s="48">
        <v>36</v>
      </c>
    </row>
    <row r="46" spans="1:64" ht="15">
      <c r="A46" s="64" t="s">
        <v>237</v>
      </c>
      <c r="B46" s="64" t="s">
        <v>237</v>
      </c>
      <c r="C46" s="65" t="s">
        <v>5806</v>
      </c>
      <c r="D46" s="66">
        <v>3</v>
      </c>
      <c r="E46" s="67" t="s">
        <v>132</v>
      </c>
      <c r="F46" s="68">
        <v>35</v>
      </c>
      <c r="G46" s="65"/>
      <c r="H46" s="69"/>
      <c r="I46" s="70"/>
      <c r="J46" s="70"/>
      <c r="K46" s="34" t="s">
        <v>65</v>
      </c>
      <c r="L46" s="77">
        <v>46</v>
      </c>
      <c r="M46" s="77"/>
      <c r="N46" s="72"/>
      <c r="O46" s="79" t="s">
        <v>176</v>
      </c>
      <c r="P46" s="81">
        <v>43416.20179398148</v>
      </c>
      <c r="Q46" s="79" t="s">
        <v>661</v>
      </c>
      <c r="R46" s="79"/>
      <c r="S46" s="79"/>
      <c r="T46" s="79"/>
      <c r="U46" s="79"/>
      <c r="V46" s="82" t="s">
        <v>885</v>
      </c>
      <c r="W46" s="81">
        <v>43416.20179398148</v>
      </c>
      <c r="X46" s="82" t="s">
        <v>1180</v>
      </c>
      <c r="Y46" s="79"/>
      <c r="Z46" s="79"/>
      <c r="AA46" s="85" t="s">
        <v>1525</v>
      </c>
      <c r="AB46" s="79"/>
      <c r="AC46" s="79" t="b">
        <v>0</v>
      </c>
      <c r="AD46" s="79">
        <v>0</v>
      </c>
      <c r="AE46" s="85" t="s">
        <v>1876</v>
      </c>
      <c r="AF46" s="79" t="b">
        <v>0</v>
      </c>
      <c r="AG46" s="79" t="s">
        <v>1909</v>
      </c>
      <c r="AH46" s="79"/>
      <c r="AI46" s="85" t="s">
        <v>1876</v>
      </c>
      <c r="AJ46" s="79" t="b">
        <v>0</v>
      </c>
      <c r="AK46" s="79">
        <v>0</v>
      </c>
      <c r="AL46" s="85" t="s">
        <v>1876</v>
      </c>
      <c r="AM46" s="79" t="s">
        <v>1925</v>
      </c>
      <c r="AN46" s="79" t="b">
        <v>0</v>
      </c>
      <c r="AO46" s="85" t="s">
        <v>1525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4</v>
      </c>
      <c r="BK46" s="49">
        <v>100</v>
      </c>
      <c r="BL46" s="48">
        <v>4</v>
      </c>
    </row>
    <row r="47" spans="1:64" ht="15">
      <c r="A47" s="64" t="s">
        <v>238</v>
      </c>
      <c r="B47" s="64" t="s">
        <v>546</v>
      </c>
      <c r="C47" s="65" t="s">
        <v>5806</v>
      </c>
      <c r="D47" s="66">
        <v>3</v>
      </c>
      <c r="E47" s="67" t="s">
        <v>132</v>
      </c>
      <c r="F47" s="68">
        <v>35</v>
      </c>
      <c r="G47" s="65"/>
      <c r="H47" s="69"/>
      <c r="I47" s="70"/>
      <c r="J47" s="70"/>
      <c r="K47" s="34" t="s">
        <v>65</v>
      </c>
      <c r="L47" s="77">
        <v>47</v>
      </c>
      <c r="M47" s="77"/>
      <c r="N47" s="72"/>
      <c r="O47" s="79" t="s">
        <v>647</v>
      </c>
      <c r="P47" s="81">
        <v>43416.6043287037</v>
      </c>
      <c r="Q47" s="79" t="s">
        <v>662</v>
      </c>
      <c r="R47" s="79"/>
      <c r="S47" s="79"/>
      <c r="T47" s="79"/>
      <c r="U47" s="79"/>
      <c r="V47" s="82" t="s">
        <v>886</v>
      </c>
      <c r="W47" s="81">
        <v>43416.6043287037</v>
      </c>
      <c r="X47" s="82" t="s">
        <v>1181</v>
      </c>
      <c r="Y47" s="79"/>
      <c r="Z47" s="79"/>
      <c r="AA47" s="85" t="s">
        <v>1526</v>
      </c>
      <c r="AB47" s="85" t="s">
        <v>1850</v>
      </c>
      <c r="AC47" s="79" t="b">
        <v>0</v>
      </c>
      <c r="AD47" s="79">
        <v>1</v>
      </c>
      <c r="AE47" s="85" t="s">
        <v>1883</v>
      </c>
      <c r="AF47" s="79" t="b">
        <v>0</v>
      </c>
      <c r="AG47" s="79" t="s">
        <v>1910</v>
      </c>
      <c r="AH47" s="79"/>
      <c r="AI47" s="85" t="s">
        <v>1876</v>
      </c>
      <c r="AJ47" s="79" t="b">
        <v>0</v>
      </c>
      <c r="AK47" s="79">
        <v>1</v>
      </c>
      <c r="AL47" s="85" t="s">
        <v>1876</v>
      </c>
      <c r="AM47" s="79" t="s">
        <v>1921</v>
      </c>
      <c r="AN47" s="79" t="b">
        <v>0</v>
      </c>
      <c r="AO47" s="85" t="s">
        <v>1850</v>
      </c>
      <c r="AP47" s="79" t="s">
        <v>176</v>
      </c>
      <c r="AQ47" s="79">
        <v>0</v>
      </c>
      <c r="AR47" s="79">
        <v>0</v>
      </c>
      <c r="AS47" s="79"/>
      <c r="AT47" s="79"/>
      <c r="AU47" s="79"/>
      <c r="AV47" s="79"/>
      <c r="AW47" s="79"/>
      <c r="AX47" s="79"/>
      <c r="AY47" s="79"/>
      <c r="AZ47" s="79"/>
      <c r="BA47">
        <v>1</v>
      </c>
      <c r="BB47" s="78" t="str">
        <f>REPLACE(INDEX(GroupVertices[Group],MATCH(Edges[[#This Row],[Vertex 1]],GroupVertices[Vertex],0)),1,1,"")</f>
        <v>32</v>
      </c>
      <c r="BC47" s="78" t="str">
        <f>REPLACE(INDEX(GroupVertices[Group],MATCH(Edges[[#This Row],[Vertex 2]],GroupVertices[Vertex],0)),1,1,"")</f>
        <v>32</v>
      </c>
      <c r="BD47" s="48">
        <v>0</v>
      </c>
      <c r="BE47" s="49">
        <v>0</v>
      </c>
      <c r="BF47" s="48">
        <v>0</v>
      </c>
      <c r="BG47" s="49">
        <v>0</v>
      </c>
      <c r="BH47" s="48">
        <v>0</v>
      </c>
      <c r="BI47" s="49">
        <v>0</v>
      </c>
      <c r="BJ47" s="48">
        <v>50</v>
      </c>
      <c r="BK47" s="49">
        <v>100</v>
      </c>
      <c r="BL47" s="48">
        <v>50</v>
      </c>
    </row>
    <row r="48" spans="1:64" ht="15">
      <c r="A48" s="64" t="s">
        <v>239</v>
      </c>
      <c r="B48" s="64" t="s">
        <v>546</v>
      </c>
      <c r="C48" s="65" t="s">
        <v>5806</v>
      </c>
      <c r="D48" s="66">
        <v>3</v>
      </c>
      <c r="E48" s="67" t="s">
        <v>132</v>
      </c>
      <c r="F48" s="68">
        <v>35</v>
      </c>
      <c r="G48" s="65"/>
      <c r="H48" s="69"/>
      <c r="I48" s="70"/>
      <c r="J48" s="70"/>
      <c r="K48" s="34" t="s">
        <v>65</v>
      </c>
      <c r="L48" s="77">
        <v>48</v>
      </c>
      <c r="M48" s="77"/>
      <c r="N48" s="72"/>
      <c r="O48" s="79" t="s">
        <v>646</v>
      </c>
      <c r="P48" s="81">
        <v>43416.611296296294</v>
      </c>
      <c r="Q48" s="79" t="s">
        <v>663</v>
      </c>
      <c r="R48" s="79"/>
      <c r="S48" s="79"/>
      <c r="T48" s="79"/>
      <c r="U48" s="79"/>
      <c r="V48" s="82" t="s">
        <v>887</v>
      </c>
      <c r="W48" s="81">
        <v>43416.611296296294</v>
      </c>
      <c r="X48" s="82" t="s">
        <v>1182</v>
      </c>
      <c r="Y48" s="79"/>
      <c r="Z48" s="79"/>
      <c r="AA48" s="85" t="s">
        <v>1527</v>
      </c>
      <c r="AB48" s="79"/>
      <c r="AC48" s="79" t="b">
        <v>0</v>
      </c>
      <c r="AD48" s="79">
        <v>0</v>
      </c>
      <c r="AE48" s="85" t="s">
        <v>1876</v>
      </c>
      <c r="AF48" s="79" t="b">
        <v>0</v>
      </c>
      <c r="AG48" s="79" t="s">
        <v>1910</v>
      </c>
      <c r="AH48" s="79"/>
      <c r="AI48" s="85" t="s">
        <v>1876</v>
      </c>
      <c r="AJ48" s="79" t="b">
        <v>0</v>
      </c>
      <c r="AK48" s="79">
        <v>1</v>
      </c>
      <c r="AL48" s="85" t="s">
        <v>1526</v>
      </c>
      <c r="AM48" s="79" t="s">
        <v>1919</v>
      </c>
      <c r="AN48" s="79" t="b">
        <v>0</v>
      </c>
      <c r="AO48" s="85" t="s">
        <v>1526</v>
      </c>
      <c r="AP48" s="79" t="s">
        <v>176</v>
      </c>
      <c r="AQ48" s="79">
        <v>0</v>
      </c>
      <c r="AR48" s="79">
        <v>0</v>
      </c>
      <c r="AS48" s="79"/>
      <c r="AT48" s="79"/>
      <c r="AU48" s="79"/>
      <c r="AV48" s="79"/>
      <c r="AW48" s="79"/>
      <c r="AX48" s="79"/>
      <c r="AY48" s="79"/>
      <c r="AZ48" s="79"/>
      <c r="BA48">
        <v>1</v>
      </c>
      <c r="BB48" s="78" t="str">
        <f>REPLACE(INDEX(GroupVertices[Group],MATCH(Edges[[#This Row],[Vertex 1]],GroupVertices[Vertex],0)),1,1,"")</f>
        <v>32</v>
      </c>
      <c r="BC48" s="78" t="str">
        <f>REPLACE(INDEX(GroupVertices[Group],MATCH(Edges[[#This Row],[Vertex 2]],GroupVertices[Vertex],0)),1,1,"")</f>
        <v>32</v>
      </c>
      <c r="BD48" s="48"/>
      <c r="BE48" s="49"/>
      <c r="BF48" s="48"/>
      <c r="BG48" s="49"/>
      <c r="BH48" s="48"/>
      <c r="BI48" s="49"/>
      <c r="BJ48" s="48"/>
      <c r="BK48" s="49"/>
      <c r="BL48" s="48"/>
    </row>
    <row r="49" spans="1:64" ht="15">
      <c r="A49" s="64" t="s">
        <v>239</v>
      </c>
      <c r="B49" s="64" t="s">
        <v>238</v>
      </c>
      <c r="C49" s="65" t="s">
        <v>5806</v>
      </c>
      <c r="D49" s="66">
        <v>3</v>
      </c>
      <c r="E49" s="67" t="s">
        <v>132</v>
      </c>
      <c r="F49" s="68">
        <v>35</v>
      </c>
      <c r="G49" s="65"/>
      <c r="H49" s="69"/>
      <c r="I49" s="70"/>
      <c r="J49" s="70"/>
      <c r="K49" s="34" t="s">
        <v>65</v>
      </c>
      <c r="L49" s="77">
        <v>49</v>
      </c>
      <c r="M49" s="77"/>
      <c r="N49" s="72"/>
      <c r="O49" s="79" t="s">
        <v>646</v>
      </c>
      <c r="P49" s="81">
        <v>43416.611296296294</v>
      </c>
      <c r="Q49" s="79" t="s">
        <v>663</v>
      </c>
      <c r="R49" s="79"/>
      <c r="S49" s="79"/>
      <c r="T49" s="79"/>
      <c r="U49" s="79"/>
      <c r="V49" s="82" t="s">
        <v>887</v>
      </c>
      <c r="W49" s="81">
        <v>43416.611296296294</v>
      </c>
      <c r="X49" s="82" t="s">
        <v>1182</v>
      </c>
      <c r="Y49" s="79"/>
      <c r="Z49" s="79"/>
      <c r="AA49" s="85" t="s">
        <v>1527</v>
      </c>
      <c r="AB49" s="79"/>
      <c r="AC49" s="79" t="b">
        <v>0</v>
      </c>
      <c r="AD49" s="79">
        <v>0</v>
      </c>
      <c r="AE49" s="85" t="s">
        <v>1876</v>
      </c>
      <c r="AF49" s="79" t="b">
        <v>0</v>
      </c>
      <c r="AG49" s="79" t="s">
        <v>1910</v>
      </c>
      <c r="AH49" s="79"/>
      <c r="AI49" s="85" t="s">
        <v>1876</v>
      </c>
      <c r="AJ49" s="79" t="b">
        <v>0</v>
      </c>
      <c r="AK49" s="79">
        <v>1</v>
      </c>
      <c r="AL49" s="85" t="s">
        <v>1526</v>
      </c>
      <c r="AM49" s="79" t="s">
        <v>1919</v>
      </c>
      <c r="AN49" s="79" t="b">
        <v>0</v>
      </c>
      <c r="AO49" s="85" t="s">
        <v>1526</v>
      </c>
      <c r="AP49" s="79" t="s">
        <v>176</v>
      </c>
      <c r="AQ49" s="79">
        <v>0</v>
      </c>
      <c r="AR49" s="79">
        <v>0</v>
      </c>
      <c r="AS49" s="79"/>
      <c r="AT49" s="79"/>
      <c r="AU49" s="79"/>
      <c r="AV49" s="79"/>
      <c r="AW49" s="79"/>
      <c r="AX49" s="79"/>
      <c r="AY49" s="79"/>
      <c r="AZ49" s="79"/>
      <c r="BA49">
        <v>1</v>
      </c>
      <c r="BB49" s="78" t="str">
        <f>REPLACE(INDEX(GroupVertices[Group],MATCH(Edges[[#This Row],[Vertex 1]],GroupVertices[Vertex],0)),1,1,"")</f>
        <v>32</v>
      </c>
      <c r="BC49" s="78" t="str">
        <f>REPLACE(INDEX(GroupVertices[Group],MATCH(Edges[[#This Row],[Vertex 2]],GroupVertices[Vertex],0)),1,1,"")</f>
        <v>32</v>
      </c>
      <c r="BD49" s="48">
        <v>0</v>
      </c>
      <c r="BE49" s="49">
        <v>0</v>
      </c>
      <c r="BF49" s="48">
        <v>0</v>
      </c>
      <c r="BG49" s="49">
        <v>0</v>
      </c>
      <c r="BH49" s="48">
        <v>0</v>
      </c>
      <c r="BI49" s="49">
        <v>0</v>
      </c>
      <c r="BJ49" s="48">
        <v>23</v>
      </c>
      <c r="BK49" s="49">
        <v>100</v>
      </c>
      <c r="BL49" s="48">
        <v>23</v>
      </c>
    </row>
    <row r="50" spans="1:64" ht="15">
      <c r="A50" s="64" t="s">
        <v>240</v>
      </c>
      <c r="B50" s="64" t="s">
        <v>547</v>
      </c>
      <c r="C50" s="65" t="s">
        <v>5806</v>
      </c>
      <c r="D50" s="66">
        <v>3</v>
      </c>
      <c r="E50" s="67" t="s">
        <v>132</v>
      </c>
      <c r="F50" s="68">
        <v>35</v>
      </c>
      <c r="G50" s="65"/>
      <c r="H50" s="69"/>
      <c r="I50" s="70"/>
      <c r="J50" s="70"/>
      <c r="K50" s="34" t="s">
        <v>65</v>
      </c>
      <c r="L50" s="77">
        <v>50</v>
      </c>
      <c r="M50" s="77"/>
      <c r="N50" s="72"/>
      <c r="O50" s="79" t="s">
        <v>646</v>
      </c>
      <c r="P50" s="81">
        <v>43416.942511574074</v>
      </c>
      <c r="Q50" s="79" t="s">
        <v>664</v>
      </c>
      <c r="R50" s="79"/>
      <c r="S50" s="79"/>
      <c r="T50" s="79"/>
      <c r="U50" s="79"/>
      <c r="V50" s="82" t="s">
        <v>888</v>
      </c>
      <c r="W50" s="81">
        <v>43416.942511574074</v>
      </c>
      <c r="X50" s="82" t="s">
        <v>1183</v>
      </c>
      <c r="Y50" s="79"/>
      <c r="Z50" s="79"/>
      <c r="AA50" s="85" t="s">
        <v>1528</v>
      </c>
      <c r="AB50" s="85" t="s">
        <v>1851</v>
      </c>
      <c r="AC50" s="79" t="b">
        <v>0</v>
      </c>
      <c r="AD50" s="79">
        <v>1</v>
      </c>
      <c r="AE50" s="85" t="s">
        <v>1884</v>
      </c>
      <c r="AF50" s="79" t="b">
        <v>0</v>
      </c>
      <c r="AG50" s="79" t="s">
        <v>1909</v>
      </c>
      <c r="AH50" s="79"/>
      <c r="AI50" s="85" t="s">
        <v>1876</v>
      </c>
      <c r="AJ50" s="79" t="b">
        <v>0</v>
      </c>
      <c r="AK50" s="79">
        <v>0</v>
      </c>
      <c r="AL50" s="85" t="s">
        <v>1876</v>
      </c>
      <c r="AM50" s="79" t="s">
        <v>1919</v>
      </c>
      <c r="AN50" s="79" t="b">
        <v>0</v>
      </c>
      <c r="AO50" s="85" t="s">
        <v>1851</v>
      </c>
      <c r="AP50" s="79" t="s">
        <v>176</v>
      </c>
      <c r="AQ50" s="79">
        <v>0</v>
      </c>
      <c r="AR50" s="79">
        <v>0</v>
      </c>
      <c r="AS50" s="79"/>
      <c r="AT50" s="79"/>
      <c r="AU50" s="79"/>
      <c r="AV50" s="79"/>
      <c r="AW50" s="79"/>
      <c r="AX50" s="79"/>
      <c r="AY50" s="79"/>
      <c r="AZ50" s="79"/>
      <c r="BA50">
        <v>1</v>
      </c>
      <c r="BB50" s="78" t="str">
        <f>REPLACE(INDEX(GroupVertices[Group],MATCH(Edges[[#This Row],[Vertex 1]],GroupVertices[Vertex],0)),1,1,"")</f>
        <v>31</v>
      </c>
      <c r="BC50" s="78" t="str">
        <f>REPLACE(INDEX(GroupVertices[Group],MATCH(Edges[[#This Row],[Vertex 2]],GroupVertices[Vertex],0)),1,1,"")</f>
        <v>31</v>
      </c>
      <c r="BD50" s="48"/>
      <c r="BE50" s="49"/>
      <c r="BF50" s="48"/>
      <c r="BG50" s="49"/>
      <c r="BH50" s="48"/>
      <c r="BI50" s="49"/>
      <c r="BJ50" s="48"/>
      <c r="BK50" s="49"/>
      <c r="BL50" s="48"/>
    </row>
    <row r="51" spans="1:64" ht="15">
      <c r="A51" s="64" t="s">
        <v>240</v>
      </c>
      <c r="B51" s="64" t="s">
        <v>548</v>
      </c>
      <c r="C51" s="65" t="s">
        <v>5806</v>
      </c>
      <c r="D51" s="66">
        <v>3</v>
      </c>
      <c r="E51" s="67" t="s">
        <v>132</v>
      </c>
      <c r="F51" s="68">
        <v>35</v>
      </c>
      <c r="G51" s="65"/>
      <c r="H51" s="69"/>
      <c r="I51" s="70"/>
      <c r="J51" s="70"/>
      <c r="K51" s="34" t="s">
        <v>65</v>
      </c>
      <c r="L51" s="77">
        <v>51</v>
      </c>
      <c r="M51" s="77"/>
      <c r="N51" s="72"/>
      <c r="O51" s="79" t="s">
        <v>647</v>
      </c>
      <c r="P51" s="81">
        <v>43416.942511574074</v>
      </c>
      <c r="Q51" s="79" t="s">
        <v>664</v>
      </c>
      <c r="R51" s="79"/>
      <c r="S51" s="79"/>
      <c r="T51" s="79"/>
      <c r="U51" s="79"/>
      <c r="V51" s="82" t="s">
        <v>888</v>
      </c>
      <c r="W51" s="81">
        <v>43416.942511574074</v>
      </c>
      <c r="X51" s="82" t="s">
        <v>1183</v>
      </c>
      <c r="Y51" s="79"/>
      <c r="Z51" s="79"/>
      <c r="AA51" s="85" t="s">
        <v>1528</v>
      </c>
      <c r="AB51" s="85" t="s">
        <v>1851</v>
      </c>
      <c r="AC51" s="79" t="b">
        <v>0</v>
      </c>
      <c r="AD51" s="79">
        <v>1</v>
      </c>
      <c r="AE51" s="85" t="s">
        <v>1884</v>
      </c>
      <c r="AF51" s="79" t="b">
        <v>0</v>
      </c>
      <c r="AG51" s="79" t="s">
        <v>1909</v>
      </c>
      <c r="AH51" s="79"/>
      <c r="AI51" s="85" t="s">
        <v>1876</v>
      </c>
      <c r="AJ51" s="79" t="b">
        <v>0</v>
      </c>
      <c r="AK51" s="79">
        <v>0</v>
      </c>
      <c r="AL51" s="85" t="s">
        <v>1876</v>
      </c>
      <c r="AM51" s="79" t="s">
        <v>1919</v>
      </c>
      <c r="AN51" s="79" t="b">
        <v>0</v>
      </c>
      <c r="AO51" s="85" t="s">
        <v>1851</v>
      </c>
      <c r="AP51" s="79" t="s">
        <v>176</v>
      </c>
      <c r="AQ51" s="79">
        <v>0</v>
      </c>
      <c r="AR51" s="79">
        <v>0</v>
      </c>
      <c r="AS51" s="79"/>
      <c r="AT51" s="79"/>
      <c r="AU51" s="79"/>
      <c r="AV51" s="79"/>
      <c r="AW51" s="79"/>
      <c r="AX51" s="79"/>
      <c r="AY51" s="79"/>
      <c r="AZ51" s="79"/>
      <c r="BA51">
        <v>1</v>
      </c>
      <c r="BB51" s="78" t="str">
        <f>REPLACE(INDEX(GroupVertices[Group],MATCH(Edges[[#This Row],[Vertex 1]],GroupVertices[Vertex],0)),1,1,"")</f>
        <v>31</v>
      </c>
      <c r="BC51" s="78" t="str">
        <f>REPLACE(INDEX(GroupVertices[Group],MATCH(Edges[[#This Row],[Vertex 2]],GroupVertices[Vertex],0)),1,1,"")</f>
        <v>31</v>
      </c>
      <c r="BD51" s="48">
        <v>1</v>
      </c>
      <c r="BE51" s="49">
        <v>7.6923076923076925</v>
      </c>
      <c r="BF51" s="48">
        <v>1</v>
      </c>
      <c r="BG51" s="49">
        <v>7.6923076923076925</v>
      </c>
      <c r="BH51" s="48">
        <v>0</v>
      </c>
      <c r="BI51" s="49">
        <v>0</v>
      </c>
      <c r="BJ51" s="48">
        <v>11</v>
      </c>
      <c r="BK51" s="49">
        <v>84.61538461538461</v>
      </c>
      <c r="BL51" s="48">
        <v>13</v>
      </c>
    </row>
    <row r="52" spans="1:64" ht="15">
      <c r="A52" s="64" t="s">
        <v>241</v>
      </c>
      <c r="B52" s="64" t="s">
        <v>549</v>
      </c>
      <c r="C52" s="65" t="s">
        <v>5806</v>
      </c>
      <c r="D52" s="66">
        <v>3</v>
      </c>
      <c r="E52" s="67" t="s">
        <v>132</v>
      </c>
      <c r="F52" s="68">
        <v>35</v>
      </c>
      <c r="G52" s="65"/>
      <c r="H52" s="69"/>
      <c r="I52" s="70"/>
      <c r="J52" s="70"/>
      <c r="K52" s="34" t="s">
        <v>65</v>
      </c>
      <c r="L52" s="77">
        <v>52</v>
      </c>
      <c r="M52" s="77"/>
      <c r="N52" s="72"/>
      <c r="O52" s="79" t="s">
        <v>646</v>
      </c>
      <c r="P52" s="81">
        <v>43417.40142361111</v>
      </c>
      <c r="Q52" s="79" t="s">
        <v>665</v>
      </c>
      <c r="R52" s="79"/>
      <c r="S52" s="79"/>
      <c r="T52" s="79"/>
      <c r="U52" s="79"/>
      <c r="V52" s="82" t="s">
        <v>889</v>
      </c>
      <c r="W52" s="81">
        <v>43417.40142361111</v>
      </c>
      <c r="X52" s="82" t="s">
        <v>1184</v>
      </c>
      <c r="Y52" s="79"/>
      <c r="Z52" s="79"/>
      <c r="AA52" s="85" t="s">
        <v>1529</v>
      </c>
      <c r="AB52" s="85" t="s">
        <v>1852</v>
      </c>
      <c r="AC52" s="79" t="b">
        <v>0</v>
      </c>
      <c r="AD52" s="79">
        <v>0</v>
      </c>
      <c r="AE52" s="85" t="s">
        <v>1885</v>
      </c>
      <c r="AF52" s="79" t="b">
        <v>0</v>
      </c>
      <c r="AG52" s="79" t="s">
        <v>1909</v>
      </c>
      <c r="AH52" s="79"/>
      <c r="AI52" s="85" t="s">
        <v>1876</v>
      </c>
      <c r="AJ52" s="79" t="b">
        <v>0</v>
      </c>
      <c r="AK52" s="79">
        <v>0</v>
      </c>
      <c r="AL52" s="85" t="s">
        <v>1876</v>
      </c>
      <c r="AM52" s="79" t="s">
        <v>1920</v>
      </c>
      <c r="AN52" s="79" t="b">
        <v>0</v>
      </c>
      <c r="AO52" s="85" t="s">
        <v>1852</v>
      </c>
      <c r="AP52" s="79" t="s">
        <v>176</v>
      </c>
      <c r="AQ52" s="79">
        <v>0</v>
      </c>
      <c r="AR52" s="79">
        <v>0</v>
      </c>
      <c r="AS52" s="79" t="s">
        <v>1941</v>
      </c>
      <c r="AT52" s="79" t="s">
        <v>1944</v>
      </c>
      <c r="AU52" s="79" t="s">
        <v>1947</v>
      </c>
      <c r="AV52" s="79" t="s">
        <v>1950</v>
      </c>
      <c r="AW52" s="79" t="s">
        <v>1953</v>
      </c>
      <c r="AX52" s="79" t="s">
        <v>1956</v>
      </c>
      <c r="AY52" s="79" t="s">
        <v>1958</v>
      </c>
      <c r="AZ52" s="82" t="s">
        <v>1960</v>
      </c>
      <c r="BA52">
        <v>1</v>
      </c>
      <c r="BB52" s="78" t="str">
        <f>REPLACE(INDEX(GroupVertices[Group],MATCH(Edges[[#This Row],[Vertex 1]],GroupVertices[Vertex],0)),1,1,"")</f>
        <v>16</v>
      </c>
      <c r="BC52" s="78" t="str">
        <f>REPLACE(INDEX(GroupVertices[Group],MATCH(Edges[[#This Row],[Vertex 2]],GroupVertices[Vertex],0)),1,1,"")</f>
        <v>16</v>
      </c>
      <c r="BD52" s="48"/>
      <c r="BE52" s="49"/>
      <c r="BF52" s="48"/>
      <c r="BG52" s="49"/>
      <c r="BH52" s="48"/>
      <c r="BI52" s="49"/>
      <c r="BJ52" s="48"/>
      <c r="BK52" s="49"/>
      <c r="BL52" s="48"/>
    </row>
    <row r="53" spans="1:64" ht="15">
      <c r="A53" s="64" t="s">
        <v>241</v>
      </c>
      <c r="B53" s="64" t="s">
        <v>550</v>
      </c>
      <c r="C53" s="65" t="s">
        <v>5806</v>
      </c>
      <c r="D53" s="66">
        <v>3</v>
      </c>
      <c r="E53" s="67" t="s">
        <v>132</v>
      </c>
      <c r="F53" s="68">
        <v>35</v>
      </c>
      <c r="G53" s="65"/>
      <c r="H53" s="69"/>
      <c r="I53" s="70"/>
      <c r="J53" s="70"/>
      <c r="K53" s="34" t="s">
        <v>65</v>
      </c>
      <c r="L53" s="77">
        <v>53</v>
      </c>
      <c r="M53" s="77"/>
      <c r="N53" s="72"/>
      <c r="O53" s="79" t="s">
        <v>646</v>
      </c>
      <c r="P53" s="81">
        <v>43417.40142361111</v>
      </c>
      <c r="Q53" s="79" t="s">
        <v>665</v>
      </c>
      <c r="R53" s="79"/>
      <c r="S53" s="79"/>
      <c r="T53" s="79"/>
      <c r="U53" s="79"/>
      <c r="V53" s="82" t="s">
        <v>889</v>
      </c>
      <c r="W53" s="81">
        <v>43417.40142361111</v>
      </c>
      <c r="X53" s="82" t="s">
        <v>1184</v>
      </c>
      <c r="Y53" s="79"/>
      <c r="Z53" s="79"/>
      <c r="AA53" s="85" t="s">
        <v>1529</v>
      </c>
      <c r="AB53" s="85" t="s">
        <v>1852</v>
      </c>
      <c r="AC53" s="79" t="b">
        <v>0</v>
      </c>
      <c r="AD53" s="79">
        <v>0</v>
      </c>
      <c r="AE53" s="85" t="s">
        <v>1885</v>
      </c>
      <c r="AF53" s="79" t="b">
        <v>0</v>
      </c>
      <c r="AG53" s="79" t="s">
        <v>1909</v>
      </c>
      <c r="AH53" s="79"/>
      <c r="AI53" s="85" t="s">
        <v>1876</v>
      </c>
      <c r="AJ53" s="79" t="b">
        <v>0</v>
      </c>
      <c r="AK53" s="79">
        <v>0</v>
      </c>
      <c r="AL53" s="85" t="s">
        <v>1876</v>
      </c>
      <c r="AM53" s="79" t="s">
        <v>1920</v>
      </c>
      <c r="AN53" s="79" t="b">
        <v>0</v>
      </c>
      <c r="AO53" s="85" t="s">
        <v>1852</v>
      </c>
      <c r="AP53" s="79" t="s">
        <v>176</v>
      </c>
      <c r="AQ53" s="79">
        <v>0</v>
      </c>
      <c r="AR53" s="79">
        <v>0</v>
      </c>
      <c r="AS53" s="79" t="s">
        <v>1941</v>
      </c>
      <c r="AT53" s="79" t="s">
        <v>1944</v>
      </c>
      <c r="AU53" s="79" t="s">
        <v>1947</v>
      </c>
      <c r="AV53" s="79" t="s">
        <v>1950</v>
      </c>
      <c r="AW53" s="79" t="s">
        <v>1953</v>
      </c>
      <c r="AX53" s="79" t="s">
        <v>1956</v>
      </c>
      <c r="AY53" s="79" t="s">
        <v>1958</v>
      </c>
      <c r="AZ53" s="82" t="s">
        <v>1960</v>
      </c>
      <c r="BA53">
        <v>1</v>
      </c>
      <c r="BB53" s="78" t="str">
        <f>REPLACE(INDEX(GroupVertices[Group],MATCH(Edges[[#This Row],[Vertex 1]],GroupVertices[Vertex],0)),1,1,"")</f>
        <v>16</v>
      </c>
      <c r="BC53" s="78" t="str">
        <f>REPLACE(INDEX(GroupVertices[Group],MATCH(Edges[[#This Row],[Vertex 2]],GroupVertices[Vertex],0)),1,1,"")</f>
        <v>16</v>
      </c>
      <c r="BD53" s="48"/>
      <c r="BE53" s="49"/>
      <c r="BF53" s="48"/>
      <c r="BG53" s="49"/>
      <c r="BH53" s="48"/>
      <c r="BI53" s="49"/>
      <c r="BJ53" s="48"/>
      <c r="BK53" s="49"/>
      <c r="BL53" s="48"/>
    </row>
    <row r="54" spans="1:64" ht="15">
      <c r="A54" s="64" t="s">
        <v>241</v>
      </c>
      <c r="B54" s="64" t="s">
        <v>551</v>
      </c>
      <c r="C54" s="65" t="s">
        <v>5806</v>
      </c>
      <c r="D54" s="66">
        <v>3</v>
      </c>
      <c r="E54" s="67" t="s">
        <v>132</v>
      </c>
      <c r="F54" s="68">
        <v>35</v>
      </c>
      <c r="G54" s="65"/>
      <c r="H54" s="69"/>
      <c r="I54" s="70"/>
      <c r="J54" s="70"/>
      <c r="K54" s="34" t="s">
        <v>65</v>
      </c>
      <c r="L54" s="77">
        <v>54</v>
      </c>
      <c r="M54" s="77"/>
      <c r="N54" s="72"/>
      <c r="O54" s="79" t="s">
        <v>646</v>
      </c>
      <c r="P54" s="81">
        <v>43417.40142361111</v>
      </c>
      <c r="Q54" s="79" t="s">
        <v>665</v>
      </c>
      <c r="R54" s="79"/>
      <c r="S54" s="79"/>
      <c r="T54" s="79"/>
      <c r="U54" s="79"/>
      <c r="V54" s="82" t="s">
        <v>889</v>
      </c>
      <c r="W54" s="81">
        <v>43417.40142361111</v>
      </c>
      <c r="X54" s="82" t="s">
        <v>1184</v>
      </c>
      <c r="Y54" s="79"/>
      <c r="Z54" s="79"/>
      <c r="AA54" s="85" t="s">
        <v>1529</v>
      </c>
      <c r="AB54" s="85" t="s">
        <v>1852</v>
      </c>
      <c r="AC54" s="79" t="b">
        <v>0</v>
      </c>
      <c r="AD54" s="79">
        <v>0</v>
      </c>
      <c r="AE54" s="85" t="s">
        <v>1885</v>
      </c>
      <c r="AF54" s="79" t="b">
        <v>0</v>
      </c>
      <c r="AG54" s="79" t="s">
        <v>1909</v>
      </c>
      <c r="AH54" s="79"/>
      <c r="AI54" s="85" t="s">
        <v>1876</v>
      </c>
      <c r="AJ54" s="79" t="b">
        <v>0</v>
      </c>
      <c r="AK54" s="79">
        <v>0</v>
      </c>
      <c r="AL54" s="85" t="s">
        <v>1876</v>
      </c>
      <c r="AM54" s="79" t="s">
        <v>1920</v>
      </c>
      <c r="AN54" s="79" t="b">
        <v>0</v>
      </c>
      <c r="AO54" s="85" t="s">
        <v>1852</v>
      </c>
      <c r="AP54" s="79" t="s">
        <v>176</v>
      </c>
      <c r="AQ54" s="79">
        <v>0</v>
      </c>
      <c r="AR54" s="79">
        <v>0</v>
      </c>
      <c r="AS54" s="79" t="s">
        <v>1941</v>
      </c>
      <c r="AT54" s="79" t="s">
        <v>1944</v>
      </c>
      <c r="AU54" s="79" t="s">
        <v>1947</v>
      </c>
      <c r="AV54" s="79" t="s">
        <v>1950</v>
      </c>
      <c r="AW54" s="79" t="s">
        <v>1953</v>
      </c>
      <c r="AX54" s="79" t="s">
        <v>1956</v>
      </c>
      <c r="AY54" s="79" t="s">
        <v>1958</v>
      </c>
      <c r="AZ54" s="82" t="s">
        <v>1960</v>
      </c>
      <c r="BA54">
        <v>1</v>
      </c>
      <c r="BB54" s="78" t="str">
        <f>REPLACE(INDEX(GroupVertices[Group],MATCH(Edges[[#This Row],[Vertex 1]],GroupVertices[Vertex],0)),1,1,"")</f>
        <v>16</v>
      </c>
      <c r="BC54" s="78" t="str">
        <f>REPLACE(INDEX(GroupVertices[Group],MATCH(Edges[[#This Row],[Vertex 2]],GroupVertices[Vertex],0)),1,1,"")</f>
        <v>16</v>
      </c>
      <c r="BD54" s="48"/>
      <c r="BE54" s="49"/>
      <c r="BF54" s="48"/>
      <c r="BG54" s="49"/>
      <c r="BH54" s="48"/>
      <c r="BI54" s="49"/>
      <c r="BJ54" s="48"/>
      <c r="BK54" s="49"/>
      <c r="BL54" s="48"/>
    </row>
    <row r="55" spans="1:64" ht="15">
      <c r="A55" s="64" t="s">
        <v>241</v>
      </c>
      <c r="B55" s="64" t="s">
        <v>552</v>
      </c>
      <c r="C55" s="65" t="s">
        <v>5806</v>
      </c>
      <c r="D55" s="66">
        <v>3</v>
      </c>
      <c r="E55" s="67" t="s">
        <v>132</v>
      </c>
      <c r="F55" s="68">
        <v>35</v>
      </c>
      <c r="G55" s="65"/>
      <c r="H55" s="69"/>
      <c r="I55" s="70"/>
      <c r="J55" s="70"/>
      <c r="K55" s="34" t="s">
        <v>65</v>
      </c>
      <c r="L55" s="77">
        <v>55</v>
      </c>
      <c r="M55" s="77"/>
      <c r="N55" s="72"/>
      <c r="O55" s="79" t="s">
        <v>647</v>
      </c>
      <c r="P55" s="81">
        <v>43417.40142361111</v>
      </c>
      <c r="Q55" s="79" t="s">
        <v>665</v>
      </c>
      <c r="R55" s="79"/>
      <c r="S55" s="79"/>
      <c r="T55" s="79"/>
      <c r="U55" s="79"/>
      <c r="V55" s="82" t="s">
        <v>889</v>
      </c>
      <c r="W55" s="81">
        <v>43417.40142361111</v>
      </c>
      <c r="X55" s="82" t="s">
        <v>1184</v>
      </c>
      <c r="Y55" s="79"/>
      <c r="Z55" s="79"/>
      <c r="AA55" s="85" t="s">
        <v>1529</v>
      </c>
      <c r="AB55" s="85" t="s">
        <v>1852</v>
      </c>
      <c r="AC55" s="79" t="b">
        <v>0</v>
      </c>
      <c r="AD55" s="79">
        <v>0</v>
      </c>
      <c r="AE55" s="85" t="s">
        <v>1885</v>
      </c>
      <c r="AF55" s="79" t="b">
        <v>0</v>
      </c>
      <c r="AG55" s="79" t="s">
        <v>1909</v>
      </c>
      <c r="AH55" s="79"/>
      <c r="AI55" s="85" t="s">
        <v>1876</v>
      </c>
      <c r="AJ55" s="79" t="b">
        <v>0</v>
      </c>
      <c r="AK55" s="79">
        <v>0</v>
      </c>
      <c r="AL55" s="85" t="s">
        <v>1876</v>
      </c>
      <c r="AM55" s="79" t="s">
        <v>1920</v>
      </c>
      <c r="AN55" s="79" t="b">
        <v>0</v>
      </c>
      <c r="AO55" s="85" t="s">
        <v>1852</v>
      </c>
      <c r="AP55" s="79" t="s">
        <v>176</v>
      </c>
      <c r="AQ55" s="79">
        <v>0</v>
      </c>
      <c r="AR55" s="79">
        <v>0</v>
      </c>
      <c r="AS55" s="79" t="s">
        <v>1941</v>
      </c>
      <c r="AT55" s="79" t="s">
        <v>1944</v>
      </c>
      <c r="AU55" s="79" t="s">
        <v>1947</v>
      </c>
      <c r="AV55" s="79" t="s">
        <v>1950</v>
      </c>
      <c r="AW55" s="79" t="s">
        <v>1953</v>
      </c>
      <c r="AX55" s="79" t="s">
        <v>1956</v>
      </c>
      <c r="AY55" s="79" t="s">
        <v>1958</v>
      </c>
      <c r="AZ55" s="82" t="s">
        <v>1960</v>
      </c>
      <c r="BA55">
        <v>1</v>
      </c>
      <c r="BB55" s="78" t="str">
        <f>REPLACE(INDEX(GroupVertices[Group],MATCH(Edges[[#This Row],[Vertex 1]],GroupVertices[Vertex],0)),1,1,"")</f>
        <v>16</v>
      </c>
      <c r="BC55" s="78" t="str">
        <f>REPLACE(INDEX(GroupVertices[Group],MATCH(Edges[[#This Row],[Vertex 2]],GroupVertices[Vertex],0)),1,1,"")</f>
        <v>16</v>
      </c>
      <c r="BD55" s="48">
        <v>0</v>
      </c>
      <c r="BE55" s="49">
        <v>0</v>
      </c>
      <c r="BF55" s="48">
        <v>1</v>
      </c>
      <c r="BG55" s="49">
        <v>1.8867924528301887</v>
      </c>
      <c r="BH55" s="48">
        <v>0</v>
      </c>
      <c r="BI55" s="49">
        <v>0</v>
      </c>
      <c r="BJ55" s="48">
        <v>52</v>
      </c>
      <c r="BK55" s="49">
        <v>98.11320754716981</v>
      </c>
      <c r="BL55" s="48">
        <v>53</v>
      </c>
    </row>
    <row r="56" spans="1:64" ht="15">
      <c r="A56" s="64" t="s">
        <v>242</v>
      </c>
      <c r="B56" s="64" t="s">
        <v>553</v>
      </c>
      <c r="C56" s="65" t="s">
        <v>5806</v>
      </c>
      <c r="D56" s="66">
        <v>3</v>
      </c>
      <c r="E56" s="67" t="s">
        <v>132</v>
      </c>
      <c r="F56" s="68">
        <v>35</v>
      </c>
      <c r="G56" s="65"/>
      <c r="H56" s="69"/>
      <c r="I56" s="70"/>
      <c r="J56" s="70"/>
      <c r="K56" s="34" t="s">
        <v>65</v>
      </c>
      <c r="L56" s="77">
        <v>56</v>
      </c>
      <c r="M56" s="77"/>
      <c r="N56" s="72"/>
      <c r="O56" s="79" t="s">
        <v>647</v>
      </c>
      <c r="P56" s="81">
        <v>43417.05280092593</v>
      </c>
      <c r="Q56" s="79" t="s">
        <v>666</v>
      </c>
      <c r="R56" s="79"/>
      <c r="S56" s="79"/>
      <c r="T56" s="79"/>
      <c r="U56" s="79"/>
      <c r="V56" s="82" t="s">
        <v>890</v>
      </c>
      <c r="W56" s="81">
        <v>43417.05280092593</v>
      </c>
      <c r="X56" s="82" t="s">
        <v>1185</v>
      </c>
      <c r="Y56" s="79"/>
      <c r="Z56" s="79"/>
      <c r="AA56" s="85" t="s">
        <v>1530</v>
      </c>
      <c r="AB56" s="85" t="s">
        <v>1853</v>
      </c>
      <c r="AC56" s="79" t="b">
        <v>0</v>
      </c>
      <c r="AD56" s="79">
        <v>0</v>
      </c>
      <c r="AE56" s="85" t="s">
        <v>1886</v>
      </c>
      <c r="AF56" s="79" t="b">
        <v>0</v>
      </c>
      <c r="AG56" s="79" t="s">
        <v>1909</v>
      </c>
      <c r="AH56" s="79"/>
      <c r="AI56" s="85" t="s">
        <v>1876</v>
      </c>
      <c r="AJ56" s="79" t="b">
        <v>0</v>
      </c>
      <c r="AK56" s="79">
        <v>0</v>
      </c>
      <c r="AL56" s="85" t="s">
        <v>1876</v>
      </c>
      <c r="AM56" s="79" t="s">
        <v>1919</v>
      </c>
      <c r="AN56" s="79" t="b">
        <v>0</v>
      </c>
      <c r="AO56" s="85" t="s">
        <v>1853</v>
      </c>
      <c r="AP56" s="79" t="s">
        <v>176</v>
      </c>
      <c r="AQ56" s="79">
        <v>0</v>
      </c>
      <c r="AR56" s="79">
        <v>0</v>
      </c>
      <c r="AS56" s="79"/>
      <c r="AT56" s="79"/>
      <c r="AU56" s="79"/>
      <c r="AV56" s="79"/>
      <c r="AW56" s="79"/>
      <c r="AX56" s="79"/>
      <c r="AY56" s="79"/>
      <c r="AZ56" s="79"/>
      <c r="BA56">
        <v>1</v>
      </c>
      <c r="BB56" s="78" t="str">
        <f>REPLACE(INDEX(GroupVertices[Group],MATCH(Edges[[#This Row],[Vertex 1]],GroupVertices[Vertex],0)),1,1,"")</f>
        <v>30</v>
      </c>
      <c r="BC56" s="78" t="str">
        <f>REPLACE(INDEX(GroupVertices[Group],MATCH(Edges[[#This Row],[Vertex 2]],GroupVertices[Vertex],0)),1,1,"")</f>
        <v>30</v>
      </c>
      <c r="BD56" s="48">
        <v>2</v>
      </c>
      <c r="BE56" s="49">
        <v>8</v>
      </c>
      <c r="BF56" s="48">
        <v>0</v>
      </c>
      <c r="BG56" s="49">
        <v>0</v>
      </c>
      <c r="BH56" s="48">
        <v>0</v>
      </c>
      <c r="BI56" s="49">
        <v>0</v>
      </c>
      <c r="BJ56" s="48">
        <v>23</v>
      </c>
      <c r="BK56" s="49">
        <v>92</v>
      </c>
      <c r="BL56" s="48">
        <v>25</v>
      </c>
    </row>
    <row r="57" spans="1:64" ht="15">
      <c r="A57" s="64" t="s">
        <v>243</v>
      </c>
      <c r="B57" s="64" t="s">
        <v>553</v>
      </c>
      <c r="C57" s="65" t="s">
        <v>5806</v>
      </c>
      <c r="D57" s="66">
        <v>3</v>
      </c>
      <c r="E57" s="67" t="s">
        <v>132</v>
      </c>
      <c r="F57" s="68">
        <v>35</v>
      </c>
      <c r="G57" s="65"/>
      <c r="H57" s="69"/>
      <c r="I57" s="70"/>
      <c r="J57" s="70"/>
      <c r="K57" s="34" t="s">
        <v>65</v>
      </c>
      <c r="L57" s="77">
        <v>57</v>
      </c>
      <c r="M57" s="77"/>
      <c r="N57" s="72"/>
      <c r="O57" s="79" t="s">
        <v>646</v>
      </c>
      <c r="P57" s="81">
        <v>43420.524351851855</v>
      </c>
      <c r="Q57" s="79" t="s">
        <v>667</v>
      </c>
      <c r="R57" s="79"/>
      <c r="S57" s="79"/>
      <c r="T57" s="79"/>
      <c r="U57" s="79"/>
      <c r="V57" s="82" t="s">
        <v>891</v>
      </c>
      <c r="W57" s="81">
        <v>43420.524351851855</v>
      </c>
      <c r="X57" s="82" t="s">
        <v>1186</v>
      </c>
      <c r="Y57" s="79"/>
      <c r="Z57" s="79"/>
      <c r="AA57" s="85" t="s">
        <v>1531</v>
      </c>
      <c r="AB57" s="79"/>
      <c r="AC57" s="79" t="b">
        <v>0</v>
      </c>
      <c r="AD57" s="79">
        <v>0</v>
      </c>
      <c r="AE57" s="85" t="s">
        <v>1876</v>
      </c>
      <c r="AF57" s="79" t="b">
        <v>0</v>
      </c>
      <c r="AG57" s="79" t="s">
        <v>1909</v>
      </c>
      <c r="AH57" s="79"/>
      <c r="AI57" s="85" t="s">
        <v>1876</v>
      </c>
      <c r="AJ57" s="79" t="b">
        <v>0</v>
      </c>
      <c r="AK57" s="79">
        <v>1</v>
      </c>
      <c r="AL57" s="85" t="s">
        <v>1530</v>
      </c>
      <c r="AM57" s="79" t="s">
        <v>1919</v>
      </c>
      <c r="AN57" s="79" t="b">
        <v>0</v>
      </c>
      <c r="AO57" s="85" t="s">
        <v>1530</v>
      </c>
      <c r="AP57" s="79" t="s">
        <v>176</v>
      </c>
      <c r="AQ57" s="79">
        <v>0</v>
      </c>
      <c r="AR57" s="79">
        <v>0</v>
      </c>
      <c r="AS57" s="79"/>
      <c r="AT57" s="79"/>
      <c r="AU57" s="79"/>
      <c r="AV57" s="79"/>
      <c r="AW57" s="79"/>
      <c r="AX57" s="79"/>
      <c r="AY57" s="79"/>
      <c r="AZ57" s="79"/>
      <c r="BA57">
        <v>1</v>
      </c>
      <c r="BB57" s="78" t="str">
        <f>REPLACE(INDEX(GroupVertices[Group],MATCH(Edges[[#This Row],[Vertex 1]],GroupVertices[Vertex],0)),1,1,"")</f>
        <v>30</v>
      </c>
      <c r="BC57" s="78" t="str">
        <f>REPLACE(INDEX(GroupVertices[Group],MATCH(Edges[[#This Row],[Vertex 2]],GroupVertices[Vertex],0)),1,1,"")</f>
        <v>30</v>
      </c>
      <c r="BD57" s="48"/>
      <c r="BE57" s="49"/>
      <c r="BF57" s="48"/>
      <c r="BG57" s="49"/>
      <c r="BH57" s="48"/>
      <c r="BI57" s="49"/>
      <c r="BJ57" s="48"/>
      <c r="BK57" s="49"/>
      <c r="BL57" s="48"/>
    </row>
    <row r="58" spans="1:64" ht="15">
      <c r="A58" s="64" t="s">
        <v>243</v>
      </c>
      <c r="B58" s="64" t="s">
        <v>242</v>
      </c>
      <c r="C58" s="65" t="s">
        <v>5806</v>
      </c>
      <c r="D58" s="66">
        <v>3</v>
      </c>
      <c r="E58" s="67" t="s">
        <v>132</v>
      </c>
      <c r="F58" s="68">
        <v>35</v>
      </c>
      <c r="G58" s="65"/>
      <c r="H58" s="69"/>
      <c r="I58" s="70"/>
      <c r="J58" s="70"/>
      <c r="K58" s="34" t="s">
        <v>65</v>
      </c>
      <c r="L58" s="77">
        <v>58</v>
      </c>
      <c r="M58" s="77"/>
      <c r="N58" s="72"/>
      <c r="O58" s="79" t="s">
        <v>646</v>
      </c>
      <c r="P58" s="81">
        <v>43420.524351851855</v>
      </c>
      <c r="Q58" s="79" t="s">
        <v>667</v>
      </c>
      <c r="R58" s="79"/>
      <c r="S58" s="79"/>
      <c r="T58" s="79"/>
      <c r="U58" s="79"/>
      <c r="V58" s="82" t="s">
        <v>891</v>
      </c>
      <c r="W58" s="81">
        <v>43420.524351851855</v>
      </c>
      <c r="X58" s="82" t="s">
        <v>1186</v>
      </c>
      <c r="Y58" s="79"/>
      <c r="Z58" s="79"/>
      <c r="AA58" s="85" t="s">
        <v>1531</v>
      </c>
      <c r="AB58" s="79"/>
      <c r="AC58" s="79" t="b">
        <v>0</v>
      </c>
      <c r="AD58" s="79">
        <v>0</v>
      </c>
      <c r="AE58" s="85" t="s">
        <v>1876</v>
      </c>
      <c r="AF58" s="79" t="b">
        <v>0</v>
      </c>
      <c r="AG58" s="79" t="s">
        <v>1909</v>
      </c>
      <c r="AH58" s="79"/>
      <c r="AI58" s="85" t="s">
        <v>1876</v>
      </c>
      <c r="AJ58" s="79" t="b">
        <v>0</v>
      </c>
      <c r="AK58" s="79">
        <v>1</v>
      </c>
      <c r="AL58" s="85" t="s">
        <v>1530</v>
      </c>
      <c r="AM58" s="79" t="s">
        <v>1919</v>
      </c>
      <c r="AN58" s="79" t="b">
        <v>0</v>
      </c>
      <c r="AO58" s="85" t="s">
        <v>1530</v>
      </c>
      <c r="AP58" s="79" t="s">
        <v>176</v>
      </c>
      <c r="AQ58" s="79">
        <v>0</v>
      </c>
      <c r="AR58" s="79">
        <v>0</v>
      </c>
      <c r="AS58" s="79"/>
      <c r="AT58" s="79"/>
      <c r="AU58" s="79"/>
      <c r="AV58" s="79"/>
      <c r="AW58" s="79"/>
      <c r="AX58" s="79"/>
      <c r="AY58" s="79"/>
      <c r="AZ58" s="79"/>
      <c r="BA58">
        <v>1</v>
      </c>
      <c r="BB58" s="78" t="str">
        <f>REPLACE(INDEX(GroupVertices[Group],MATCH(Edges[[#This Row],[Vertex 1]],GroupVertices[Vertex],0)),1,1,"")</f>
        <v>30</v>
      </c>
      <c r="BC58" s="78" t="str">
        <f>REPLACE(INDEX(GroupVertices[Group],MATCH(Edges[[#This Row],[Vertex 2]],GroupVertices[Vertex],0)),1,1,"")</f>
        <v>30</v>
      </c>
      <c r="BD58" s="48">
        <v>2</v>
      </c>
      <c r="BE58" s="49">
        <v>8.695652173913043</v>
      </c>
      <c r="BF58" s="48">
        <v>0</v>
      </c>
      <c r="BG58" s="49">
        <v>0</v>
      </c>
      <c r="BH58" s="48">
        <v>0</v>
      </c>
      <c r="BI58" s="49">
        <v>0</v>
      </c>
      <c r="BJ58" s="48">
        <v>21</v>
      </c>
      <c r="BK58" s="49">
        <v>91.30434782608695</v>
      </c>
      <c r="BL58" s="48">
        <v>23</v>
      </c>
    </row>
    <row r="59" spans="1:64" ht="15">
      <c r="A59" s="64" t="s">
        <v>244</v>
      </c>
      <c r="B59" s="64" t="s">
        <v>554</v>
      </c>
      <c r="C59" s="65" t="s">
        <v>5806</v>
      </c>
      <c r="D59" s="66">
        <v>3</v>
      </c>
      <c r="E59" s="67" t="s">
        <v>132</v>
      </c>
      <c r="F59" s="68">
        <v>35</v>
      </c>
      <c r="G59" s="65"/>
      <c r="H59" s="69"/>
      <c r="I59" s="70"/>
      <c r="J59" s="70"/>
      <c r="K59" s="34" t="s">
        <v>65</v>
      </c>
      <c r="L59" s="77">
        <v>59</v>
      </c>
      <c r="M59" s="77"/>
      <c r="N59" s="72"/>
      <c r="O59" s="79" t="s">
        <v>646</v>
      </c>
      <c r="P59" s="81">
        <v>43420.684328703705</v>
      </c>
      <c r="Q59" s="79" t="s">
        <v>668</v>
      </c>
      <c r="R59" s="82" t="s">
        <v>773</v>
      </c>
      <c r="S59" s="79" t="s">
        <v>803</v>
      </c>
      <c r="T59" s="79" t="s">
        <v>822</v>
      </c>
      <c r="U59" s="82" t="s">
        <v>848</v>
      </c>
      <c r="V59" s="82" t="s">
        <v>848</v>
      </c>
      <c r="W59" s="81">
        <v>43420.684328703705</v>
      </c>
      <c r="X59" s="82" t="s">
        <v>1187</v>
      </c>
      <c r="Y59" s="79"/>
      <c r="Z59" s="79"/>
      <c r="AA59" s="85" t="s">
        <v>1532</v>
      </c>
      <c r="AB59" s="79"/>
      <c r="AC59" s="79" t="b">
        <v>0</v>
      </c>
      <c r="AD59" s="79">
        <v>0</v>
      </c>
      <c r="AE59" s="85" t="s">
        <v>1876</v>
      </c>
      <c r="AF59" s="79" t="b">
        <v>0</v>
      </c>
      <c r="AG59" s="79" t="s">
        <v>1910</v>
      </c>
      <c r="AH59" s="79"/>
      <c r="AI59" s="85" t="s">
        <v>1876</v>
      </c>
      <c r="AJ59" s="79" t="b">
        <v>0</v>
      </c>
      <c r="AK59" s="79">
        <v>0</v>
      </c>
      <c r="AL59" s="85" t="s">
        <v>1876</v>
      </c>
      <c r="AM59" s="79" t="s">
        <v>1921</v>
      </c>
      <c r="AN59" s="79" t="b">
        <v>0</v>
      </c>
      <c r="AO59" s="85" t="s">
        <v>1532</v>
      </c>
      <c r="AP59" s="79" t="s">
        <v>176</v>
      </c>
      <c r="AQ59" s="79">
        <v>0</v>
      </c>
      <c r="AR59" s="79">
        <v>0</v>
      </c>
      <c r="AS59" s="79"/>
      <c r="AT59" s="79"/>
      <c r="AU59" s="79"/>
      <c r="AV59" s="79"/>
      <c r="AW59" s="79"/>
      <c r="AX59" s="79"/>
      <c r="AY59" s="79"/>
      <c r="AZ59" s="79"/>
      <c r="BA59">
        <v>1</v>
      </c>
      <c r="BB59" s="78" t="str">
        <f>REPLACE(INDEX(GroupVertices[Group],MATCH(Edges[[#This Row],[Vertex 1]],GroupVertices[Vertex],0)),1,1,"")</f>
        <v>53</v>
      </c>
      <c r="BC59" s="78" t="str">
        <f>REPLACE(INDEX(GroupVertices[Group],MATCH(Edges[[#This Row],[Vertex 2]],GroupVertices[Vertex],0)),1,1,"")</f>
        <v>53</v>
      </c>
      <c r="BD59" s="48">
        <v>0</v>
      </c>
      <c r="BE59" s="49">
        <v>0</v>
      </c>
      <c r="BF59" s="48">
        <v>0</v>
      </c>
      <c r="BG59" s="49">
        <v>0</v>
      </c>
      <c r="BH59" s="48">
        <v>0</v>
      </c>
      <c r="BI59" s="49">
        <v>0</v>
      </c>
      <c r="BJ59" s="48">
        <v>15</v>
      </c>
      <c r="BK59" s="49">
        <v>100</v>
      </c>
      <c r="BL59" s="48">
        <v>15</v>
      </c>
    </row>
    <row r="60" spans="1:64" ht="15">
      <c r="A60" s="64" t="s">
        <v>245</v>
      </c>
      <c r="B60" s="64" t="s">
        <v>282</v>
      </c>
      <c r="C60" s="65" t="s">
        <v>5806</v>
      </c>
      <c r="D60" s="66">
        <v>3</v>
      </c>
      <c r="E60" s="67" t="s">
        <v>132</v>
      </c>
      <c r="F60" s="68">
        <v>35</v>
      </c>
      <c r="G60" s="65"/>
      <c r="H60" s="69"/>
      <c r="I60" s="70"/>
      <c r="J60" s="70"/>
      <c r="K60" s="34" t="s">
        <v>65</v>
      </c>
      <c r="L60" s="77">
        <v>60</v>
      </c>
      <c r="M60" s="77"/>
      <c r="N60" s="72"/>
      <c r="O60" s="79" t="s">
        <v>646</v>
      </c>
      <c r="P60" s="81">
        <v>43421.52125</v>
      </c>
      <c r="Q60" s="79" t="s">
        <v>669</v>
      </c>
      <c r="R60" s="79"/>
      <c r="S60" s="79"/>
      <c r="T60" s="79"/>
      <c r="U60" s="79"/>
      <c r="V60" s="82" t="s">
        <v>892</v>
      </c>
      <c r="W60" s="81">
        <v>43421.52125</v>
      </c>
      <c r="X60" s="82" t="s">
        <v>1188</v>
      </c>
      <c r="Y60" s="79"/>
      <c r="Z60" s="79"/>
      <c r="AA60" s="85" t="s">
        <v>1533</v>
      </c>
      <c r="AB60" s="79"/>
      <c r="AC60" s="79" t="b">
        <v>0</v>
      </c>
      <c r="AD60" s="79">
        <v>0</v>
      </c>
      <c r="AE60" s="85" t="s">
        <v>1876</v>
      </c>
      <c r="AF60" s="79" t="b">
        <v>0</v>
      </c>
      <c r="AG60" s="79" t="s">
        <v>1910</v>
      </c>
      <c r="AH60" s="79"/>
      <c r="AI60" s="85" t="s">
        <v>1876</v>
      </c>
      <c r="AJ60" s="79" t="b">
        <v>0</v>
      </c>
      <c r="AK60" s="79">
        <v>10</v>
      </c>
      <c r="AL60" s="85" t="s">
        <v>1570</v>
      </c>
      <c r="AM60" s="79" t="s">
        <v>1919</v>
      </c>
      <c r="AN60" s="79" t="b">
        <v>0</v>
      </c>
      <c r="AO60" s="85" t="s">
        <v>1570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24</v>
      </c>
      <c r="BK60" s="49">
        <v>100</v>
      </c>
      <c r="BL60" s="48">
        <v>24</v>
      </c>
    </row>
    <row r="61" spans="1:64" ht="15">
      <c r="A61" s="64" t="s">
        <v>246</v>
      </c>
      <c r="B61" s="64" t="s">
        <v>282</v>
      </c>
      <c r="C61" s="65" t="s">
        <v>5806</v>
      </c>
      <c r="D61" s="66">
        <v>3</v>
      </c>
      <c r="E61" s="67" t="s">
        <v>132</v>
      </c>
      <c r="F61" s="68">
        <v>35</v>
      </c>
      <c r="G61" s="65"/>
      <c r="H61" s="69"/>
      <c r="I61" s="70"/>
      <c r="J61" s="70"/>
      <c r="K61" s="34" t="s">
        <v>65</v>
      </c>
      <c r="L61" s="77">
        <v>61</v>
      </c>
      <c r="M61" s="77"/>
      <c r="N61" s="72"/>
      <c r="O61" s="79" t="s">
        <v>646</v>
      </c>
      <c r="P61" s="81">
        <v>43421.52248842592</v>
      </c>
      <c r="Q61" s="79" t="s">
        <v>669</v>
      </c>
      <c r="R61" s="79"/>
      <c r="S61" s="79"/>
      <c r="T61" s="79"/>
      <c r="U61" s="79"/>
      <c r="V61" s="82" t="s">
        <v>893</v>
      </c>
      <c r="W61" s="81">
        <v>43421.52248842592</v>
      </c>
      <c r="X61" s="82" t="s">
        <v>1189</v>
      </c>
      <c r="Y61" s="79"/>
      <c r="Z61" s="79"/>
      <c r="AA61" s="85" t="s">
        <v>1534</v>
      </c>
      <c r="AB61" s="79"/>
      <c r="AC61" s="79" t="b">
        <v>0</v>
      </c>
      <c r="AD61" s="79">
        <v>0</v>
      </c>
      <c r="AE61" s="85" t="s">
        <v>1876</v>
      </c>
      <c r="AF61" s="79" t="b">
        <v>0</v>
      </c>
      <c r="AG61" s="79" t="s">
        <v>1910</v>
      </c>
      <c r="AH61" s="79"/>
      <c r="AI61" s="85" t="s">
        <v>1876</v>
      </c>
      <c r="AJ61" s="79" t="b">
        <v>0</v>
      </c>
      <c r="AK61" s="79">
        <v>10</v>
      </c>
      <c r="AL61" s="85" t="s">
        <v>1570</v>
      </c>
      <c r="AM61" s="79" t="s">
        <v>1921</v>
      </c>
      <c r="AN61" s="79" t="b">
        <v>0</v>
      </c>
      <c r="AO61" s="85" t="s">
        <v>1570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24</v>
      </c>
      <c r="BK61" s="49">
        <v>100</v>
      </c>
      <c r="BL61" s="48">
        <v>24</v>
      </c>
    </row>
    <row r="62" spans="1:64" ht="15">
      <c r="A62" s="64" t="s">
        <v>247</v>
      </c>
      <c r="B62" s="64" t="s">
        <v>282</v>
      </c>
      <c r="C62" s="65" t="s">
        <v>5806</v>
      </c>
      <c r="D62" s="66">
        <v>3</v>
      </c>
      <c r="E62" s="67" t="s">
        <v>132</v>
      </c>
      <c r="F62" s="68">
        <v>35</v>
      </c>
      <c r="G62" s="65"/>
      <c r="H62" s="69"/>
      <c r="I62" s="70"/>
      <c r="J62" s="70"/>
      <c r="K62" s="34" t="s">
        <v>65</v>
      </c>
      <c r="L62" s="77">
        <v>62</v>
      </c>
      <c r="M62" s="77"/>
      <c r="N62" s="72"/>
      <c r="O62" s="79" t="s">
        <v>646</v>
      </c>
      <c r="P62" s="81">
        <v>43421.73459490741</v>
      </c>
      <c r="Q62" s="79" t="s">
        <v>669</v>
      </c>
      <c r="R62" s="79"/>
      <c r="S62" s="79"/>
      <c r="T62" s="79"/>
      <c r="U62" s="79"/>
      <c r="V62" s="82" t="s">
        <v>894</v>
      </c>
      <c r="W62" s="81">
        <v>43421.73459490741</v>
      </c>
      <c r="X62" s="82" t="s">
        <v>1190</v>
      </c>
      <c r="Y62" s="79"/>
      <c r="Z62" s="79"/>
      <c r="AA62" s="85" t="s">
        <v>1535</v>
      </c>
      <c r="AB62" s="79"/>
      <c r="AC62" s="79" t="b">
        <v>0</v>
      </c>
      <c r="AD62" s="79">
        <v>0</v>
      </c>
      <c r="AE62" s="85" t="s">
        <v>1876</v>
      </c>
      <c r="AF62" s="79" t="b">
        <v>0</v>
      </c>
      <c r="AG62" s="79" t="s">
        <v>1910</v>
      </c>
      <c r="AH62" s="79"/>
      <c r="AI62" s="85" t="s">
        <v>1876</v>
      </c>
      <c r="AJ62" s="79" t="b">
        <v>0</v>
      </c>
      <c r="AK62" s="79">
        <v>10</v>
      </c>
      <c r="AL62" s="85" t="s">
        <v>1570</v>
      </c>
      <c r="AM62" s="79" t="s">
        <v>1920</v>
      </c>
      <c r="AN62" s="79" t="b">
        <v>0</v>
      </c>
      <c r="AO62" s="85" t="s">
        <v>1570</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24</v>
      </c>
      <c r="BK62" s="49">
        <v>100</v>
      </c>
      <c r="BL62" s="48">
        <v>24</v>
      </c>
    </row>
    <row r="63" spans="1:64" ht="15">
      <c r="A63" s="64" t="s">
        <v>248</v>
      </c>
      <c r="B63" s="64" t="s">
        <v>282</v>
      </c>
      <c r="C63" s="65" t="s">
        <v>5806</v>
      </c>
      <c r="D63" s="66">
        <v>3</v>
      </c>
      <c r="E63" s="67" t="s">
        <v>132</v>
      </c>
      <c r="F63" s="68">
        <v>35</v>
      </c>
      <c r="G63" s="65"/>
      <c r="H63" s="69"/>
      <c r="I63" s="70"/>
      <c r="J63" s="70"/>
      <c r="K63" s="34" t="s">
        <v>65</v>
      </c>
      <c r="L63" s="77">
        <v>63</v>
      </c>
      <c r="M63" s="77"/>
      <c r="N63" s="72"/>
      <c r="O63" s="79" t="s">
        <v>646</v>
      </c>
      <c r="P63" s="81">
        <v>43421.738125</v>
      </c>
      <c r="Q63" s="79" t="s">
        <v>669</v>
      </c>
      <c r="R63" s="79"/>
      <c r="S63" s="79"/>
      <c r="T63" s="79"/>
      <c r="U63" s="79"/>
      <c r="V63" s="82" t="s">
        <v>895</v>
      </c>
      <c r="W63" s="81">
        <v>43421.738125</v>
      </c>
      <c r="X63" s="82" t="s">
        <v>1191</v>
      </c>
      <c r="Y63" s="79"/>
      <c r="Z63" s="79"/>
      <c r="AA63" s="85" t="s">
        <v>1536</v>
      </c>
      <c r="AB63" s="79"/>
      <c r="AC63" s="79" t="b">
        <v>0</v>
      </c>
      <c r="AD63" s="79">
        <v>0</v>
      </c>
      <c r="AE63" s="85" t="s">
        <v>1876</v>
      </c>
      <c r="AF63" s="79" t="b">
        <v>0</v>
      </c>
      <c r="AG63" s="79" t="s">
        <v>1910</v>
      </c>
      <c r="AH63" s="79"/>
      <c r="AI63" s="85" t="s">
        <v>1876</v>
      </c>
      <c r="AJ63" s="79" t="b">
        <v>0</v>
      </c>
      <c r="AK63" s="79">
        <v>10</v>
      </c>
      <c r="AL63" s="85" t="s">
        <v>1570</v>
      </c>
      <c r="AM63" s="79" t="s">
        <v>1921</v>
      </c>
      <c r="AN63" s="79" t="b">
        <v>0</v>
      </c>
      <c r="AO63" s="85" t="s">
        <v>1570</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24</v>
      </c>
      <c r="BK63" s="49">
        <v>100</v>
      </c>
      <c r="BL63" s="48">
        <v>24</v>
      </c>
    </row>
    <row r="64" spans="1:64" ht="15">
      <c r="A64" s="64" t="s">
        <v>249</v>
      </c>
      <c r="B64" s="64" t="s">
        <v>282</v>
      </c>
      <c r="C64" s="65" t="s">
        <v>5806</v>
      </c>
      <c r="D64" s="66">
        <v>3</v>
      </c>
      <c r="E64" s="67" t="s">
        <v>132</v>
      </c>
      <c r="F64" s="68">
        <v>35</v>
      </c>
      <c r="G64" s="65"/>
      <c r="H64" s="69"/>
      <c r="I64" s="70"/>
      <c r="J64" s="70"/>
      <c r="K64" s="34" t="s">
        <v>65</v>
      </c>
      <c r="L64" s="77">
        <v>64</v>
      </c>
      <c r="M64" s="77"/>
      <c r="N64" s="72"/>
      <c r="O64" s="79" t="s">
        <v>646</v>
      </c>
      <c r="P64" s="81">
        <v>43421.74298611111</v>
      </c>
      <c r="Q64" s="79" t="s">
        <v>669</v>
      </c>
      <c r="R64" s="79"/>
      <c r="S64" s="79"/>
      <c r="T64" s="79"/>
      <c r="U64" s="79"/>
      <c r="V64" s="82" t="s">
        <v>896</v>
      </c>
      <c r="W64" s="81">
        <v>43421.74298611111</v>
      </c>
      <c r="X64" s="82" t="s">
        <v>1192</v>
      </c>
      <c r="Y64" s="79"/>
      <c r="Z64" s="79"/>
      <c r="AA64" s="85" t="s">
        <v>1537</v>
      </c>
      <c r="AB64" s="79"/>
      <c r="AC64" s="79" t="b">
        <v>0</v>
      </c>
      <c r="AD64" s="79">
        <v>0</v>
      </c>
      <c r="AE64" s="85" t="s">
        <v>1876</v>
      </c>
      <c r="AF64" s="79" t="b">
        <v>0</v>
      </c>
      <c r="AG64" s="79" t="s">
        <v>1910</v>
      </c>
      <c r="AH64" s="79"/>
      <c r="AI64" s="85" t="s">
        <v>1876</v>
      </c>
      <c r="AJ64" s="79" t="b">
        <v>0</v>
      </c>
      <c r="AK64" s="79">
        <v>10</v>
      </c>
      <c r="AL64" s="85" t="s">
        <v>1570</v>
      </c>
      <c r="AM64" s="79" t="s">
        <v>1919</v>
      </c>
      <c r="AN64" s="79" t="b">
        <v>0</v>
      </c>
      <c r="AO64" s="85" t="s">
        <v>1570</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24</v>
      </c>
      <c r="BK64" s="49">
        <v>100</v>
      </c>
      <c r="BL64" s="48">
        <v>24</v>
      </c>
    </row>
    <row r="65" spans="1:64" ht="15">
      <c r="A65" s="64" t="s">
        <v>250</v>
      </c>
      <c r="B65" s="64" t="s">
        <v>282</v>
      </c>
      <c r="C65" s="65" t="s">
        <v>5806</v>
      </c>
      <c r="D65" s="66">
        <v>3</v>
      </c>
      <c r="E65" s="67" t="s">
        <v>132</v>
      </c>
      <c r="F65" s="68">
        <v>35</v>
      </c>
      <c r="G65" s="65"/>
      <c r="H65" s="69"/>
      <c r="I65" s="70"/>
      <c r="J65" s="70"/>
      <c r="K65" s="34" t="s">
        <v>65</v>
      </c>
      <c r="L65" s="77">
        <v>65</v>
      </c>
      <c r="M65" s="77"/>
      <c r="N65" s="72"/>
      <c r="O65" s="79" t="s">
        <v>646</v>
      </c>
      <c r="P65" s="81">
        <v>43421.74462962963</v>
      </c>
      <c r="Q65" s="79" t="s">
        <v>669</v>
      </c>
      <c r="R65" s="79"/>
      <c r="S65" s="79"/>
      <c r="T65" s="79"/>
      <c r="U65" s="79"/>
      <c r="V65" s="82" t="s">
        <v>897</v>
      </c>
      <c r="W65" s="81">
        <v>43421.74462962963</v>
      </c>
      <c r="X65" s="82" t="s">
        <v>1193</v>
      </c>
      <c r="Y65" s="79"/>
      <c r="Z65" s="79"/>
      <c r="AA65" s="85" t="s">
        <v>1538</v>
      </c>
      <c r="AB65" s="79"/>
      <c r="AC65" s="79" t="b">
        <v>0</v>
      </c>
      <c r="AD65" s="79">
        <v>0</v>
      </c>
      <c r="AE65" s="85" t="s">
        <v>1876</v>
      </c>
      <c r="AF65" s="79" t="b">
        <v>0</v>
      </c>
      <c r="AG65" s="79" t="s">
        <v>1910</v>
      </c>
      <c r="AH65" s="79"/>
      <c r="AI65" s="85" t="s">
        <v>1876</v>
      </c>
      <c r="AJ65" s="79" t="b">
        <v>0</v>
      </c>
      <c r="AK65" s="79">
        <v>10</v>
      </c>
      <c r="AL65" s="85" t="s">
        <v>1570</v>
      </c>
      <c r="AM65" s="79" t="s">
        <v>1926</v>
      </c>
      <c r="AN65" s="79" t="b">
        <v>0</v>
      </c>
      <c r="AO65" s="85" t="s">
        <v>1570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24</v>
      </c>
      <c r="BK65" s="49">
        <v>100</v>
      </c>
      <c r="BL65" s="48">
        <v>24</v>
      </c>
    </row>
    <row r="66" spans="1:64" ht="15">
      <c r="A66" s="64" t="s">
        <v>251</v>
      </c>
      <c r="B66" s="64" t="s">
        <v>282</v>
      </c>
      <c r="C66" s="65" t="s">
        <v>5806</v>
      </c>
      <c r="D66" s="66">
        <v>3</v>
      </c>
      <c r="E66" s="67" t="s">
        <v>132</v>
      </c>
      <c r="F66" s="68">
        <v>35</v>
      </c>
      <c r="G66" s="65"/>
      <c r="H66" s="69"/>
      <c r="I66" s="70"/>
      <c r="J66" s="70"/>
      <c r="K66" s="34" t="s">
        <v>65</v>
      </c>
      <c r="L66" s="77">
        <v>66</v>
      </c>
      <c r="M66" s="77"/>
      <c r="N66" s="72"/>
      <c r="O66" s="79" t="s">
        <v>646</v>
      </c>
      <c r="P66" s="81">
        <v>43421.77245370371</v>
      </c>
      <c r="Q66" s="79" t="s">
        <v>669</v>
      </c>
      <c r="R66" s="79"/>
      <c r="S66" s="79"/>
      <c r="T66" s="79"/>
      <c r="U66" s="79"/>
      <c r="V66" s="82" t="s">
        <v>898</v>
      </c>
      <c r="W66" s="81">
        <v>43421.77245370371</v>
      </c>
      <c r="X66" s="82" t="s">
        <v>1194</v>
      </c>
      <c r="Y66" s="79"/>
      <c r="Z66" s="79"/>
      <c r="AA66" s="85" t="s">
        <v>1539</v>
      </c>
      <c r="AB66" s="79"/>
      <c r="AC66" s="79" t="b">
        <v>0</v>
      </c>
      <c r="AD66" s="79">
        <v>0</v>
      </c>
      <c r="AE66" s="85" t="s">
        <v>1876</v>
      </c>
      <c r="AF66" s="79" t="b">
        <v>0</v>
      </c>
      <c r="AG66" s="79" t="s">
        <v>1910</v>
      </c>
      <c r="AH66" s="79"/>
      <c r="AI66" s="85" t="s">
        <v>1876</v>
      </c>
      <c r="AJ66" s="79" t="b">
        <v>0</v>
      </c>
      <c r="AK66" s="79">
        <v>10</v>
      </c>
      <c r="AL66" s="85" t="s">
        <v>1570</v>
      </c>
      <c r="AM66" s="79" t="s">
        <v>1919</v>
      </c>
      <c r="AN66" s="79" t="b">
        <v>0</v>
      </c>
      <c r="AO66" s="85" t="s">
        <v>1570</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24</v>
      </c>
      <c r="BK66" s="49">
        <v>100</v>
      </c>
      <c r="BL66" s="48">
        <v>24</v>
      </c>
    </row>
    <row r="67" spans="1:64" ht="15">
      <c r="A67" s="64" t="s">
        <v>252</v>
      </c>
      <c r="B67" s="64" t="s">
        <v>282</v>
      </c>
      <c r="C67" s="65" t="s">
        <v>5806</v>
      </c>
      <c r="D67" s="66">
        <v>3</v>
      </c>
      <c r="E67" s="67" t="s">
        <v>132</v>
      </c>
      <c r="F67" s="68">
        <v>35</v>
      </c>
      <c r="G67" s="65"/>
      <c r="H67" s="69"/>
      <c r="I67" s="70"/>
      <c r="J67" s="70"/>
      <c r="K67" s="34" t="s">
        <v>65</v>
      </c>
      <c r="L67" s="77">
        <v>67</v>
      </c>
      <c r="M67" s="77"/>
      <c r="N67" s="72"/>
      <c r="O67" s="79" t="s">
        <v>646</v>
      </c>
      <c r="P67" s="81">
        <v>43421.93033564815</v>
      </c>
      <c r="Q67" s="79" t="s">
        <v>669</v>
      </c>
      <c r="R67" s="79"/>
      <c r="S67" s="79"/>
      <c r="T67" s="79"/>
      <c r="U67" s="79"/>
      <c r="V67" s="82" t="s">
        <v>899</v>
      </c>
      <c r="W67" s="81">
        <v>43421.93033564815</v>
      </c>
      <c r="X67" s="82" t="s">
        <v>1195</v>
      </c>
      <c r="Y67" s="79"/>
      <c r="Z67" s="79"/>
      <c r="AA67" s="85" t="s">
        <v>1540</v>
      </c>
      <c r="AB67" s="79"/>
      <c r="AC67" s="79" t="b">
        <v>0</v>
      </c>
      <c r="AD67" s="79">
        <v>0</v>
      </c>
      <c r="AE67" s="85" t="s">
        <v>1876</v>
      </c>
      <c r="AF67" s="79" t="b">
        <v>0</v>
      </c>
      <c r="AG67" s="79" t="s">
        <v>1910</v>
      </c>
      <c r="AH67" s="79"/>
      <c r="AI67" s="85" t="s">
        <v>1876</v>
      </c>
      <c r="AJ67" s="79" t="b">
        <v>0</v>
      </c>
      <c r="AK67" s="79">
        <v>10</v>
      </c>
      <c r="AL67" s="85" t="s">
        <v>1570</v>
      </c>
      <c r="AM67" s="79" t="s">
        <v>1919</v>
      </c>
      <c r="AN67" s="79" t="b">
        <v>0</v>
      </c>
      <c r="AO67" s="85" t="s">
        <v>1570</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24</v>
      </c>
      <c r="BK67" s="49">
        <v>100</v>
      </c>
      <c r="BL67" s="48">
        <v>24</v>
      </c>
    </row>
    <row r="68" spans="1:64" ht="15">
      <c r="A68" s="64" t="s">
        <v>253</v>
      </c>
      <c r="B68" s="64" t="s">
        <v>282</v>
      </c>
      <c r="C68" s="65" t="s">
        <v>5806</v>
      </c>
      <c r="D68" s="66">
        <v>3</v>
      </c>
      <c r="E68" s="67" t="s">
        <v>132</v>
      </c>
      <c r="F68" s="68">
        <v>35</v>
      </c>
      <c r="G68" s="65"/>
      <c r="H68" s="69"/>
      <c r="I68" s="70"/>
      <c r="J68" s="70"/>
      <c r="K68" s="34" t="s">
        <v>65</v>
      </c>
      <c r="L68" s="77">
        <v>68</v>
      </c>
      <c r="M68" s="77"/>
      <c r="N68" s="72"/>
      <c r="O68" s="79" t="s">
        <v>646</v>
      </c>
      <c r="P68" s="81">
        <v>43422.048472222225</v>
      </c>
      <c r="Q68" s="79" t="s">
        <v>669</v>
      </c>
      <c r="R68" s="79"/>
      <c r="S68" s="79"/>
      <c r="T68" s="79"/>
      <c r="U68" s="79"/>
      <c r="V68" s="82" t="s">
        <v>900</v>
      </c>
      <c r="W68" s="81">
        <v>43422.048472222225</v>
      </c>
      <c r="X68" s="82" t="s">
        <v>1196</v>
      </c>
      <c r="Y68" s="79"/>
      <c r="Z68" s="79"/>
      <c r="AA68" s="85" t="s">
        <v>1541</v>
      </c>
      <c r="AB68" s="79"/>
      <c r="AC68" s="79" t="b">
        <v>0</v>
      </c>
      <c r="AD68" s="79">
        <v>0</v>
      </c>
      <c r="AE68" s="85" t="s">
        <v>1876</v>
      </c>
      <c r="AF68" s="79" t="b">
        <v>0</v>
      </c>
      <c r="AG68" s="79" t="s">
        <v>1910</v>
      </c>
      <c r="AH68" s="79"/>
      <c r="AI68" s="85" t="s">
        <v>1876</v>
      </c>
      <c r="AJ68" s="79" t="b">
        <v>0</v>
      </c>
      <c r="AK68" s="79">
        <v>10</v>
      </c>
      <c r="AL68" s="85" t="s">
        <v>1570</v>
      </c>
      <c r="AM68" s="79" t="s">
        <v>1923</v>
      </c>
      <c r="AN68" s="79" t="b">
        <v>0</v>
      </c>
      <c r="AO68" s="85" t="s">
        <v>1570</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v>0</v>
      </c>
      <c r="BE68" s="49">
        <v>0</v>
      </c>
      <c r="BF68" s="48">
        <v>0</v>
      </c>
      <c r="BG68" s="49">
        <v>0</v>
      </c>
      <c r="BH68" s="48">
        <v>0</v>
      </c>
      <c r="BI68" s="49">
        <v>0</v>
      </c>
      <c r="BJ68" s="48">
        <v>24</v>
      </c>
      <c r="BK68" s="49">
        <v>100</v>
      </c>
      <c r="BL68" s="48">
        <v>24</v>
      </c>
    </row>
    <row r="69" spans="1:64" ht="15">
      <c r="A69" s="64" t="s">
        <v>254</v>
      </c>
      <c r="B69" s="64" t="s">
        <v>288</v>
      </c>
      <c r="C69" s="65" t="s">
        <v>5806</v>
      </c>
      <c r="D69" s="66">
        <v>3</v>
      </c>
      <c r="E69" s="67" t="s">
        <v>132</v>
      </c>
      <c r="F69" s="68">
        <v>35</v>
      </c>
      <c r="G69" s="65"/>
      <c r="H69" s="69"/>
      <c r="I69" s="70"/>
      <c r="J69" s="70"/>
      <c r="K69" s="34" t="s">
        <v>65</v>
      </c>
      <c r="L69" s="77">
        <v>69</v>
      </c>
      <c r="M69" s="77"/>
      <c r="N69" s="72"/>
      <c r="O69" s="79" t="s">
        <v>646</v>
      </c>
      <c r="P69" s="81">
        <v>43422.449583333335</v>
      </c>
      <c r="Q69" s="79" t="s">
        <v>670</v>
      </c>
      <c r="R69" s="82" t="s">
        <v>774</v>
      </c>
      <c r="S69" s="79" t="s">
        <v>804</v>
      </c>
      <c r="T69" s="79" t="s">
        <v>823</v>
      </c>
      <c r="U69" s="79"/>
      <c r="V69" s="82" t="s">
        <v>901</v>
      </c>
      <c r="W69" s="81">
        <v>43422.449583333335</v>
      </c>
      <c r="X69" s="82" t="s">
        <v>1197</v>
      </c>
      <c r="Y69" s="79"/>
      <c r="Z69" s="79"/>
      <c r="AA69" s="85" t="s">
        <v>1542</v>
      </c>
      <c r="AB69" s="79"/>
      <c r="AC69" s="79" t="b">
        <v>0</v>
      </c>
      <c r="AD69" s="79">
        <v>0</v>
      </c>
      <c r="AE69" s="85" t="s">
        <v>1876</v>
      </c>
      <c r="AF69" s="79" t="b">
        <v>0</v>
      </c>
      <c r="AG69" s="79" t="s">
        <v>1910</v>
      </c>
      <c r="AH69" s="79"/>
      <c r="AI69" s="85" t="s">
        <v>1876</v>
      </c>
      <c r="AJ69" s="79" t="b">
        <v>0</v>
      </c>
      <c r="AK69" s="79">
        <v>6</v>
      </c>
      <c r="AL69" s="85" t="s">
        <v>1579</v>
      </c>
      <c r="AM69" s="79" t="s">
        <v>1919</v>
      </c>
      <c r="AN69" s="79" t="b">
        <v>0</v>
      </c>
      <c r="AO69" s="85" t="s">
        <v>1579</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13</v>
      </c>
      <c r="BK69" s="49">
        <v>100</v>
      </c>
      <c r="BL69" s="48">
        <v>13</v>
      </c>
    </row>
    <row r="70" spans="1:64" ht="15">
      <c r="A70" s="64" t="s">
        <v>255</v>
      </c>
      <c r="B70" s="64" t="s">
        <v>288</v>
      </c>
      <c r="C70" s="65" t="s">
        <v>5806</v>
      </c>
      <c r="D70" s="66">
        <v>3</v>
      </c>
      <c r="E70" s="67" t="s">
        <v>132</v>
      </c>
      <c r="F70" s="68">
        <v>35</v>
      </c>
      <c r="G70" s="65"/>
      <c r="H70" s="69"/>
      <c r="I70" s="70"/>
      <c r="J70" s="70"/>
      <c r="K70" s="34" t="s">
        <v>65</v>
      </c>
      <c r="L70" s="77">
        <v>70</v>
      </c>
      <c r="M70" s="77"/>
      <c r="N70" s="72"/>
      <c r="O70" s="79" t="s">
        <v>646</v>
      </c>
      <c r="P70" s="81">
        <v>43422.45013888889</v>
      </c>
      <c r="Q70" s="79" t="s">
        <v>670</v>
      </c>
      <c r="R70" s="82" t="s">
        <v>774</v>
      </c>
      <c r="S70" s="79" t="s">
        <v>804</v>
      </c>
      <c r="T70" s="79" t="s">
        <v>823</v>
      </c>
      <c r="U70" s="79"/>
      <c r="V70" s="82" t="s">
        <v>902</v>
      </c>
      <c r="W70" s="81">
        <v>43422.45013888889</v>
      </c>
      <c r="X70" s="82" t="s">
        <v>1198</v>
      </c>
      <c r="Y70" s="79"/>
      <c r="Z70" s="79"/>
      <c r="AA70" s="85" t="s">
        <v>1543</v>
      </c>
      <c r="AB70" s="79"/>
      <c r="AC70" s="79" t="b">
        <v>0</v>
      </c>
      <c r="AD70" s="79">
        <v>0</v>
      </c>
      <c r="AE70" s="85" t="s">
        <v>1876</v>
      </c>
      <c r="AF70" s="79" t="b">
        <v>0</v>
      </c>
      <c r="AG70" s="79" t="s">
        <v>1910</v>
      </c>
      <c r="AH70" s="79"/>
      <c r="AI70" s="85" t="s">
        <v>1876</v>
      </c>
      <c r="AJ70" s="79" t="b">
        <v>0</v>
      </c>
      <c r="AK70" s="79">
        <v>6</v>
      </c>
      <c r="AL70" s="85" t="s">
        <v>1579</v>
      </c>
      <c r="AM70" s="79" t="s">
        <v>1921</v>
      </c>
      <c r="AN70" s="79" t="b">
        <v>0</v>
      </c>
      <c r="AO70" s="85" t="s">
        <v>1579</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13</v>
      </c>
      <c r="BK70" s="49">
        <v>100</v>
      </c>
      <c r="BL70" s="48">
        <v>13</v>
      </c>
    </row>
    <row r="71" spans="1:64" ht="15">
      <c r="A71" s="64" t="s">
        <v>256</v>
      </c>
      <c r="B71" s="64" t="s">
        <v>555</v>
      </c>
      <c r="C71" s="65" t="s">
        <v>5806</v>
      </c>
      <c r="D71" s="66">
        <v>3</v>
      </c>
      <c r="E71" s="67" t="s">
        <v>132</v>
      </c>
      <c r="F71" s="68">
        <v>35</v>
      </c>
      <c r="G71" s="65"/>
      <c r="H71" s="69"/>
      <c r="I71" s="70"/>
      <c r="J71" s="70"/>
      <c r="K71" s="34" t="s">
        <v>65</v>
      </c>
      <c r="L71" s="77">
        <v>71</v>
      </c>
      <c r="M71" s="77"/>
      <c r="N71" s="72"/>
      <c r="O71" s="79" t="s">
        <v>647</v>
      </c>
      <c r="P71" s="81">
        <v>43422.46225694445</v>
      </c>
      <c r="Q71" s="79" t="s">
        <v>671</v>
      </c>
      <c r="R71" s="79"/>
      <c r="S71" s="79"/>
      <c r="T71" s="79" t="s">
        <v>824</v>
      </c>
      <c r="U71" s="79"/>
      <c r="V71" s="82" t="s">
        <v>903</v>
      </c>
      <c r="W71" s="81">
        <v>43422.46225694445</v>
      </c>
      <c r="X71" s="82" t="s">
        <v>1199</v>
      </c>
      <c r="Y71" s="79"/>
      <c r="Z71" s="79"/>
      <c r="AA71" s="85" t="s">
        <v>1544</v>
      </c>
      <c r="AB71" s="85" t="s">
        <v>1854</v>
      </c>
      <c r="AC71" s="79" t="b">
        <v>0</v>
      </c>
      <c r="AD71" s="79">
        <v>0</v>
      </c>
      <c r="AE71" s="85" t="s">
        <v>1887</v>
      </c>
      <c r="AF71" s="79" t="b">
        <v>0</v>
      </c>
      <c r="AG71" s="79" t="s">
        <v>1910</v>
      </c>
      <c r="AH71" s="79"/>
      <c r="AI71" s="85" t="s">
        <v>1876</v>
      </c>
      <c r="AJ71" s="79" t="b">
        <v>0</v>
      </c>
      <c r="AK71" s="79">
        <v>0</v>
      </c>
      <c r="AL71" s="85" t="s">
        <v>1876</v>
      </c>
      <c r="AM71" s="79" t="s">
        <v>1919</v>
      </c>
      <c r="AN71" s="79" t="b">
        <v>0</v>
      </c>
      <c r="AO71" s="85" t="s">
        <v>1854</v>
      </c>
      <c r="AP71" s="79" t="s">
        <v>176</v>
      </c>
      <c r="AQ71" s="79">
        <v>0</v>
      </c>
      <c r="AR71" s="79">
        <v>0</v>
      </c>
      <c r="AS71" s="79"/>
      <c r="AT71" s="79"/>
      <c r="AU71" s="79"/>
      <c r="AV71" s="79"/>
      <c r="AW71" s="79"/>
      <c r="AX71" s="79"/>
      <c r="AY71" s="79"/>
      <c r="AZ71" s="79"/>
      <c r="BA71">
        <v>1</v>
      </c>
      <c r="BB71" s="78" t="str">
        <f>REPLACE(INDEX(GroupVertices[Group],MATCH(Edges[[#This Row],[Vertex 1]],GroupVertices[Vertex],0)),1,1,"")</f>
        <v>52</v>
      </c>
      <c r="BC71" s="78" t="str">
        <f>REPLACE(INDEX(GroupVertices[Group],MATCH(Edges[[#This Row],[Vertex 2]],GroupVertices[Vertex],0)),1,1,"")</f>
        <v>52</v>
      </c>
      <c r="BD71" s="48">
        <v>0</v>
      </c>
      <c r="BE71" s="49">
        <v>0</v>
      </c>
      <c r="BF71" s="48">
        <v>0</v>
      </c>
      <c r="BG71" s="49">
        <v>0</v>
      </c>
      <c r="BH71" s="48">
        <v>0</v>
      </c>
      <c r="BI71" s="49">
        <v>0</v>
      </c>
      <c r="BJ71" s="48">
        <v>40</v>
      </c>
      <c r="BK71" s="49">
        <v>100</v>
      </c>
      <c r="BL71" s="48">
        <v>40</v>
      </c>
    </row>
    <row r="72" spans="1:64" ht="15">
      <c r="A72" s="64" t="s">
        <v>257</v>
      </c>
      <c r="B72" s="64" t="s">
        <v>288</v>
      </c>
      <c r="C72" s="65" t="s">
        <v>5806</v>
      </c>
      <c r="D72" s="66">
        <v>3</v>
      </c>
      <c r="E72" s="67" t="s">
        <v>132</v>
      </c>
      <c r="F72" s="68">
        <v>35</v>
      </c>
      <c r="G72" s="65"/>
      <c r="H72" s="69"/>
      <c r="I72" s="70"/>
      <c r="J72" s="70"/>
      <c r="K72" s="34" t="s">
        <v>65</v>
      </c>
      <c r="L72" s="77">
        <v>72</v>
      </c>
      <c r="M72" s="77"/>
      <c r="N72" s="72"/>
      <c r="O72" s="79" t="s">
        <v>646</v>
      </c>
      <c r="P72" s="81">
        <v>43422.46693287037</v>
      </c>
      <c r="Q72" s="79" t="s">
        <v>670</v>
      </c>
      <c r="R72" s="82" t="s">
        <v>774</v>
      </c>
      <c r="S72" s="79" t="s">
        <v>804</v>
      </c>
      <c r="T72" s="79" t="s">
        <v>823</v>
      </c>
      <c r="U72" s="79"/>
      <c r="V72" s="82" t="s">
        <v>904</v>
      </c>
      <c r="W72" s="81">
        <v>43422.46693287037</v>
      </c>
      <c r="X72" s="82" t="s">
        <v>1200</v>
      </c>
      <c r="Y72" s="79"/>
      <c r="Z72" s="79"/>
      <c r="AA72" s="85" t="s">
        <v>1545</v>
      </c>
      <c r="AB72" s="79"/>
      <c r="AC72" s="79" t="b">
        <v>0</v>
      </c>
      <c r="AD72" s="79">
        <v>0</v>
      </c>
      <c r="AE72" s="85" t="s">
        <v>1876</v>
      </c>
      <c r="AF72" s="79" t="b">
        <v>0</v>
      </c>
      <c r="AG72" s="79" t="s">
        <v>1910</v>
      </c>
      <c r="AH72" s="79"/>
      <c r="AI72" s="85" t="s">
        <v>1876</v>
      </c>
      <c r="AJ72" s="79" t="b">
        <v>0</v>
      </c>
      <c r="AK72" s="79">
        <v>6</v>
      </c>
      <c r="AL72" s="85" t="s">
        <v>1579</v>
      </c>
      <c r="AM72" s="79" t="s">
        <v>1919</v>
      </c>
      <c r="AN72" s="79" t="b">
        <v>0</v>
      </c>
      <c r="AO72" s="85" t="s">
        <v>1579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13</v>
      </c>
      <c r="BK72" s="49">
        <v>100</v>
      </c>
      <c r="BL72" s="48">
        <v>13</v>
      </c>
    </row>
    <row r="73" spans="1:64" ht="15">
      <c r="A73" s="64" t="s">
        <v>258</v>
      </c>
      <c r="B73" s="64" t="s">
        <v>288</v>
      </c>
      <c r="C73" s="65" t="s">
        <v>5806</v>
      </c>
      <c r="D73" s="66">
        <v>3</v>
      </c>
      <c r="E73" s="67" t="s">
        <v>132</v>
      </c>
      <c r="F73" s="68">
        <v>35</v>
      </c>
      <c r="G73" s="65"/>
      <c r="H73" s="69"/>
      <c r="I73" s="70"/>
      <c r="J73" s="70"/>
      <c r="K73" s="34" t="s">
        <v>65</v>
      </c>
      <c r="L73" s="77">
        <v>73</v>
      </c>
      <c r="M73" s="77"/>
      <c r="N73" s="72"/>
      <c r="O73" s="79" t="s">
        <v>646</v>
      </c>
      <c r="P73" s="81">
        <v>43422.49953703704</v>
      </c>
      <c r="Q73" s="79" t="s">
        <v>670</v>
      </c>
      <c r="R73" s="82" t="s">
        <v>774</v>
      </c>
      <c r="S73" s="79" t="s">
        <v>804</v>
      </c>
      <c r="T73" s="79" t="s">
        <v>823</v>
      </c>
      <c r="U73" s="79"/>
      <c r="V73" s="82" t="s">
        <v>905</v>
      </c>
      <c r="W73" s="81">
        <v>43422.49953703704</v>
      </c>
      <c r="X73" s="82" t="s">
        <v>1201</v>
      </c>
      <c r="Y73" s="79"/>
      <c r="Z73" s="79"/>
      <c r="AA73" s="85" t="s">
        <v>1546</v>
      </c>
      <c r="AB73" s="79"/>
      <c r="AC73" s="79" t="b">
        <v>0</v>
      </c>
      <c r="AD73" s="79">
        <v>0</v>
      </c>
      <c r="AE73" s="85" t="s">
        <v>1876</v>
      </c>
      <c r="AF73" s="79" t="b">
        <v>0</v>
      </c>
      <c r="AG73" s="79" t="s">
        <v>1910</v>
      </c>
      <c r="AH73" s="79"/>
      <c r="AI73" s="85" t="s">
        <v>1876</v>
      </c>
      <c r="AJ73" s="79" t="b">
        <v>0</v>
      </c>
      <c r="AK73" s="79">
        <v>6</v>
      </c>
      <c r="AL73" s="85" t="s">
        <v>1579</v>
      </c>
      <c r="AM73" s="79" t="s">
        <v>1919</v>
      </c>
      <c r="AN73" s="79" t="b">
        <v>0</v>
      </c>
      <c r="AO73" s="85" t="s">
        <v>1579</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13</v>
      </c>
      <c r="BK73" s="49">
        <v>100</v>
      </c>
      <c r="BL73" s="48">
        <v>13</v>
      </c>
    </row>
    <row r="74" spans="1:64" ht="15">
      <c r="A74" s="64" t="s">
        <v>259</v>
      </c>
      <c r="B74" s="64" t="s">
        <v>288</v>
      </c>
      <c r="C74" s="65" t="s">
        <v>5806</v>
      </c>
      <c r="D74" s="66">
        <v>3</v>
      </c>
      <c r="E74" s="67" t="s">
        <v>132</v>
      </c>
      <c r="F74" s="68">
        <v>35</v>
      </c>
      <c r="G74" s="65"/>
      <c r="H74" s="69"/>
      <c r="I74" s="70"/>
      <c r="J74" s="70"/>
      <c r="K74" s="34" t="s">
        <v>65</v>
      </c>
      <c r="L74" s="77">
        <v>74</v>
      </c>
      <c r="M74" s="77"/>
      <c r="N74" s="72"/>
      <c r="O74" s="79" t="s">
        <v>646</v>
      </c>
      <c r="P74" s="81">
        <v>43422.52993055555</v>
      </c>
      <c r="Q74" s="79" t="s">
        <v>670</v>
      </c>
      <c r="R74" s="82" t="s">
        <v>774</v>
      </c>
      <c r="S74" s="79" t="s">
        <v>804</v>
      </c>
      <c r="T74" s="79" t="s">
        <v>823</v>
      </c>
      <c r="U74" s="79"/>
      <c r="V74" s="82" t="s">
        <v>906</v>
      </c>
      <c r="W74" s="81">
        <v>43422.52993055555</v>
      </c>
      <c r="X74" s="82" t="s">
        <v>1202</v>
      </c>
      <c r="Y74" s="79"/>
      <c r="Z74" s="79"/>
      <c r="AA74" s="85" t="s">
        <v>1547</v>
      </c>
      <c r="AB74" s="79"/>
      <c r="AC74" s="79" t="b">
        <v>0</v>
      </c>
      <c r="AD74" s="79">
        <v>0</v>
      </c>
      <c r="AE74" s="85" t="s">
        <v>1876</v>
      </c>
      <c r="AF74" s="79" t="b">
        <v>0</v>
      </c>
      <c r="AG74" s="79" t="s">
        <v>1910</v>
      </c>
      <c r="AH74" s="79"/>
      <c r="AI74" s="85" t="s">
        <v>1876</v>
      </c>
      <c r="AJ74" s="79" t="b">
        <v>0</v>
      </c>
      <c r="AK74" s="79">
        <v>6</v>
      </c>
      <c r="AL74" s="85" t="s">
        <v>1579</v>
      </c>
      <c r="AM74" s="79" t="s">
        <v>1920</v>
      </c>
      <c r="AN74" s="79" t="b">
        <v>0</v>
      </c>
      <c r="AO74" s="85" t="s">
        <v>1579</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13</v>
      </c>
      <c r="BK74" s="49">
        <v>100</v>
      </c>
      <c r="BL74" s="48">
        <v>13</v>
      </c>
    </row>
    <row r="75" spans="1:64" ht="15">
      <c r="A75" s="64" t="s">
        <v>260</v>
      </c>
      <c r="B75" s="64" t="s">
        <v>288</v>
      </c>
      <c r="C75" s="65" t="s">
        <v>5806</v>
      </c>
      <c r="D75" s="66">
        <v>3</v>
      </c>
      <c r="E75" s="67" t="s">
        <v>132</v>
      </c>
      <c r="F75" s="68">
        <v>35</v>
      </c>
      <c r="G75" s="65"/>
      <c r="H75" s="69"/>
      <c r="I75" s="70"/>
      <c r="J75" s="70"/>
      <c r="K75" s="34" t="s">
        <v>65</v>
      </c>
      <c r="L75" s="77">
        <v>75</v>
      </c>
      <c r="M75" s="77"/>
      <c r="N75" s="72"/>
      <c r="O75" s="79" t="s">
        <v>646</v>
      </c>
      <c r="P75" s="81">
        <v>43422.584282407406</v>
      </c>
      <c r="Q75" s="79" t="s">
        <v>672</v>
      </c>
      <c r="R75" s="82" t="s">
        <v>774</v>
      </c>
      <c r="S75" s="79" t="s">
        <v>804</v>
      </c>
      <c r="T75" s="79" t="s">
        <v>825</v>
      </c>
      <c r="U75" s="79"/>
      <c r="V75" s="82" t="s">
        <v>907</v>
      </c>
      <c r="W75" s="81">
        <v>43422.584282407406</v>
      </c>
      <c r="X75" s="82" t="s">
        <v>1203</v>
      </c>
      <c r="Y75" s="79"/>
      <c r="Z75" s="79"/>
      <c r="AA75" s="85" t="s">
        <v>1548</v>
      </c>
      <c r="AB75" s="79"/>
      <c r="AC75" s="79" t="b">
        <v>0</v>
      </c>
      <c r="AD75" s="79">
        <v>0</v>
      </c>
      <c r="AE75" s="85" t="s">
        <v>1876</v>
      </c>
      <c r="AF75" s="79" t="b">
        <v>0</v>
      </c>
      <c r="AG75" s="79" t="s">
        <v>1910</v>
      </c>
      <c r="AH75" s="79"/>
      <c r="AI75" s="85" t="s">
        <v>1876</v>
      </c>
      <c r="AJ75" s="79" t="b">
        <v>0</v>
      </c>
      <c r="AK75" s="79">
        <v>1</v>
      </c>
      <c r="AL75" s="85" t="s">
        <v>1580</v>
      </c>
      <c r="AM75" s="79" t="s">
        <v>1921</v>
      </c>
      <c r="AN75" s="79" t="b">
        <v>0</v>
      </c>
      <c r="AO75" s="85" t="s">
        <v>1580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15</v>
      </c>
      <c r="BK75" s="49">
        <v>100</v>
      </c>
      <c r="BL75" s="48">
        <v>15</v>
      </c>
    </row>
    <row r="76" spans="1:64" ht="15">
      <c r="A76" s="64" t="s">
        <v>261</v>
      </c>
      <c r="B76" s="64" t="s">
        <v>556</v>
      </c>
      <c r="C76" s="65" t="s">
        <v>5806</v>
      </c>
      <c r="D76" s="66">
        <v>3</v>
      </c>
      <c r="E76" s="67" t="s">
        <v>132</v>
      </c>
      <c r="F76" s="68">
        <v>35</v>
      </c>
      <c r="G76" s="65"/>
      <c r="H76" s="69"/>
      <c r="I76" s="70"/>
      <c r="J76" s="70"/>
      <c r="K76" s="34" t="s">
        <v>65</v>
      </c>
      <c r="L76" s="77">
        <v>76</v>
      </c>
      <c r="M76" s="77"/>
      <c r="N76" s="72"/>
      <c r="O76" s="79" t="s">
        <v>647</v>
      </c>
      <c r="P76" s="81">
        <v>43423.29106481482</v>
      </c>
      <c r="Q76" s="79" t="s">
        <v>673</v>
      </c>
      <c r="R76" s="79"/>
      <c r="S76" s="79"/>
      <c r="T76" s="79" t="s">
        <v>826</v>
      </c>
      <c r="U76" s="82" t="s">
        <v>849</v>
      </c>
      <c r="V76" s="82" t="s">
        <v>849</v>
      </c>
      <c r="W76" s="81">
        <v>43423.29106481482</v>
      </c>
      <c r="X76" s="82" t="s">
        <v>1204</v>
      </c>
      <c r="Y76" s="79"/>
      <c r="Z76" s="79"/>
      <c r="AA76" s="85" t="s">
        <v>1549</v>
      </c>
      <c r="AB76" s="85" t="s">
        <v>1855</v>
      </c>
      <c r="AC76" s="79" t="b">
        <v>0</v>
      </c>
      <c r="AD76" s="79">
        <v>4</v>
      </c>
      <c r="AE76" s="85" t="s">
        <v>1888</v>
      </c>
      <c r="AF76" s="79" t="b">
        <v>0</v>
      </c>
      <c r="AG76" s="79" t="s">
        <v>1909</v>
      </c>
      <c r="AH76" s="79"/>
      <c r="AI76" s="85" t="s">
        <v>1876</v>
      </c>
      <c r="AJ76" s="79" t="b">
        <v>0</v>
      </c>
      <c r="AK76" s="79">
        <v>0</v>
      </c>
      <c r="AL76" s="85" t="s">
        <v>1876</v>
      </c>
      <c r="AM76" s="79" t="s">
        <v>1919</v>
      </c>
      <c r="AN76" s="79" t="b">
        <v>0</v>
      </c>
      <c r="AO76" s="85" t="s">
        <v>1855</v>
      </c>
      <c r="AP76" s="79" t="s">
        <v>176</v>
      </c>
      <c r="AQ76" s="79">
        <v>0</v>
      </c>
      <c r="AR76" s="79">
        <v>0</v>
      </c>
      <c r="AS76" s="79"/>
      <c r="AT76" s="79"/>
      <c r="AU76" s="79"/>
      <c r="AV76" s="79"/>
      <c r="AW76" s="79"/>
      <c r="AX76" s="79"/>
      <c r="AY76" s="79"/>
      <c r="AZ76" s="79"/>
      <c r="BA76">
        <v>1</v>
      </c>
      <c r="BB76" s="78" t="str">
        <f>REPLACE(INDEX(GroupVertices[Group],MATCH(Edges[[#This Row],[Vertex 1]],GroupVertices[Vertex],0)),1,1,"")</f>
        <v>21</v>
      </c>
      <c r="BC76" s="78" t="str">
        <f>REPLACE(INDEX(GroupVertices[Group],MATCH(Edges[[#This Row],[Vertex 2]],GroupVertices[Vertex],0)),1,1,"")</f>
        <v>21</v>
      </c>
      <c r="BD76" s="48"/>
      <c r="BE76" s="49"/>
      <c r="BF76" s="48"/>
      <c r="BG76" s="49"/>
      <c r="BH76" s="48"/>
      <c r="BI76" s="49"/>
      <c r="BJ76" s="48"/>
      <c r="BK76" s="49"/>
      <c r="BL76" s="48"/>
    </row>
    <row r="77" spans="1:64" ht="15">
      <c r="A77" s="64" t="s">
        <v>261</v>
      </c>
      <c r="B77" s="64" t="s">
        <v>502</v>
      </c>
      <c r="C77" s="65" t="s">
        <v>5806</v>
      </c>
      <c r="D77" s="66">
        <v>3</v>
      </c>
      <c r="E77" s="67" t="s">
        <v>132</v>
      </c>
      <c r="F77" s="68">
        <v>35</v>
      </c>
      <c r="G77" s="65"/>
      <c r="H77" s="69"/>
      <c r="I77" s="70"/>
      <c r="J77" s="70"/>
      <c r="K77" s="34" t="s">
        <v>65</v>
      </c>
      <c r="L77" s="77">
        <v>77</v>
      </c>
      <c r="M77" s="77"/>
      <c r="N77" s="72"/>
      <c r="O77" s="79" t="s">
        <v>646</v>
      </c>
      <c r="P77" s="81">
        <v>43423.29106481482</v>
      </c>
      <c r="Q77" s="79" t="s">
        <v>673</v>
      </c>
      <c r="R77" s="79"/>
      <c r="S77" s="79"/>
      <c r="T77" s="79" t="s">
        <v>826</v>
      </c>
      <c r="U77" s="82" t="s">
        <v>849</v>
      </c>
      <c r="V77" s="82" t="s">
        <v>849</v>
      </c>
      <c r="W77" s="81">
        <v>43423.29106481482</v>
      </c>
      <c r="X77" s="82" t="s">
        <v>1204</v>
      </c>
      <c r="Y77" s="79"/>
      <c r="Z77" s="79"/>
      <c r="AA77" s="85" t="s">
        <v>1549</v>
      </c>
      <c r="AB77" s="85" t="s">
        <v>1855</v>
      </c>
      <c r="AC77" s="79" t="b">
        <v>0</v>
      </c>
      <c r="AD77" s="79">
        <v>4</v>
      </c>
      <c r="AE77" s="85" t="s">
        <v>1888</v>
      </c>
      <c r="AF77" s="79" t="b">
        <v>0</v>
      </c>
      <c r="AG77" s="79" t="s">
        <v>1909</v>
      </c>
      <c r="AH77" s="79"/>
      <c r="AI77" s="85" t="s">
        <v>1876</v>
      </c>
      <c r="AJ77" s="79" t="b">
        <v>0</v>
      </c>
      <c r="AK77" s="79">
        <v>0</v>
      </c>
      <c r="AL77" s="85" t="s">
        <v>1876</v>
      </c>
      <c r="AM77" s="79" t="s">
        <v>1919</v>
      </c>
      <c r="AN77" s="79" t="b">
        <v>0</v>
      </c>
      <c r="AO77" s="85" t="s">
        <v>1855</v>
      </c>
      <c r="AP77" s="79" t="s">
        <v>176</v>
      </c>
      <c r="AQ77" s="79">
        <v>0</v>
      </c>
      <c r="AR77" s="79">
        <v>0</v>
      </c>
      <c r="AS77" s="79"/>
      <c r="AT77" s="79"/>
      <c r="AU77" s="79"/>
      <c r="AV77" s="79"/>
      <c r="AW77" s="79"/>
      <c r="AX77" s="79"/>
      <c r="AY77" s="79"/>
      <c r="AZ77" s="79"/>
      <c r="BA77">
        <v>1</v>
      </c>
      <c r="BB77" s="78" t="str">
        <f>REPLACE(INDEX(GroupVertices[Group],MATCH(Edges[[#This Row],[Vertex 1]],GroupVertices[Vertex],0)),1,1,"")</f>
        <v>21</v>
      </c>
      <c r="BC77" s="78" t="str">
        <f>REPLACE(INDEX(GroupVertices[Group],MATCH(Edges[[#This Row],[Vertex 2]],GroupVertices[Vertex],0)),1,1,"")</f>
        <v>21</v>
      </c>
      <c r="BD77" s="48">
        <v>3</v>
      </c>
      <c r="BE77" s="49">
        <v>7.317073170731708</v>
      </c>
      <c r="BF77" s="48">
        <v>0</v>
      </c>
      <c r="BG77" s="49">
        <v>0</v>
      </c>
      <c r="BH77" s="48">
        <v>0</v>
      </c>
      <c r="BI77" s="49">
        <v>0</v>
      </c>
      <c r="BJ77" s="48">
        <v>38</v>
      </c>
      <c r="BK77" s="49">
        <v>92.6829268292683</v>
      </c>
      <c r="BL77" s="48">
        <v>41</v>
      </c>
    </row>
    <row r="78" spans="1:64" ht="15">
      <c r="A78" s="64" t="s">
        <v>262</v>
      </c>
      <c r="B78" s="64" t="s">
        <v>272</v>
      </c>
      <c r="C78" s="65" t="s">
        <v>5806</v>
      </c>
      <c r="D78" s="66">
        <v>3</v>
      </c>
      <c r="E78" s="67" t="s">
        <v>132</v>
      </c>
      <c r="F78" s="68">
        <v>35</v>
      </c>
      <c r="G78" s="65"/>
      <c r="H78" s="69"/>
      <c r="I78" s="70"/>
      <c r="J78" s="70"/>
      <c r="K78" s="34" t="s">
        <v>65</v>
      </c>
      <c r="L78" s="77">
        <v>78</v>
      </c>
      <c r="M78" s="77"/>
      <c r="N78" s="72"/>
      <c r="O78" s="79" t="s">
        <v>646</v>
      </c>
      <c r="P78" s="81">
        <v>43425.70731481481</v>
      </c>
      <c r="Q78" s="79" t="s">
        <v>674</v>
      </c>
      <c r="R78" s="79"/>
      <c r="S78" s="79"/>
      <c r="T78" s="79"/>
      <c r="U78" s="79"/>
      <c r="V78" s="82" t="s">
        <v>908</v>
      </c>
      <c r="W78" s="81">
        <v>43425.70731481481</v>
      </c>
      <c r="X78" s="82" t="s">
        <v>1205</v>
      </c>
      <c r="Y78" s="79"/>
      <c r="Z78" s="79"/>
      <c r="AA78" s="85" t="s">
        <v>1550</v>
      </c>
      <c r="AB78" s="79"/>
      <c r="AC78" s="79" t="b">
        <v>0</v>
      </c>
      <c r="AD78" s="79">
        <v>0</v>
      </c>
      <c r="AE78" s="85" t="s">
        <v>1876</v>
      </c>
      <c r="AF78" s="79" t="b">
        <v>0</v>
      </c>
      <c r="AG78" s="79" t="s">
        <v>1911</v>
      </c>
      <c r="AH78" s="79"/>
      <c r="AI78" s="85" t="s">
        <v>1876</v>
      </c>
      <c r="AJ78" s="79" t="b">
        <v>0</v>
      </c>
      <c r="AK78" s="79">
        <v>5</v>
      </c>
      <c r="AL78" s="85" t="s">
        <v>1560</v>
      </c>
      <c r="AM78" s="79" t="s">
        <v>1921</v>
      </c>
      <c r="AN78" s="79" t="b">
        <v>0</v>
      </c>
      <c r="AO78" s="85" t="s">
        <v>1560</v>
      </c>
      <c r="AP78" s="79" t="s">
        <v>176</v>
      </c>
      <c r="AQ78" s="79">
        <v>0</v>
      </c>
      <c r="AR78" s="79">
        <v>0</v>
      </c>
      <c r="AS78" s="79"/>
      <c r="AT78" s="79"/>
      <c r="AU78" s="79"/>
      <c r="AV78" s="79"/>
      <c r="AW78" s="79"/>
      <c r="AX78" s="79"/>
      <c r="AY78" s="79"/>
      <c r="AZ78" s="79"/>
      <c r="BA78">
        <v>1</v>
      </c>
      <c r="BB78" s="78" t="str">
        <f>REPLACE(INDEX(GroupVertices[Group],MATCH(Edges[[#This Row],[Vertex 1]],GroupVertices[Vertex],0)),1,1,"")</f>
        <v>14</v>
      </c>
      <c r="BC78" s="78" t="str">
        <f>REPLACE(INDEX(GroupVertices[Group],MATCH(Edges[[#This Row],[Vertex 2]],GroupVertices[Vertex],0)),1,1,"")</f>
        <v>14</v>
      </c>
      <c r="BD78" s="48">
        <v>0</v>
      </c>
      <c r="BE78" s="49">
        <v>0</v>
      </c>
      <c r="BF78" s="48">
        <v>0</v>
      </c>
      <c r="BG78" s="49">
        <v>0</v>
      </c>
      <c r="BH78" s="48">
        <v>0</v>
      </c>
      <c r="BI78" s="49">
        <v>0</v>
      </c>
      <c r="BJ78" s="48">
        <v>20</v>
      </c>
      <c r="BK78" s="49">
        <v>100</v>
      </c>
      <c r="BL78" s="48">
        <v>20</v>
      </c>
    </row>
    <row r="79" spans="1:64" ht="15">
      <c r="A79" s="64" t="s">
        <v>263</v>
      </c>
      <c r="B79" s="64" t="s">
        <v>272</v>
      </c>
      <c r="C79" s="65" t="s">
        <v>5806</v>
      </c>
      <c r="D79" s="66">
        <v>3</v>
      </c>
      <c r="E79" s="67" t="s">
        <v>132</v>
      </c>
      <c r="F79" s="68">
        <v>35</v>
      </c>
      <c r="G79" s="65"/>
      <c r="H79" s="69"/>
      <c r="I79" s="70"/>
      <c r="J79" s="70"/>
      <c r="K79" s="34" t="s">
        <v>65</v>
      </c>
      <c r="L79" s="77">
        <v>79</v>
      </c>
      <c r="M79" s="77"/>
      <c r="N79" s="72"/>
      <c r="O79" s="79" t="s">
        <v>646</v>
      </c>
      <c r="P79" s="81">
        <v>43425.70883101852</v>
      </c>
      <c r="Q79" s="79" t="s">
        <v>674</v>
      </c>
      <c r="R79" s="79"/>
      <c r="S79" s="79"/>
      <c r="T79" s="79"/>
      <c r="U79" s="79"/>
      <c r="V79" s="82" t="s">
        <v>909</v>
      </c>
      <c r="W79" s="81">
        <v>43425.70883101852</v>
      </c>
      <c r="X79" s="82" t="s">
        <v>1206</v>
      </c>
      <c r="Y79" s="79"/>
      <c r="Z79" s="79"/>
      <c r="AA79" s="85" t="s">
        <v>1551</v>
      </c>
      <c r="AB79" s="79"/>
      <c r="AC79" s="79" t="b">
        <v>0</v>
      </c>
      <c r="AD79" s="79">
        <v>0</v>
      </c>
      <c r="AE79" s="85" t="s">
        <v>1876</v>
      </c>
      <c r="AF79" s="79" t="b">
        <v>0</v>
      </c>
      <c r="AG79" s="79" t="s">
        <v>1911</v>
      </c>
      <c r="AH79" s="79"/>
      <c r="AI79" s="85" t="s">
        <v>1876</v>
      </c>
      <c r="AJ79" s="79" t="b">
        <v>0</v>
      </c>
      <c r="AK79" s="79">
        <v>5</v>
      </c>
      <c r="AL79" s="85" t="s">
        <v>1560</v>
      </c>
      <c r="AM79" s="79" t="s">
        <v>1919</v>
      </c>
      <c r="AN79" s="79" t="b">
        <v>0</v>
      </c>
      <c r="AO79" s="85" t="s">
        <v>1560</v>
      </c>
      <c r="AP79" s="79" t="s">
        <v>176</v>
      </c>
      <c r="AQ79" s="79">
        <v>0</v>
      </c>
      <c r="AR79" s="79">
        <v>0</v>
      </c>
      <c r="AS79" s="79"/>
      <c r="AT79" s="79"/>
      <c r="AU79" s="79"/>
      <c r="AV79" s="79"/>
      <c r="AW79" s="79"/>
      <c r="AX79" s="79"/>
      <c r="AY79" s="79"/>
      <c r="AZ79" s="79"/>
      <c r="BA79">
        <v>1</v>
      </c>
      <c r="BB79" s="78" t="str">
        <f>REPLACE(INDEX(GroupVertices[Group],MATCH(Edges[[#This Row],[Vertex 1]],GroupVertices[Vertex],0)),1,1,"")</f>
        <v>14</v>
      </c>
      <c r="BC79" s="78" t="str">
        <f>REPLACE(INDEX(GroupVertices[Group],MATCH(Edges[[#This Row],[Vertex 2]],GroupVertices[Vertex],0)),1,1,"")</f>
        <v>14</v>
      </c>
      <c r="BD79" s="48">
        <v>0</v>
      </c>
      <c r="BE79" s="49">
        <v>0</v>
      </c>
      <c r="BF79" s="48">
        <v>0</v>
      </c>
      <c r="BG79" s="49">
        <v>0</v>
      </c>
      <c r="BH79" s="48">
        <v>0</v>
      </c>
      <c r="BI79" s="49">
        <v>0</v>
      </c>
      <c r="BJ79" s="48">
        <v>20</v>
      </c>
      <c r="BK79" s="49">
        <v>100</v>
      </c>
      <c r="BL79" s="48">
        <v>20</v>
      </c>
    </row>
    <row r="80" spans="1:64" ht="15">
      <c r="A80" s="64" t="s">
        <v>264</v>
      </c>
      <c r="B80" s="64" t="s">
        <v>272</v>
      </c>
      <c r="C80" s="65" t="s">
        <v>5806</v>
      </c>
      <c r="D80" s="66">
        <v>3</v>
      </c>
      <c r="E80" s="67" t="s">
        <v>132</v>
      </c>
      <c r="F80" s="68">
        <v>35</v>
      </c>
      <c r="G80" s="65"/>
      <c r="H80" s="69"/>
      <c r="I80" s="70"/>
      <c r="J80" s="70"/>
      <c r="K80" s="34" t="s">
        <v>65</v>
      </c>
      <c r="L80" s="77">
        <v>80</v>
      </c>
      <c r="M80" s="77"/>
      <c r="N80" s="72"/>
      <c r="O80" s="79" t="s">
        <v>646</v>
      </c>
      <c r="P80" s="81">
        <v>43425.75670138889</v>
      </c>
      <c r="Q80" s="79" t="s">
        <v>674</v>
      </c>
      <c r="R80" s="79"/>
      <c r="S80" s="79"/>
      <c r="T80" s="79"/>
      <c r="U80" s="79"/>
      <c r="V80" s="82" t="s">
        <v>910</v>
      </c>
      <c r="W80" s="81">
        <v>43425.75670138889</v>
      </c>
      <c r="X80" s="82" t="s">
        <v>1207</v>
      </c>
      <c r="Y80" s="79"/>
      <c r="Z80" s="79"/>
      <c r="AA80" s="85" t="s">
        <v>1552</v>
      </c>
      <c r="AB80" s="79"/>
      <c r="AC80" s="79" t="b">
        <v>0</v>
      </c>
      <c r="AD80" s="79">
        <v>0</v>
      </c>
      <c r="AE80" s="85" t="s">
        <v>1876</v>
      </c>
      <c r="AF80" s="79" t="b">
        <v>0</v>
      </c>
      <c r="AG80" s="79" t="s">
        <v>1911</v>
      </c>
      <c r="AH80" s="79"/>
      <c r="AI80" s="85" t="s">
        <v>1876</v>
      </c>
      <c r="AJ80" s="79" t="b">
        <v>0</v>
      </c>
      <c r="AK80" s="79">
        <v>5</v>
      </c>
      <c r="AL80" s="85" t="s">
        <v>1560</v>
      </c>
      <c r="AM80" s="79" t="s">
        <v>1919</v>
      </c>
      <c r="AN80" s="79" t="b">
        <v>0</v>
      </c>
      <c r="AO80" s="85" t="s">
        <v>1560</v>
      </c>
      <c r="AP80" s="79" t="s">
        <v>176</v>
      </c>
      <c r="AQ80" s="79">
        <v>0</v>
      </c>
      <c r="AR80" s="79">
        <v>0</v>
      </c>
      <c r="AS80" s="79"/>
      <c r="AT80" s="79"/>
      <c r="AU80" s="79"/>
      <c r="AV80" s="79"/>
      <c r="AW80" s="79"/>
      <c r="AX80" s="79"/>
      <c r="AY80" s="79"/>
      <c r="AZ80" s="79"/>
      <c r="BA80">
        <v>1</v>
      </c>
      <c r="BB80" s="78" t="str">
        <f>REPLACE(INDEX(GroupVertices[Group],MATCH(Edges[[#This Row],[Vertex 1]],GroupVertices[Vertex],0)),1,1,"")</f>
        <v>14</v>
      </c>
      <c r="BC80" s="78" t="str">
        <f>REPLACE(INDEX(GroupVertices[Group],MATCH(Edges[[#This Row],[Vertex 2]],GroupVertices[Vertex],0)),1,1,"")</f>
        <v>14</v>
      </c>
      <c r="BD80" s="48">
        <v>0</v>
      </c>
      <c r="BE80" s="49">
        <v>0</v>
      </c>
      <c r="BF80" s="48">
        <v>0</v>
      </c>
      <c r="BG80" s="49">
        <v>0</v>
      </c>
      <c r="BH80" s="48">
        <v>0</v>
      </c>
      <c r="BI80" s="49">
        <v>0</v>
      </c>
      <c r="BJ80" s="48">
        <v>20</v>
      </c>
      <c r="BK80" s="49">
        <v>100</v>
      </c>
      <c r="BL80" s="48">
        <v>20</v>
      </c>
    </row>
    <row r="81" spans="1:64" ht="15">
      <c r="A81" s="64" t="s">
        <v>265</v>
      </c>
      <c r="B81" s="64" t="s">
        <v>557</v>
      </c>
      <c r="C81" s="65" t="s">
        <v>5806</v>
      </c>
      <c r="D81" s="66">
        <v>3</v>
      </c>
      <c r="E81" s="67" t="s">
        <v>132</v>
      </c>
      <c r="F81" s="68">
        <v>35</v>
      </c>
      <c r="G81" s="65"/>
      <c r="H81" s="69"/>
      <c r="I81" s="70"/>
      <c r="J81" s="70"/>
      <c r="K81" s="34" t="s">
        <v>65</v>
      </c>
      <c r="L81" s="77">
        <v>81</v>
      </c>
      <c r="M81" s="77"/>
      <c r="N81" s="72"/>
      <c r="O81" s="79" t="s">
        <v>646</v>
      </c>
      <c r="P81" s="81">
        <v>43425.89150462963</v>
      </c>
      <c r="Q81" s="79" t="s">
        <v>675</v>
      </c>
      <c r="R81" s="82" t="s">
        <v>775</v>
      </c>
      <c r="S81" s="79" t="s">
        <v>805</v>
      </c>
      <c r="T81" s="79" t="s">
        <v>827</v>
      </c>
      <c r="U81" s="79"/>
      <c r="V81" s="82" t="s">
        <v>911</v>
      </c>
      <c r="W81" s="81">
        <v>43425.89150462963</v>
      </c>
      <c r="X81" s="82" t="s">
        <v>1208</v>
      </c>
      <c r="Y81" s="79"/>
      <c r="Z81" s="79"/>
      <c r="AA81" s="85" t="s">
        <v>1553</v>
      </c>
      <c r="AB81" s="79"/>
      <c r="AC81" s="79" t="b">
        <v>0</v>
      </c>
      <c r="AD81" s="79">
        <v>1</v>
      </c>
      <c r="AE81" s="85" t="s">
        <v>1876</v>
      </c>
      <c r="AF81" s="79" t="b">
        <v>0</v>
      </c>
      <c r="AG81" s="79" t="s">
        <v>1909</v>
      </c>
      <c r="AH81" s="79"/>
      <c r="AI81" s="85" t="s">
        <v>1876</v>
      </c>
      <c r="AJ81" s="79" t="b">
        <v>0</v>
      </c>
      <c r="AK81" s="79">
        <v>3</v>
      </c>
      <c r="AL81" s="85" t="s">
        <v>1876</v>
      </c>
      <c r="AM81" s="79" t="s">
        <v>1927</v>
      </c>
      <c r="AN81" s="79" t="b">
        <v>0</v>
      </c>
      <c r="AO81" s="85" t="s">
        <v>1553</v>
      </c>
      <c r="AP81" s="79" t="s">
        <v>176</v>
      </c>
      <c r="AQ81" s="79">
        <v>0</v>
      </c>
      <c r="AR81" s="79">
        <v>0</v>
      </c>
      <c r="AS81" s="79"/>
      <c r="AT81" s="79"/>
      <c r="AU81" s="79"/>
      <c r="AV81" s="79"/>
      <c r="AW81" s="79"/>
      <c r="AX81" s="79"/>
      <c r="AY81" s="79"/>
      <c r="AZ81" s="79"/>
      <c r="BA81">
        <v>1</v>
      </c>
      <c r="BB81" s="78" t="str">
        <f>REPLACE(INDEX(GroupVertices[Group],MATCH(Edges[[#This Row],[Vertex 1]],GroupVertices[Vertex],0)),1,1,"")</f>
        <v>15</v>
      </c>
      <c r="BC81" s="78" t="str">
        <f>REPLACE(INDEX(GroupVertices[Group],MATCH(Edges[[#This Row],[Vertex 2]],GroupVertices[Vertex],0)),1,1,"")</f>
        <v>15</v>
      </c>
      <c r="BD81" s="48">
        <v>0</v>
      </c>
      <c r="BE81" s="49">
        <v>0</v>
      </c>
      <c r="BF81" s="48">
        <v>0</v>
      </c>
      <c r="BG81" s="49">
        <v>0</v>
      </c>
      <c r="BH81" s="48">
        <v>0</v>
      </c>
      <c r="BI81" s="49">
        <v>0</v>
      </c>
      <c r="BJ81" s="48">
        <v>21</v>
      </c>
      <c r="BK81" s="49">
        <v>100</v>
      </c>
      <c r="BL81" s="48">
        <v>21</v>
      </c>
    </row>
    <row r="82" spans="1:64" ht="15">
      <c r="A82" s="64" t="s">
        <v>266</v>
      </c>
      <c r="B82" s="64" t="s">
        <v>266</v>
      </c>
      <c r="C82" s="65" t="s">
        <v>5806</v>
      </c>
      <c r="D82" s="66">
        <v>3</v>
      </c>
      <c r="E82" s="67" t="s">
        <v>132</v>
      </c>
      <c r="F82" s="68">
        <v>35</v>
      </c>
      <c r="G82" s="65"/>
      <c r="H82" s="69"/>
      <c r="I82" s="70"/>
      <c r="J82" s="70"/>
      <c r="K82" s="34" t="s">
        <v>65</v>
      </c>
      <c r="L82" s="77">
        <v>82</v>
      </c>
      <c r="M82" s="77"/>
      <c r="N82" s="72"/>
      <c r="O82" s="79" t="s">
        <v>176</v>
      </c>
      <c r="P82" s="81">
        <v>43425.89320601852</v>
      </c>
      <c r="Q82" s="79" t="s">
        <v>676</v>
      </c>
      <c r="R82" s="82" t="s">
        <v>776</v>
      </c>
      <c r="S82" s="79" t="s">
        <v>801</v>
      </c>
      <c r="T82" s="79" t="s">
        <v>828</v>
      </c>
      <c r="U82" s="79"/>
      <c r="V82" s="82" t="s">
        <v>912</v>
      </c>
      <c r="W82" s="81">
        <v>43425.89320601852</v>
      </c>
      <c r="X82" s="82" t="s">
        <v>1209</v>
      </c>
      <c r="Y82" s="79"/>
      <c r="Z82" s="79"/>
      <c r="AA82" s="85" t="s">
        <v>1554</v>
      </c>
      <c r="AB82" s="79"/>
      <c r="AC82" s="79" t="b">
        <v>0</v>
      </c>
      <c r="AD82" s="79">
        <v>1</v>
      </c>
      <c r="AE82" s="85" t="s">
        <v>1876</v>
      </c>
      <c r="AF82" s="79" t="b">
        <v>1</v>
      </c>
      <c r="AG82" s="79" t="s">
        <v>1909</v>
      </c>
      <c r="AH82" s="79"/>
      <c r="AI82" s="85" t="s">
        <v>1553</v>
      </c>
      <c r="AJ82" s="79" t="b">
        <v>0</v>
      </c>
      <c r="AK82" s="79">
        <v>0</v>
      </c>
      <c r="AL82" s="85" t="s">
        <v>1876</v>
      </c>
      <c r="AM82" s="79" t="s">
        <v>1919</v>
      </c>
      <c r="AN82" s="79" t="b">
        <v>0</v>
      </c>
      <c r="AO82" s="85" t="s">
        <v>1554</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3.4482758620689653</v>
      </c>
      <c r="BF82" s="48">
        <v>0</v>
      </c>
      <c r="BG82" s="49">
        <v>0</v>
      </c>
      <c r="BH82" s="48">
        <v>0</v>
      </c>
      <c r="BI82" s="49">
        <v>0</v>
      </c>
      <c r="BJ82" s="48">
        <v>28</v>
      </c>
      <c r="BK82" s="49">
        <v>96.55172413793103</v>
      </c>
      <c r="BL82" s="48">
        <v>29</v>
      </c>
    </row>
    <row r="83" spans="1:64" ht="15">
      <c r="A83" s="64" t="s">
        <v>267</v>
      </c>
      <c r="B83" s="64" t="s">
        <v>265</v>
      </c>
      <c r="C83" s="65" t="s">
        <v>5806</v>
      </c>
      <c r="D83" s="66">
        <v>3</v>
      </c>
      <c r="E83" s="67" t="s">
        <v>132</v>
      </c>
      <c r="F83" s="68">
        <v>35</v>
      </c>
      <c r="G83" s="65"/>
      <c r="H83" s="69"/>
      <c r="I83" s="70"/>
      <c r="J83" s="70"/>
      <c r="K83" s="34" t="s">
        <v>65</v>
      </c>
      <c r="L83" s="77">
        <v>83</v>
      </c>
      <c r="M83" s="77"/>
      <c r="N83" s="72"/>
      <c r="O83" s="79" t="s">
        <v>646</v>
      </c>
      <c r="P83" s="81">
        <v>43425.89454861111</v>
      </c>
      <c r="Q83" s="79" t="s">
        <v>677</v>
      </c>
      <c r="R83" s="79"/>
      <c r="S83" s="79"/>
      <c r="T83" s="79" t="s">
        <v>829</v>
      </c>
      <c r="U83" s="79"/>
      <c r="V83" s="82" t="s">
        <v>913</v>
      </c>
      <c r="W83" s="81">
        <v>43425.89454861111</v>
      </c>
      <c r="X83" s="82" t="s">
        <v>1210</v>
      </c>
      <c r="Y83" s="79"/>
      <c r="Z83" s="79"/>
      <c r="AA83" s="85" t="s">
        <v>1555</v>
      </c>
      <c r="AB83" s="79"/>
      <c r="AC83" s="79" t="b">
        <v>0</v>
      </c>
      <c r="AD83" s="79">
        <v>0</v>
      </c>
      <c r="AE83" s="85" t="s">
        <v>1876</v>
      </c>
      <c r="AF83" s="79" t="b">
        <v>0</v>
      </c>
      <c r="AG83" s="79" t="s">
        <v>1909</v>
      </c>
      <c r="AH83" s="79"/>
      <c r="AI83" s="85" t="s">
        <v>1876</v>
      </c>
      <c r="AJ83" s="79" t="b">
        <v>0</v>
      </c>
      <c r="AK83" s="79">
        <v>3</v>
      </c>
      <c r="AL83" s="85" t="s">
        <v>1553</v>
      </c>
      <c r="AM83" s="79" t="s">
        <v>1920</v>
      </c>
      <c r="AN83" s="79" t="b">
        <v>0</v>
      </c>
      <c r="AO83" s="85" t="s">
        <v>1553</v>
      </c>
      <c r="AP83" s="79" t="s">
        <v>176</v>
      </c>
      <c r="AQ83" s="79">
        <v>0</v>
      </c>
      <c r="AR83" s="79">
        <v>0</v>
      </c>
      <c r="AS83" s="79"/>
      <c r="AT83" s="79"/>
      <c r="AU83" s="79"/>
      <c r="AV83" s="79"/>
      <c r="AW83" s="79"/>
      <c r="AX83" s="79"/>
      <c r="AY83" s="79"/>
      <c r="AZ83" s="79"/>
      <c r="BA83">
        <v>1</v>
      </c>
      <c r="BB83" s="78" t="str">
        <f>REPLACE(INDEX(GroupVertices[Group],MATCH(Edges[[#This Row],[Vertex 1]],GroupVertices[Vertex],0)),1,1,"")</f>
        <v>15</v>
      </c>
      <c r="BC83" s="78" t="str">
        <f>REPLACE(INDEX(GroupVertices[Group],MATCH(Edges[[#This Row],[Vertex 2]],GroupVertices[Vertex],0)),1,1,"")</f>
        <v>15</v>
      </c>
      <c r="BD83" s="48">
        <v>0</v>
      </c>
      <c r="BE83" s="49">
        <v>0</v>
      </c>
      <c r="BF83" s="48">
        <v>0</v>
      </c>
      <c r="BG83" s="49">
        <v>0</v>
      </c>
      <c r="BH83" s="48">
        <v>0</v>
      </c>
      <c r="BI83" s="49">
        <v>0</v>
      </c>
      <c r="BJ83" s="48">
        <v>20</v>
      </c>
      <c r="BK83" s="49">
        <v>100</v>
      </c>
      <c r="BL83" s="48">
        <v>20</v>
      </c>
    </row>
    <row r="84" spans="1:64" ht="15">
      <c r="A84" s="64" t="s">
        <v>268</v>
      </c>
      <c r="B84" s="64" t="s">
        <v>265</v>
      </c>
      <c r="C84" s="65" t="s">
        <v>5806</v>
      </c>
      <c r="D84" s="66">
        <v>3</v>
      </c>
      <c r="E84" s="67" t="s">
        <v>132</v>
      </c>
      <c r="F84" s="68">
        <v>35</v>
      </c>
      <c r="G84" s="65"/>
      <c r="H84" s="69"/>
      <c r="I84" s="70"/>
      <c r="J84" s="70"/>
      <c r="K84" s="34" t="s">
        <v>65</v>
      </c>
      <c r="L84" s="77">
        <v>84</v>
      </c>
      <c r="M84" s="77"/>
      <c r="N84" s="72"/>
      <c r="O84" s="79" t="s">
        <v>646</v>
      </c>
      <c r="P84" s="81">
        <v>43425.89877314815</v>
      </c>
      <c r="Q84" s="79" t="s">
        <v>677</v>
      </c>
      <c r="R84" s="79"/>
      <c r="S84" s="79"/>
      <c r="T84" s="79" t="s">
        <v>829</v>
      </c>
      <c r="U84" s="79"/>
      <c r="V84" s="82" t="s">
        <v>914</v>
      </c>
      <c r="W84" s="81">
        <v>43425.89877314815</v>
      </c>
      <c r="X84" s="82" t="s">
        <v>1211</v>
      </c>
      <c r="Y84" s="79"/>
      <c r="Z84" s="79"/>
      <c r="AA84" s="85" t="s">
        <v>1556</v>
      </c>
      <c r="AB84" s="79"/>
      <c r="AC84" s="79" t="b">
        <v>0</v>
      </c>
      <c r="AD84" s="79">
        <v>0</v>
      </c>
      <c r="AE84" s="85" t="s">
        <v>1876</v>
      </c>
      <c r="AF84" s="79" t="b">
        <v>0</v>
      </c>
      <c r="AG84" s="79" t="s">
        <v>1909</v>
      </c>
      <c r="AH84" s="79"/>
      <c r="AI84" s="85" t="s">
        <v>1876</v>
      </c>
      <c r="AJ84" s="79" t="b">
        <v>0</v>
      </c>
      <c r="AK84" s="79">
        <v>3</v>
      </c>
      <c r="AL84" s="85" t="s">
        <v>1553</v>
      </c>
      <c r="AM84" s="79" t="s">
        <v>1921</v>
      </c>
      <c r="AN84" s="79" t="b">
        <v>0</v>
      </c>
      <c r="AO84" s="85" t="s">
        <v>1553</v>
      </c>
      <c r="AP84" s="79" t="s">
        <v>176</v>
      </c>
      <c r="AQ84" s="79">
        <v>0</v>
      </c>
      <c r="AR84" s="79">
        <v>0</v>
      </c>
      <c r="AS84" s="79"/>
      <c r="AT84" s="79"/>
      <c r="AU84" s="79"/>
      <c r="AV84" s="79"/>
      <c r="AW84" s="79"/>
      <c r="AX84" s="79"/>
      <c r="AY84" s="79"/>
      <c r="AZ84" s="79"/>
      <c r="BA84">
        <v>1</v>
      </c>
      <c r="BB84" s="78" t="str">
        <f>REPLACE(INDEX(GroupVertices[Group],MATCH(Edges[[#This Row],[Vertex 1]],GroupVertices[Vertex],0)),1,1,"")</f>
        <v>15</v>
      </c>
      <c r="BC84" s="78" t="str">
        <f>REPLACE(INDEX(GroupVertices[Group],MATCH(Edges[[#This Row],[Vertex 2]],GroupVertices[Vertex],0)),1,1,"")</f>
        <v>15</v>
      </c>
      <c r="BD84" s="48">
        <v>0</v>
      </c>
      <c r="BE84" s="49">
        <v>0</v>
      </c>
      <c r="BF84" s="48">
        <v>0</v>
      </c>
      <c r="BG84" s="49">
        <v>0</v>
      </c>
      <c r="BH84" s="48">
        <v>0</v>
      </c>
      <c r="BI84" s="49">
        <v>0</v>
      </c>
      <c r="BJ84" s="48">
        <v>20</v>
      </c>
      <c r="BK84" s="49">
        <v>100</v>
      </c>
      <c r="BL84" s="48">
        <v>20</v>
      </c>
    </row>
    <row r="85" spans="1:64" ht="15">
      <c r="A85" s="64" t="s">
        <v>269</v>
      </c>
      <c r="B85" s="64" t="s">
        <v>558</v>
      </c>
      <c r="C85" s="65" t="s">
        <v>5806</v>
      </c>
      <c r="D85" s="66">
        <v>3</v>
      </c>
      <c r="E85" s="67" t="s">
        <v>132</v>
      </c>
      <c r="F85" s="68">
        <v>35</v>
      </c>
      <c r="G85" s="65"/>
      <c r="H85" s="69"/>
      <c r="I85" s="70"/>
      <c r="J85" s="70"/>
      <c r="K85" s="34" t="s">
        <v>65</v>
      </c>
      <c r="L85" s="77">
        <v>85</v>
      </c>
      <c r="M85" s="77"/>
      <c r="N85" s="72"/>
      <c r="O85" s="79" t="s">
        <v>646</v>
      </c>
      <c r="P85" s="81">
        <v>43425.65642361111</v>
      </c>
      <c r="Q85" s="79" t="s">
        <v>678</v>
      </c>
      <c r="R85" s="79"/>
      <c r="S85" s="79"/>
      <c r="T85" s="79"/>
      <c r="U85" s="79"/>
      <c r="V85" s="82" t="s">
        <v>915</v>
      </c>
      <c r="W85" s="81">
        <v>43425.65642361111</v>
      </c>
      <c r="X85" s="82" t="s">
        <v>1212</v>
      </c>
      <c r="Y85" s="79"/>
      <c r="Z85" s="79"/>
      <c r="AA85" s="85" t="s">
        <v>1557</v>
      </c>
      <c r="AB85" s="85" t="s">
        <v>1856</v>
      </c>
      <c r="AC85" s="79" t="b">
        <v>0</v>
      </c>
      <c r="AD85" s="79">
        <v>2</v>
      </c>
      <c r="AE85" s="85" t="s">
        <v>1889</v>
      </c>
      <c r="AF85" s="79" t="b">
        <v>0</v>
      </c>
      <c r="AG85" s="79" t="s">
        <v>1909</v>
      </c>
      <c r="AH85" s="79"/>
      <c r="AI85" s="85" t="s">
        <v>1876</v>
      </c>
      <c r="AJ85" s="79" t="b">
        <v>0</v>
      </c>
      <c r="AK85" s="79">
        <v>1</v>
      </c>
      <c r="AL85" s="85" t="s">
        <v>1876</v>
      </c>
      <c r="AM85" s="79" t="s">
        <v>1919</v>
      </c>
      <c r="AN85" s="79" t="b">
        <v>0</v>
      </c>
      <c r="AO85" s="85" t="s">
        <v>1856</v>
      </c>
      <c r="AP85" s="79" t="s">
        <v>176</v>
      </c>
      <c r="AQ85" s="79">
        <v>0</v>
      </c>
      <c r="AR85" s="79">
        <v>0</v>
      </c>
      <c r="AS85" s="79"/>
      <c r="AT85" s="79"/>
      <c r="AU85" s="79"/>
      <c r="AV85" s="79"/>
      <c r="AW85" s="79"/>
      <c r="AX85" s="79"/>
      <c r="AY85" s="79"/>
      <c r="AZ85" s="79"/>
      <c r="BA85">
        <v>1</v>
      </c>
      <c r="BB85" s="78" t="str">
        <f>REPLACE(INDEX(GroupVertices[Group],MATCH(Edges[[#This Row],[Vertex 1]],GroupVertices[Vertex],0)),1,1,"")</f>
        <v>19</v>
      </c>
      <c r="BC85" s="78" t="str">
        <f>REPLACE(INDEX(GroupVertices[Group],MATCH(Edges[[#This Row],[Vertex 2]],GroupVertices[Vertex],0)),1,1,"")</f>
        <v>19</v>
      </c>
      <c r="BD85" s="48"/>
      <c r="BE85" s="49"/>
      <c r="BF85" s="48"/>
      <c r="BG85" s="49"/>
      <c r="BH85" s="48"/>
      <c r="BI85" s="49"/>
      <c r="BJ85" s="48"/>
      <c r="BK85" s="49"/>
      <c r="BL85" s="48"/>
    </row>
    <row r="86" spans="1:64" ht="15">
      <c r="A86" s="64" t="s">
        <v>270</v>
      </c>
      <c r="B86" s="64" t="s">
        <v>558</v>
      </c>
      <c r="C86" s="65" t="s">
        <v>5806</v>
      </c>
      <c r="D86" s="66">
        <v>3</v>
      </c>
      <c r="E86" s="67" t="s">
        <v>132</v>
      </c>
      <c r="F86" s="68">
        <v>35</v>
      </c>
      <c r="G86" s="65"/>
      <c r="H86" s="69"/>
      <c r="I86" s="70"/>
      <c r="J86" s="70"/>
      <c r="K86" s="34" t="s">
        <v>65</v>
      </c>
      <c r="L86" s="77">
        <v>86</v>
      </c>
      <c r="M86" s="77"/>
      <c r="N86" s="72"/>
      <c r="O86" s="79" t="s">
        <v>646</v>
      </c>
      <c r="P86" s="81">
        <v>43425.97908564815</v>
      </c>
      <c r="Q86" s="79" t="s">
        <v>679</v>
      </c>
      <c r="R86" s="79"/>
      <c r="S86" s="79"/>
      <c r="T86" s="79"/>
      <c r="U86" s="79"/>
      <c r="V86" s="82" t="s">
        <v>916</v>
      </c>
      <c r="W86" s="81">
        <v>43425.97908564815</v>
      </c>
      <c r="X86" s="82" t="s">
        <v>1213</v>
      </c>
      <c r="Y86" s="79"/>
      <c r="Z86" s="79"/>
      <c r="AA86" s="85" t="s">
        <v>1558</v>
      </c>
      <c r="AB86" s="79"/>
      <c r="AC86" s="79" t="b">
        <v>0</v>
      </c>
      <c r="AD86" s="79">
        <v>0</v>
      </c>
      <c r="AE86" s="85" t="s">
        <v>1876</v>
      </c>
      <c r="AF86" s="79" t="b">
        <v>0</v>
      </c>
      <c r="AG86" s="79" t="s">
        <v>1909</v>
      </c>
      <c r="AH86" s="79"/>
      <c r="AI86" s="85" t="s">
        <v>1876</v>
      </c>
      <c r="AJ86" s="79" t="b">
        <v>0</v>
      </c>
      <c r="AK86" s="79">
        <v>1</v>
      </c>
      <c r="AL86" s="85" t="s">
        <v>1557</v>
      </c>
      <c r="AM86" s="79" t="s">
        <v>1919</v>
      </c>
      <c r="AN86" s="79" t="b">
        <v>0</v>
      </c>
      <c r="AO86" s="85" t="s">
        <v>1557</v>
      </c>
      <c r="AP86" s="79" t="s">
        <v>176</v>
      </c>
      <c r="AQ86" s="79">
        <v>0</v>
      </c>
      <c r="AR86" s="79">
        <v>0</v>
      </c>
      <c r="AS86" s="79"/>
      <c r="AT86" s="79"/>
      <c r="AU86" s="79"/>
      <c r="AV86" s="79"/>
      <c r="AW86" s="79"/>
      <c r="AX86" s="79"/>
      <c r="AY86" s="79"/>
      <c r="AZ86" s="79"/>
      <c r="BA86">
        <v>1</v>
      </c>
      <c r="BB86" s="78" t="str">
        <f>REPLACE(INDEX(GroupVertices[Group],MATCH(Edges[[#This Row],[Vertex 1]],GroupVertices[Vertex],0)),1,1,"")</f>
        <v>19</v>
      </c>
      <c r="BC86" s="78" t="str">
        <f>REPLACE(INDEX(GroupVertices[Group],MATCH(Edges[[#This Row],[Vertex 2]],GroupVertices[Vertex],0)),1,1,"")</f>
        <v>19</v>
      </c>
      <c r="BD86" s="48"/>
      <c r="BE86" s="49"/>
      <c r="BF86" s="48"/>
      <c r="BG86" s="49"/>
      <c r="BH86" s="48"/>
      <c r="BI86" s="49"/>
      <c r="BJ86" s="48"/>
      <c r="BK86" s="49"/>
      <c r="BL86" s="48"/>
    </row>
    <row r="87" spans="1:64" ht="15">
      <c r="A87" s="64" t="s">
        <v>269</v>
      </c>
      <c r="B87" s="64" t="s">
        <v>559</v>
      </c>
      <c r="C87" s="65" t="s">
        <v>5806</v>
      </c>
      <c r="D87" s="66">
        <v>3</v>
      </c>
      <c r="E87" s="67" t="s">
        <v>132</v>
      </c>
      <c r="F87" s="68">
        <v>35</v>
      </c>
      <c r="G87" s="65"/>
      <c r="H87" s="69"/>
      <c r="I87" s="70"/>
      <c r="J87" s="70"/>
      <c r="K87" s="34" t="s">
        <v>65</v>
      </c>
      <c r="L87" s="77">
        <v>87</v>
      </c>
      <c r="M87" s="77"/>
      <c r="N87" s="72"/>
      <c r="O87" s="79" t="s">
        <v>647</v>
      </c>
      <c r="P87" s="81">
        <v>43425.65642361111</v>
      </c>
      <c r="Q87" s="79" t="s">
        <v>678</v>
      </c>
      <c r="R87" s="79"/>
      <c r="S87" s="79"/>
      <c r="T87" s="79"/>
      <c r="U87" s="79"/>
      <c r="V87" s="82" t="s">
        <v>915</v>
      </c>
      <c r="W87" s="81">
        <v>43425.65642361111</v>
      </c>
      <c r="X87" s="82" t="s">
        <v>1212</v>
      </c>
      <c r="Y87" s="79"/>
      <c r="Z87" s="79"/>
      <c r="AA87" s="85" t="s">
        <v>1557</v>
      </c>
      <c r="AB87" s="85" t="s">
        <v>1856</v>
      </c>
      <c r="AC87" s="79" t="b">
        <v>0</v>
      </c>
      <c r="AD87" s="79">
        <v>2</v>
      </c>
      <c r="AE87" s="85" t="s">
        <v>1889</v>
      </c>
      <c r="AF87" s="79" t="b">
        <v>0</v>
      </c>
      <c r="AG87" s="79" t="s">
        <v>1909</v>
      </c>
      <c r="AH87" s="79"/>
      <c r="AI87" s="85" t="s">
        <v>1876</v>
      </c>
      <c r="AJ87" s="79" t="b">
        <v>0</v>
      </c>
      <c r="AK87" s="79">
        <v>1</v>
      </c>
      <c r="AL87" s="85" t="s">
        <v>1876</v>
      </c>
      <c r="AM87" s="79" t="s">
        <v>1919</v>
      </c>
      <c r="AN87" s="79" t="b">
        <v>0</v>
      </c>
      <c r="AO87" s="85" t="s">
        <v>1856</v>
      </c>
      <c r="AP87" s="79" t="s">
        <v>176</v>
      </c>
      <c r="AQ87" s="79">
        <v>0</v>
      </c>
      <c r="AR87" s="79">
        <v>0</v>
      </c>
      <c r="AS87" s="79"/>
      <c r="AT87" s="79"/>
      <c r="AU87" s="79"/>
      <c r="AV87" s="79"/>
      <c r="AW87" s="79"/>
      <c r="AX87" s="79"/>
      <c r="AY87" s="79"/>
      <c r="AZ87" s="79"/>
      <c r="BA87">
        <v>1</v>
      </c>
      <c r="BB87" s="78" t="str">
        <f>REPLACE(INDEX(GroupVertices[Group],MATCH(Edges[[#This Row],[Vertex 1]],GroupVertices[Vertex],0)),1,1,"")</f>
        <v>19</v>
      </c>
      <c r="BC87" s="78" t="str">
        <f>REPLACE(INDEX(GroupVertices[Group],MATCH(Edges[[#This Row],[Vertex 2]],GroupVertices[Vertex],0)),1,1,"")</f>
        <v>19</v>
      </c>
      <c r="BD87" s="48">
        <v>0</v>
      </c>
      <c r="BE87" s="49">
        <v>0</v>
      </c>
      <c r="BF87" s="48">
        <v>1</v>
      </c>
      <c r="BG87" s="49">
        <v>4.761904761904762</v>
      </c>
      <c r="BH87" s="48">
        <v>0</v>
      </c>
      <c r="BI87" s="49">
        <v>0</v>
      </c>
      <c r="BJ87" s="48">
        <v>20</v>
      </c>
      <c r="BK87" s="49">
        <v>95.23809523809524</v>
      </c>
      <c r="BL87" s="48">
        <v>21</v>
      </c>
    </row>
    <row r="88" spans="1:64" ht="15">
      <c r="A88" s="64" t="s">
        <v>270</v>
      </c>
      <c r="B88" s="64" t="s">
        <v>559</v>
      </c>
      <c r="C88" s="65" t="s">
        <v>5806</v>
      </c>
      <c r="D88" s="66">
        <v>3</v>
      </c>
      <c r="E88" s="67" t="s">
        <v>132</v>
      </c>
      <c r="F88" s="68">
        <v>35</v>
      </c>
      <c r="G88" s="65"/>
      <c r="H88" s="69"/>
      <c r="I88" s="70"/>
      <c r="J88" s="70"/>
      <c r="K88" s="34" t="s">
        <v>65</v>
      </c>
      <c r="L88" s="77">
        <v>88</v>
      </c>
      <c r="M88" s="77"/>
      <c r="N88" s="72"/>
      <c r="O88" s="79" t="s">
        <v>646</v>
      </c>
      <c r="P88" s="81">
        <v>43425.97908564815</v>
      </c>
      <c r="Q88" s="79" t="s">
        <v>679</v>
      </c>
      <c r="R88" s="79"/>
      <c r="S88" s="79"/>
      <c r="T88" s="79"/>
      <c r="U88" s="79"/>
      <c r="V88" s="82" t="s">
        <v>916</v>
      </c>
      <c r="W88" s="81">
        <v>43425.97908564815</v>
      </c>
      <c r="X88" s="82" t="s">
        <v>1213</v>
      </c>
      <c r="Y88" s="79"/>
      <c r="Z88" s="79"/>
      <c r="AA88" s="85" t="s">
        <v>1558</v>
      </c>
      <c r="AB88" s="79"/>
      <c r="AC88" s="79" t="b">
        <v>0</v>
      </c>
      <c r="AD88" s="79">
        <v>0</v>
      </c>
      <c r="AE88" s="85" t="s">
        <v>1876</v>
      </c>
      <c r="AF88" s="79" t="b">
        <v>0</v>
      </c>
      <c r="AG88" s="79" t="s">
        <v>1909</v>
      </c>
      <c r="AH88" s="79"/>
      <c r="AI88" s="85" t="s">
        <v>1876</v>
      </c>
      <c r="AJ88" s="79" t="b">
        <v>0</v>
      </c>
      <c r="AK88" s="79">
        <v>1</v>
      </c>
      <c r="AL88" s="85" t="s">
        <v>1557</v>
      </c>
      <c r="AM88" s="79" t="s">
        <v>1919</v>
      </c>
      <c r="AN88" s="79" t="b">
        <v>0</v>
      </c>
      <c r="AO88" s="85" t="s">
        <v>1557</v>
      </c>
      <c r="AP88" s="79" t="s">
        <v>176</v>
      </c>
      <c r="AQ88" s="79">
        <v>0</v>
      </c>
      <c r="AR88" s="79">
        <v>0</v>
      </c>
      <c r="AS88" s="79"/>
      <c r="AT88" s="79"/>
      <c r="AU88" s="79"/>
      <c r="AV88" s="79"/>
      <c r="AW88" s="79"/>
      <c r="AX88" s="79"/>
      <c r="AY88" s="79"/>
      <c r="AZ88" s="79"/>
      <c r="BA88">
        <v>1</v>
      </c>
      <c r="BB88" s="78" t="str">
        <f>REPLACE(INDEX(GroupVertices[Group],MATCH(Edges[[#This Row],[Vertex 1]],GroupVertices[Vertex],0)),1,1,"")</f>
        <v>19</v>
      </c>
      <c r="BC88" s="78" t="str">
        <f>REPLACE(INDEX(GroupVertices[Group],MATCH(Edges[[#This Row],[Vertex 2]],GroupVertices[Vertex],0)),1,1,"")</f>
        <v>19</v>
      </c>
      <c r="BD88" s="48">
        <v>0</v>
      </c>
      <c r="BE88" s="49">
        <v>0</v>
      </c>
      <c r="BF88" s="48">
        <v>0</v>
      </c>
      <c r="BG88" s="49">
        <v>0</v>
      </c>
      <c r="BH88" s="48">
        <v>0</v>
      </c>
      <c r="BI88" s="49">
        <v>0</v>
      </c>
      <c r="BJ88" s="48">
        <v>20</v>
      </c>
      <c r="BK88" s="49">
        <v>100</v>
      </c>
      <c r="BL88" s="48">
        <v>20</v>
      </c>
    </row>
    <row r="89" spans="1:64" ht="15">
      <c r="A89" s="64" t="s">
        <v>270</v>
      </c>
      <c r="B89" s="64" t="s">
        <v>269</v>
      </c>
      <c r="C89" s="65" t="s">
        <v>5806</v>
      </c>
      <c r="D89" s="66">
        <v>3</v>
      </c>
      <c r="E89" s="67" t="s">
        <v>132</v>
      </c>
      <c r="F89" s="68">
        <v>35</v>
      </c>
      <c r="G89" s="65"/>
      <c r="H89" s="69"/>
      <c r="I89" s="70"/>
      <c r="J89" s="70"/>
      <c r="K89" s="34" t="s">
        <v>65</v>
      </c>
      <c r="L89" s="77">
        <v>89</v>
      </c>
      <c r="M89" s="77"/>
      <c r="N89" s="72"/>
      <c r="O89" s="79" t="s">
        <v>646</v>
      </c>
      <c r="P89" s="81">
        <v>43425.97908564815</v>
      </c>
      <c r="Q89" s="79" t="s">
        <v>679</v>
      </c>
      <c r="R89" s="79"/>
      <c r="S89" s="79"/>
      <c r="T89" s="79"/>
      <c r="U89" s="79"/>
      <c r="V89" s="82" t="s">
        <v>916</v>
      </c>
      <c r="W89" s="81">
        <v>43425.97908564815</v>
      </c>
      <c r="X89" s="82" t="s">
        <v>1213</v>
      </c>
      <c r="Y89" s="79"/>
      <c r="Z89" s="79"/>
      <c r="AA89" s="85" t="s">
        <v>1558</v>
      </c>
      <c r="AB89" s="79"/>
      <c r="AC89" s="79" t="b">
        <v>0</v>
      </c>
      <c r="AD89" s="79">
        <v>0</v>
      </c>
      <c r="AE89" s="85" t="s">
        <v>1876</v>
      </c>
      <c r="AF89" s="79" t="b">
        <v>0</v>
      </c>
      <c r="AG89" s="79" t="s">
        <v>1909</v>
      </c>
      <c r="AH89" s="79"/>
      <c r="AI89" s="85" t="s">
        <v>1876</v>
      </c>
      <c r="AJ89" s="79" t="b">
        <v>0</v>
      </c>
      <c r="AK89" s="79">
        <v>1</v>
      </c>
      <c r="AL89" s="85" t="s">
        <v>1557</v>
      </c>
      <c r="AM89" s="79" t="s">
        <v>1919</v>
      </c>
      <c r="AN89" s="79" t="b">
        <v>0</v>
      </c>
      <c r="AO89" s="85" t="s">
        <v>1557</v>
      </c>
      <c r="AP89" s="79" t="s">
        <v>176</v>
      </c>
      <c r="AQ89" s="79">
        <v>0</v>
      </c>
      <c r="AR89" s="79">
        <v>0</v>
      </c>
      <c r="AS89" s="79"/>
      <c r="AT89" s="79"/>
      <c r="AU89" s="79"/>
      <c r="AV89" s="79"/>
      <c r="AW89" s="79"/>
      <c r="AX89" s="79"/>
      <c r="AY89" s="79"/>
      <c r="AZ89" s="79"/>
      <c r="BA89">
        <v>1</v>
      </c>
      <c r="BB89" s="78" t="str">
        <f>REPLACE(INDEX(GroupVertices[Group],MATCH(Edges[[#This Row],[Vertex 1]],GroupVertices[Vertex],0)),1,1,"")</f>
        <v>19</v>
      </c>
      <c r="BC89" s="78" t="str">
        <f>REPLACE(INDEX(GroupVertices[Group],MATCH(Edges[[#This Row],[Vertex 2]],GroupVertices[Vertex],0)),1,1,"")</f>
        <v>19</v>
      </c>
      <c r="BD89" s="48"/>
      <c r="BE89" s="49"/>
      <c r="BF89" s="48"/>
      <c r="BG89" s="49"/>
      <c r="BH89" s="48"/>
      <c r="BI89" s="49"/>
      <c r="BJ89" s="48"/>
      <c r="BK89" s="49"/>
      <c r="BL89" s="48"/>
    </row>
    <row r="90" spans="1:64" ht="15">
      <c r="A90" s="64" t="s">
        <v>271</v>
      </c>
      <c r="B90" s="64" t="s">
        <v>265</v>
      </c>
      <c r="C90" s="65" t="s">
        <v>5806</v>
      </c>
      <c r="D90" s="66">
        <v>3</v>
      </c>
      <c r="E90" s="67" t="s">
        <v>132</v>
      </c>
      <c r="F90" s="68">
        <v>35</v>
      </c>
      <c r="G90" s="65"/>
      <c r="H90" s="69"/>
      <c r="I90" s="70"/>
      <c r="J90" s="70"/>
      <c r="K90" s="34" t="s">
        <v>65</v>
      </c>
      <c r="L90" s="77">
        <v>90</v>
      </c>
      <c r="M90" s="77"/>
      <c r="N90" s="72"/>
      <c r="O90" s="79" t="s">
        <v>646</v>
      </c>
      <c r="P90" s="81">
        <v>43426.05900462963</v>
      </c>
      <c r="Q90" s="79" t="s">
        <v>677</v>
      </c>
      <c r="R90" s="79"/>
      <c r="S90" s="79"/>
      <c r="T90" s="79" t="s">
        <v>829</v>
      </c>
      <c r="U90" s="79"/>
      <c r="V90" s="82" t="s">
        <v>917</v>
      </c>
      <c r="W90" s="81">
        <v>43426.05900462963</v>
      </c>
      <c r="X90" s="82" t="s">
        <v>1214</v>
      </c>
      <c r="Y90" s="79"/>
      <c r="Z90" s="79"/>
      <c r="AA90" s="85" t="s">
        <v>1559</v>
      </c>
      <c r="AB90" s="79"/>
      <c r="AC90" s="79" t="b">
        <v>0</v>
      </c>
      <c r="AD90" s="79">
        <v>0</v>
      </c>
      <c r="AE90" s="85" t="s">
        <v>1876</v>
      </c>
      <c r="AF90" s="79" t="b">
        <v>0</v>
      </c>
      <c r="AG90" s="79" t="s">
        <v>1909</v>
      </c>
      <c r="AH90" s="79"/>
      <c r="AI90" s="85" t="s">
        <v>1876</v>
      </c>
      <c r="AJ90" s="79" t="b">
        <v>0</v>
      </c>
      <c r="AK90" s="79">
        <v>3</v>
      </c>
      <c r="AL90" s="85" t="s">
        <v>1553</v>
      </c>
      <c r="AM90" s="79" t="s">
        <v>1921</v>
      </c>
      <c r="AN90" s="79" t="b">
        <v>0</v>
      </c>
      <c r="AO90" s="85" t="s">
        <v>1553</v>
      </c>
      <c r="AP90" s="79" t="s">
        <v>176</v>
      </c>
      <c r="AQ90" s="79">
        <v>0</v>
      </c>
      <c r="AR90" s="79">
        <v>0</v>
      </c>
      <c r="AS90" s="79"/>
      <c r="AT90" s="79"/>
      <c r="AU90" s="79"/>
      <c r="AV90" s="79"/>
      <c r="AW90" s="79"/>
      <c r="AX90" s="79"/>
      <c r="AY90" s="79"/>
      <c r="AZ90" s="79"/>
      <c r="BA90">
        <v>1</v>
      </c>
      <c r="BB90" s="78" t="str">
        <f>REPLACE(INDEX(GroupVertices[Group],MATCH(Edges[[#This Row],[Vertex 1]],GroupVertices[Vertex],0)),1,1,"")</f>
        <v>15</v>
      </c>
      <c r="BC90" s="78" t="str">
        <f>REPLACE(INDEX(GroupVertices[Group],MATCH(Edges[[#This Row],[Vertex 2]],GroupVertices[Vertex],0)),1,1,"")</f>
        <v>15</v>
      </c>
      <c r="BD90" s="48">
        <v>0</v>
      </c>
      <c r="BE90" s="49">
        <v>0</v>
      </c>
      <c r="BF90" s="48">
        <v>0</v>
      </c>
      <c r="BG90" s="49">
        <v>0</v>
      </c>
      <c r="BH90" s="48">
        <v>0</v>
      </c>
      <c r="BI90" s="49">
        <v>0</v>
      </c>
      <c r="BJ90" s="48">
        <v>20</v>
      </c>
      <c r="BK90" s="49">
        <v>100</v>
      </c>
      <c r="BL90" s="48">
        <v>20</v>
      </c>
    </row>
    <row r="91" spans="1:64" ht="15">
      <c r="A91" s="64" t="s">
        <v>272</v>
      </c>
      <c r="B91" s="64" t="s">
        <v>272</v>
      </c>
      <c r="C91" s="65" t="s">
        <v>5806</v>
      </c>
      <c r="D91" s="66">
        <v>3</v>
      </c>
      <c r="E91" s="67" t="s">
        <v>132</v>
      </c>
      <c r="F91" s="68">
        <v>35</v>
      </c>
      <c r="G91" s="65"/>
      <c r="H91" s="69"/>
      <c r="I91" s="70"/>
      <c r="J91" s="70"/>
      <c r="K91" s="34" t="s">
        <v>65</v>
      </c>
      <c r="L91" s="77">
        <v>91</v>
      </c>
      <c r="M91" s="77"/>
      <c r="N91" s="72"/>
      <c r="O91" s="79" t="s">
        <v>176</v>
      </c>
      <c r="P91" s="81">
        <v>43425.707025462965</v>
      </c>
      <c r="Q91" s="79" t="s">
        <v>680</v>
      </c>
      <c r="R91" s="82" t="s">
        <v>777</v>
      </c>
      <c r="S91" s="79" t="s">
        <v>806</v>
      </c>
      <c r="T91" s="79"/>
      <c r="U91" s="82" t="s">
        <v>850</v>
      </c>
      <c r="V91" s="82" t="s">
        <v>850</v>
      </c>
      <c r="W91" s="81">
        <v>43425.707025462965</v>
      </c>
      <c r="X91" s="82" t="s">
        <v>1215</v>
      </c>
      <c r="Y91" s="79"/>
      <c r="Z91" s="79"/>
      <c r="AA91" s="85" t="s">
        <v>1560</v>
      </c>
      <c r="AB91" s="79"/>
      <c r="AC91" s="79" t="b">
        <v>0</v>
      </c>
      <c r="AD91" s="79">
        <v>6</v>
      </c>
      <c r="AE91" s="85" t="s">
        <v>1876</v>
      </c>
      <c r="AF91" s="79" t="b">
        <v>0</v>
      </c>
      <c r="AG91" s="79" t="s">
        <v>1911</v>
      </c>
      <c r="AH91" s="79"/>
      <c r="AI91" s="85" t="s">
        <v>1876</v>
      </c>
      <c r="AJ91" s="79" t="b">
        <v>0</v>
      </c>
      <c r="AK91" s="79">
        <v>5</v>
      </c>
      <c r="AL91" s="85" t="s">
        <v>1876</v>
      </c>
      <c r="AM91" s="79" t="s">
        <v>1928</v>
      </c>
      <c r="AN91" s="79" t="b">
        <v>0</v>
      </c>
      <c r="AO91" s="85" t="s">
        <v>1560</v>
      </c>
      <c r="AP91" s="79" t="s">
        <v>176</v>
      </c>
      <c r="AQ91" s="79">
        <v>0</v>
      </c>
      <c r="AR91" s="79">
        <v>0</v>
      </c>
      <c r="AS91" s="79"/>
      <c r="AT91" s="79"/>
      <c r="AU91" s="79"/>
      <c r="AV91" s="79"/>
      <c r="AW91" s="79"/>
      <c r="AX91" s="79"/>
      <c r="AY91" s="79"/>
      <c r="AZ91" s="79"/>
      <c r="BA91">
        <v>1</v>
      </c>
      <c r="BB91" s="78" t="str">
        <f>REPLACE(INDEX(GroupVertices[Group],MATCH(Edges[[#This Row],[Vertex 1]],GroupVertices[Vertex],0)),1,1,"")</f>
        <v>14</v>
      </c>
      <c r="BC91" s="78" t="str">
        <f>REPLACE(INDEX(GroupVertices[Group],MATCH(Edges[[#This Row],[Vertex 2]],GroupVertices[Vertex],0)),1,1,"")</f>
        <v>14</v>
      </c>
      <c r="BD91" s="48">
        <v>0</v>
      </c>
      <c r="BE91" s="49">
        <v>0</v>
      </c>
      <c r="BF91" s="48">
        <v>0</v>
      </c>
      <c r="BG91" s="49">
        <v>0</v>
      </c>
      <c r="BH91" s="48">
        <v>0</v>
      </c>
      <c r="BI91" s="49">
        <v>0</v>
      </c>
      <c r="BJ91" s="48">
        <v>26</v>
      </c>
      <c r="BK91" s="49">
        <v>100</v>
      </c>
      <c r="BL91" s="48">
        <v>26</v>
      </c>
    </row>
    <row r="92" spans="1:64" ht="15">
      <c r="A92" s="64" t="s">
        <v>273</v>
      </c>
      <c r="B92" s="64" t="s">
        <v>272</v>
      </c>
      <c r="C92" s="65" t="s">
        <v>5806</v>
      </c>
      <c r="D92" s="66">
        <v>3</v>
      </c>
      <c r="E92" s="67" t="s">
        <v>132</v>
      </c>
      <c r="F92" s="68">
        <v>35</v>
      </c>
      <c r="G92" s="65"/>
      <c r="H92" s="69"/>
      <c r="I92" s="70"/>
      <c r="J92" s="70"/>
      <c r="K92" s="34" t="s">
        <v>65</v>
      </c>
      <c r="L92" s="77">
        <v>92</v>
      </c>
      <c r="M92" s="77"/>
      <c r="N92" s="72"/>
      <c r="O92" s="79" t="s">
        <v>646</v>
      </c>
      <c r="P92" s="81">
        <v>43426.147314814814</v>
      </c>
      <c r="Q92" s="79" t="s">
        <v>674</v>
      </c>
      <c r="R92" s="79"/>
      <c r="S92" s="79"/>
      <c r="T92" s="79"/>
      <c r="U92" s="79"/>
      <c r="V92" s="82" t="s">
        <v>918</v>
      </c>
      <c r="W92" s="81">
        <v>43426.147314814814</v>
      </c>
      <c r="X92" s="82" t="s">
        <v>1216</v>
      </c>
      <c r="Y92" s="79"/>
      <c r="Z92" s="79"/>
      <c r="AA92" s="85" t="s">
        <v>1561</v>
      </c>
      <c r="AB92" s="79"/>
      <c r="AC92" s="79" t="b">
        <v>0</v>
      </c>
      <c r="AD92" s="79">
        <v>0</v>
      </c>
      <c r="AE92" s="85" t="s">
        <v>1876</v>
      </c>
      <c r="AF92" s="79" t="b">
        <v>0</v>
      </c>
      <c r="AG92" s="79" t="s">
        <v>1911</v>
      </c>
      <c r="AH92" s="79"/>
      <c r="AI92" s="85" t="s">
        <v>1876</v>
      </c>
      <c r="AJ92" s="79" t="b">
        <v>0</v>
      </c>
      <c r="AK92" s="79">
        <v>5</v>
      </c>
      <c r="AL92" s="85" t="s">
        <v>1560</v>
      </c>
      <c r="AM92" s="79" t="s">
        <v>1929</v>
      </c>
      <c r="AN92" s="79" t="b">
        <v>0</v>
      </c>
      <c r="AO92" s="85" t="s">
        <v>1560</v>
      </c>
      <c r="AP92" s="79" t="s">
        <v>176</v>
      </c>
      <c r="AQ92" s="79">
        <v>0</v>
      </c>
      <c r="AR92" s="79">
        <v>0</v>
      </c>
      <c r="AS92" s="79"/>
      <c r="AT92" s="79"/>
      <c r="AU92" s="79"/>
      <c r="AV92" s="79"/>
      <c r="AW92" s="79"/>
      <c r="AX92" s="79"/>
      <c r="AY92" s="79"/>
      <c r="AZ92" s="79"/>
      <c r="BA92">
        <v>1</v>
      </c>
      <c r="BB92" s="78" t="str">
        <f>REPLACE(INDEX(GroupVertices[Group],MATCH(Edges[[#This Row],[Vertex 1]],GroupVertices[Vertex],0)),1,1,"")</f>
        <v>14</v>
      </c>
      <c r="BC92" s="78" t="str">
        <f>REPLACE(INDEX(GroupVertices[Group],MATCH(Edges[[#This Row],[Vertex 2]],GroupVertices[Vertex],0)),1,1,"")</f>
        <v>14</v>
      </c>
      <c r="BD92" s="48">
        <v>0</v>
      </c>
      <c r="BE92" s="49">
        <v>0</v>
      </c>
      <c r="BF92" s="48">
        <v>0</v>
      </c>
      <c r="BG92" s="49">
        <v>0</v>
      </c>
      <c r="BH92" s="48">
        <v>0</v>
      </c>
      <c r="BI92" s="49">
        <v>0</v>
      </c>
      <c r="BJ92" s="48">
        <v>20</v>
      </c>
      <c r="BK92" s="49">
        <v>100</v>
      </c>
      <c r="BL92" s="48">
        <v>20</v>
      </c>
    </row>
    <row r="93" spans="1:64" ht="15">
      <c r="A93" s="64" t="s">
        <v>274</v>
      </c>
      <c r="B93" s="64" t="s">
        <v>274</v>
      </c>
      <c r="C93" s="65" t="s">
        <v>5806</v>
      </c>
      <c r="D93" s="66">
        <v>3</v>
      </c>
      <c r="E93" s="67" t="s">
        <v>132</v>
      </c>
      <c r="F93" s="68">
        <v>35</v>
      </c>
      <c r="G93" s="65"/>
      <c r="H93" s="69"/>
      <c r="I93" s="70"/>
      <c r="J93" s="70"/>
      <c r="K93" s="34" t="s">
        <v>65</v>
      </c>
      <c r="L93" s="77">
        <v>93</v>
      </c>
      <c r="M93" s="77"/>
      <c r="N93" s="72"/>
      <c r="O93" s="79" t="s">
        <v>176</v>
      </c>
      <c r="P93" s="81">
        <v>43427.00215277778</v>
      </c>
      <c r="Q93" s="79" t="s">
        <v>681</v>
      </c>
      <c r="R93" s="79"/>
      <c r="S93" s="79"/>
      <c r="T93" s="79"/>
      <c r="U93" s="79"/>
      <c r="V93" s="82" t="s">
        <v>919</v>
      </c>
      <c r="W93" s="81">
        <v>43427.00215277778</v>
      </c>
      <c r="X93" s="82" t="s">
        <v>1217</v>
      </c>
      <c r="Y93" s="79"/>
      <c r="Z93" s="79"/>
      <c r="AA93" s="85" t="s">
        <v>1562</v>
      </c>
      <c r="AB93" s="85" t="s">
        <v>1857</v>
      </c>
      <c r="AC93" s="79" t="b">
        <v>0</v>
      </c>
      <c r="AD93" s="79">
        <v>0</v>
      </c>
      <c r="AE93" s="85" t="s">
        <v>1890</v>
      </c>
      <c r="AF93" s="79" t="b">
        <v>0</v>
      </c>
      <c r="AG93" s="79" t="s">
        <v>1909</v>
      </c>
      <c r="AH93" s="79"/>
      <c r="AI93" s="85" t="s">
        <v>1876</v>
      </c>
      <c r="AJ93" s="79" t="b">
        <v>0</v>
      </c>
      <c r="AK93" s="79">
        <v>0</v>
      </c>
      <c r="AL93" s="85" t="s">
        <v>1876</v>
      </c>
      <c r="AM93" s="79" t="s">
        <v>1921</v>
      </c>
      <c r="AN93" s="79" t="b">
        <v>0</v>
      </c>
      <c r="AO93" s="85" t="s">
        <v>1857</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1</v>
      </c>
      <c r="BE93" s="49">
        <v>8.333333333333334</v>
      </c>
      <c r="BF93" s="48">
        <v>0</v>
      </c>
      <c r="BG93" s="49">
        <v>0</v>
      </c>
      <c r="BH93" s="48">
        <v>0</v>
      </c>
      <c r="BI93" s="49">
        <v>0</v>
      </c>
      <c r="BJ93" s="48">
        <v>11</v>
      </c>
      <c r="BK93" s="49">
        <v>91.66666666666667</v>
      </c>
      <c r="BL93" s="48">
        <v>12</v>
      </c>
    </row>
    <row r="94" spans="1:64" ht="15">
      <c r="A94" s="64" t="s">
        <v>275</v>
      </c>
      <c r="B94" s="64" t="s">
        <v>560</v>
      </c>
      <c r="C94" s="65" t="s">
        <v>5806</v>
      </c>
      <c r="D94" s="66">
        <v>3</v>
      </c>
      <c r="E94" s="67" t="s">
        <v>132</v>
      </c>
      <c r="F94" s="68">
        <v>35</v>
      </c>
      <c r="G94" s="65"/>
      <c r="H94" s="69"/>
      <c r="I94" s="70"/>
      <c r="J94" s="70"/>
      <c r="K94" s="34" t="s">
        <v>65</v>
      </c>
      <c r="L94" s="77">
        <v>94</v>
      </c>
      <c r="M94" s="77"/>
      <c r="N94" s="72"/>
      <c r="O94" s="79" t="s">
        <v>647</v>
      </c>
      <c r="P94" s="81">
        <v>43427.88496527778</v>
      </c>
      <c r="Q94" s="79" t="s">
        <v>682</v>
      </c>
      <c r="R94" s="82" t="s">
        <v>778</v>
      </c>
      <c r="S94" s="79" t="s">
        <v>807</v>
      </c>
      <c r="T94" s="79"/>
      <c r="U94" s="79"/>
      <c r="V94" s="82" t="s">
        <v>920</v>
      </c>
      <c r="W94" s="81">
        <v>43427.88496527778</v>
      </c>
      <c r="X94" s="82" t="s">
        <v>1218</v>
      </c>
      <c r="Y94" s="79"/>
      <c r="Z94" s="79"/>
      <c r="AA94" s="85" t="s">
        <v>1563</v>
      </c>
      <c r="AB94" s="85" t="s">
        <v>1858</v>
      </c>
      <c r="AC94" s="79" t="b">
        <v>0</v>
      </c>
      <c r="AD94" s="79">
        <v>1</v>
      </c>
      <c r="AE94" s="85" t="s">
        <v>1891</v>
      </c>
      <c r="AF94" s="79" t="b">
        <v>0</v>
      </c>
      <c r="AG94" s="79" t="s">
        <v>1909</v>
      </c>
      <c r="AH94" s="79"/>
      <c r="AI94" s="85" t="s">
        <v>1876</v>
      </c>
      <c r="AJ94" s="79" t="b">
        <v>0</v>
      </c>
      <c r="AK94" s="79">
        <v>0</v>
      </c>
      <c r="AL94" s="85" t="s">
        <v>1876</v>
      </c>
      <c r="AM94" s="79" t="s">
        <v>1921</v>
      </c>
      <c r="AN94" s="79" t="b">
        <v>0</v>
      </c>
      <c r="AO94" s="85" t="s">
        <v>1858</v>
      </c>
      <c r="AP94" s="79" t="s">
        <v>176</v>
      </c>
      <c r="AQ94" s="79">
        <v>0</v>
      </c>
      <c r="AR94" s="79">
        <v>0</v>
      </c>
      <c r="AS94" s="79"/>
      <c r="AT94" s="79"/>
      <c r="AU94" s="79"/>
      <c r="AV94" s="79"/>
      <c r="AW94" s="79"/>
      <c r="AX94" s="79"/>
      <c r="AY94" s="79"/>
      <c r="AZ94" s="79"/>
      <c r="BA94">
        <v>1</v>
      </c>
      <c r="BB94" s="78" t="str">
        <f>REPLACE(INDEX(GroupVertices[Group],MATCH(Edges[[#This Row],[Vertex 1]],GroupVertices[Vertex],0)),1,1,"")</f>
        <v>51</v>
      </c>
      <c r="BC94" s="78" t="str">
        <f>REPLACE(INDEX(GroupVertices[Group],MATCH(Edges[[#This Row],[Vertex 2]],GroupVertices[Vertex],0)),1,1,"")</f>
        <v>51</v>
      </c>
      <c r="BD94" s="48">
        <v>2</v>
      </c>
      <c r="BE94" s="49">
        <v>6.666666666666667</v>
      </c>
      <c r="BF94" s="48">
        <v>1</v>
      </c>
      <c r="BG94" s="49">
        <v>3.3333333333333335</v>
      </c>
      <c r="BH94" s="48">
        <v>0</v>
      </c>
      <c r="BI94" s="49">
        <v>0</v>
      </c>
      <c r="BJ94" s="48">
        <v>27</v>
      </c>
      <c r="BK94" s="49">
        <v>90</v>
      </c>
      <c r="BL94" s="48">
        <v>30</v>
      </c>
    </row>
    <row r="95" spans="1:64" ht="15">
      <c r="A95" s="64" t="s">
        <v>276</v>
      </c>
      <c r="B95" s="64" t="s">
        <v>561</v>
      </c>
      <c r="C95" s="65" t="s">
        <v>5806</v>
      </c>
      <c r="D95" s="66">
        <v>3</v>
      </c>
      <c r="E95" s="67" t="s">
        <v>132</v>
      </c>
      <c r="F95" s="68">
        <v>35</v>
      </c>
      <c r="G95" s="65"/>
      <c r="H95" s="69"/>
      <c r="I95" s="70"/>
      <c r="J95" s="70"/>
      <c r="K95" s="34" t="s">
        <v>65</v>
      </c>
      <c r="L95" s="77">
        <v>95</v>
      </c>
      <c r="M95" s="77"/>
      <c r="N95" s="72"/>
      <c r="O95" s="79" t="s">
        <v>647</v>
      </c>
      <c r="P95" s="81">
        <v>43428.86179398148</v>
      </c>
      <c r="Q95" s="79" t="s">
        <v>683</v>
      </c>
      <c r="R95" s="79"/>
      <c r="S95" s="79"/>
      <c r="T95" s="79"/>
      <c r="U95" s="79"/>
      <c r="V95" s="82" t="s">
        <v>921</v>
      </c>
      <c r="W95" s="81">
        <v>43428.86179398148</v>
      </c>
      <c r="X95" s="82" t="s">
        <v>1219</v>
      </c>
      <c r="Y95" s="79"/>
      <c r="Z95" s="79"/>
      <c r="AA95" s="85" t="s">
        <v>1564</v>
      </c>
      <c r="AB95" s="85" t="s">
        <v>1859</v>
      </c>
      <c r="AC95" s="79" t="b">
        <v>0</v>
      </c>
      <c r="AD95" s="79">
        <v>1</v>
      </c>
      <c r="AE95" s="85" t="s">
        <v>1892</v>
      </c>
      <c r="AF95" s="79" t="b">
        <v>0</v>
      </c>
      <c r="AG95" s="79" t="s">
        <v>1909</v>
      </c>
      <c r="AH95" s="79"/>
      <c r="AI95" s="85" t="s">
        <v>1876</v>
      </c>
      <c r="AJ95" s="79" t="b">
        <v>0</v>
      </c>
      <c r="AK95" s="79">
        <v>0</v>
      </c>
      <c r="AL95" s="85" t="s">
        <v>1876</v>
      </c>
      <c r="AM95" s="79" t="s">
        <v>1929</v>
      </c>
      <c r="AN95" s="79" t="b">
        <v>0</v>
      </c>
      <c r="AO95" s="85" t="s">
        <v>1859</v>
      </c>
      <c r="AP95" s="79" t="s">
        <v>176</v>
      </c>
      <c r="AQ95" s="79">
        <v>0</v>
      </c>
      <c r="AR95" s="79">
        <v>0</v>
      </c>
      <c r="AS95" s="79"/>
      <c r="AT95" s="79"/>
      <c r="AU95" s="79"/>
      <c r="AV95" s="79"/>
      <c r="AW95" s="79"/>
      <c r="AX95" s="79"/>
      <c r="AY95" s="79"/>
      <c r="AZ95" s="79"/>
      <c r="BA95">
        <v>1</v>
      </c>
      <c r="BB95" s="78" t="str">
        <f>REPLACE(INDEX(GroupVertices[Group],MATCH(Edges[[#This Row],[Vertex 1]],GroupVertices[Vertex],0)),1,1,"")</f>
        <v>50</v>
      </c>
      <c r="BC95" s="78" t="str">
        <f>REPLACE(INDEX(GroupVertices[Group],MATCH(Edges[[#This Row],[Vertex 2]],GroupVertices[Vertex],0)),1,1,"")</f>
        <v>50</v>
      </c>
      <c r="BD95" s="48">
        <v>1</v>
      </c>
      <c r="BE95" s="49">
        <v>2.5</v>
      </c>
      <c r="BF95" s="48">
        <v>0</v>
      </c>
      <c r="BG95" s="49">
        <v>0</v>
      </c>
      <c r="BH95" s="48">
        <v>0</v>
      </c>
      <c r="BI95" s="49">
        <v>0</v>
      </c>
      <c r="BJ95" s="48">
        <v>39</v>
      </c>
      <c r="BK95" s="49">
        <v>97.5</v>
      </c>
      <c r="BL95" s="48">
        <v>40</v>
      </c>
    </row>
    <row r="96" spans="1:64" ht="15">
      <c r="A96" s="64" t="s">
        <v>277</v>
      </c>
      <c r="B96" s="64" t="s">
        <v>277</v>
      </c>
      <c r="C96" s="65" t="s">
        <v>5806</v>
      </c>
      <c r="D96" s="66">
        <v>3</v>
      </c>
      <c r="E96" s="67" t="s">
        <v>132</v>
      </c>
      <c r="F96" s="68">
        <v>35</v>
      </c>
      <c r="G96" s="65"/>
      <c r="H96" s="69"/>
      <c r="I96" s="70"/>
      <c r="J96" s="70"/>
      <c r="K96" s="34" t="s">
        <v>65</v>
      </c>
      <c r="L96" s="77">
        <v>96</v>
      </c>
      <c r="M96" s="77"/>
      <c r="N96" s="72"/>
      <c r="O96" s="79" t="s">
        <v>176</v>
      </c>
      <c r="P96" s="81">
        <v>43429.488912037035</v>
      </c>
      <c r="Q96" s="79" t="s">
        <v>684</v>
      </c>
      <c r="R96" s="82" t="s">
        <v>779</v>
      </c>
      <c r="S96" s="79" t="s">
        <v>801</v>
      </c>
      <c r="T96" s="79"/>
      <c r="U96" s="79"/>
      <c r="V96" s="82" t="s">
        <v>922</v>
      </c>
      <c r="W96" s="81">
        <v>43429.488912037035</v>
      </c>
      <c r="X96" s="82" t="s">
        <v>1220</v>
      </c>
      <c r="Y96" s="79"/>
      <c r="Z96" s="79"/>
      <c r="AA96" s="85" t="s">
        <v>1565</v>
      </c>
      <c r="AB96" s="79"/>
      <c r="AC96" s="79" t="b">
        <v>0</v>
      </c>
      <c r="AD96" s="79">
        <v>1</v>
      </c>
      <c r="AE96" s="85" t="s">
        <v>1876</v>
      </c>
      <c r="AF96" s="79" t="b">
        <v>1</v>
      </c>
      <c r="AG96" s="79" t="s">
        <v>1909</v>
      </c>
      <c r="AH96" s="79"/>
      <c r="AI96" s="85" t="s">
        <v>1913</v>
      </c>
      <c r="AJ96" s="79" t="b">
        <v>0</v>
      </c>
      <c r="AK96" s="79">
        <v>0</v>
      </c>
      <c r="AL96" s="85" t="s">
        <v>1876</v>
      </c>
      <c r="AM96" s="79" t="s">
        <v>1923</v>
      </c>
      <c r="AN96" s="79" t="b">
        <v>0</v>
      </c>
      <c r="AO96" s="85" t="s">
        <v>1565</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18</v>
      </c>
      <c r="BK96" s="49">
        <v>100</v>
      </c>
      <c r="BL96" s="48">
        <v>18</v>
      </c>
    </row>
    <row r="97" spans="1:64" ht="15">
      <c r="A97" s="64" t="s">
        <v>278</v>
      </c>
      <c r="B97" s="64" t="s">
        <v>212</v>
      </c>
      <c r="C97" s="65" t="s">
        <v>5806</v>
      </c>
      <c r="D97" s="66">
        <v>3</v>
      </c>
      <c r="E97" s="67" t="s">
        <v>132</v>
      </c>
      <c r="F97" s="68">
        <v>35</v>
      </c>
      <c r="G97" s="65"/>
      <c r="H97" s="69"/>
      <c r="I97" s="70"/>
      <c r="J97" s="70"/>
      <c r="K97" s="34" t="s">
        <v>65</v>
      </c>
      <c r="L97" s="77">
        <v>97</v>
      </c>
      <c r="M97" s="77"/>
      <c r="N97" s="72"/>
      <c r="O97" s="79" t="s">
        <v>646</v>
      </c>
      <c r="P97" s="81">
        <v>43433.12548611111</v>
      </c>
      <c r="Q97" s="79" t="s">
        <v>685</v>
      </c>
      <c r="R97" s="79"/>
      <c r="S97" s="79"/>
      <c r="T97" s="79"/>
      <c r="U97" s="79"/>
      <c r="V97" s="82" t="s">
        <v>923</v>
      </c>
      <c r="W97" s="81">
        <v>43433.12548611111</v>
      </c>
      <c r="X97" s="82" t="s">
        <v>1221</v>
      </c>
      <c r="Y97" s="79"/>
      <c r="Z97" s="79"/>
      <c r="AA97" s="85" t="s">
        <v>1566</v>
      </c>
      <c r="AB97" s="79"/>
      <c r="AC97" s="79" t="b">
        <v>0</v>
      </c>
      <c r="AD97" s="79">
        <v>0</v>
      </c>
      <c r="AE97" s="85" t="s">
        <v>1876</v>
      </c>
      <c r="AF97" s="79" t="b">
        <v>0</v>
      </c>
      <c r="AG97" s="79" t="s">
        <v>1909</v>
      </c>
      <c r="AH97" s="79"/>
      <c r="AI97" s="85" t="s">
        <v>1876</v>
      </c>
      <c r="AJ97" s="79" t="b">
        <v>0</v>
      </c>
      <c r="AK97" s="79">
        <v>9</v>
      </c>
      <c r="AL97" s="85" t="s">
        <v>1500</v>
      </c>
      <c r="AM97" s="79" t="s">
        <v>1919</v>
      </c>
      <c r="AN97" s="79" t="b">
        <v>0</v>
      </c>
      <c r="AO97" s="85" t="s">
        <v>1500</v>
      </c>
      <c r="AP97" s="79" t="s">
        <v>176</v>
      </c>
      <c r="AQ97" s="79">
        <v>0</v>
      </c>
      <c r="AR97" s="79">
        <v>0</v>
      </c>
      <c r="AS97" s="79"/>
      <c r="AT97" s="79"/>
      <c r="AU97" s="79"/>
      <c r="AV97" s="79"/>
      <c r="AW97" s="79"/>
      <c r="AX97" s="79"/>
      <c r="AY97" s="79"/>
      <c r="AZ97" s="79"/>
      <c r="BA97">
        <v>1</v>
      </c>
      <c r="BB97" s="78" t="str">
        <f>REPLACE(INDEX(GroupVertices[Group],MATCH(Edges[[#This Row],[Vertex 1]],GroupVertices[Vertex],0)),1,1,"")</f>
        <v>29</v>
      </c>
      <c r="BC97" s="78" t="str">
        <f>REPLACE(INDEX(GroupVertices[Group],MATCH(Edges[[#This Row],[Vertex 2]],GroupVertices[Vertex],0)),1,1,"")</f>
        <v>29</v>
      </c>
      <c r="BD97" s="48">
        <v>0</v>
      </c>
      <c r="BE97" s="49">
        <v>0</v>
      </c>
      <c r="BF97" s="48">
        <v>1</v>
      </c>
      <c r="BG97" s="49">
        <v>4.761904761904762</v>
      </c>
      <c r="BH97" s="48">
        <v>0</v>
      </c>
      <c r="BI97" s="49">
        <v>0</v>
      </c>
      <c r="BJ97" s="48">
        <v>20</v>
      </c>
      <c r="BK97" s="49">
        <v>95.23809523809524</v>
      </c>
      <c r="BL97" s="48">
        <v>21</v>
      </c>
    </row>
    <row r="98" spans="1:64" ht="15">
      <c r="A98" s="64" t="s">
        <v>279</v>
      </c>
      <c r="B98" s="64" t="s">
        <v>562</v>
      </c>
      <c r="C98" s="65" t="s">
        <v>5806</v>
      </c>
      <c r="D98" s="66">
        <v>3</v>
      </c>
      <c r="E98" s="67" t="s">
        <v>132</v>
      </c>
      <c r="F98" s="68">
        <v>35</v>
      </c>
      <c r="G98" s="65"/>
      <c r="H98" s="69"/>
      <c r="I98" s="70"/>
      <c r="J98" s="70"/>
      <c r="K98" s="34" t="s">
        <v>65</v>
      </c>
      <c r="L98" s="77">
        <v>98</v>
      </c>
      <c r="M98" s="77"/>
      <c r="N98" s="72"/>
      <c r="O98" s="79" t="s">
        <v>647</v>
      </c>
      <c r="P98" s="81">
        <v>43433.38553240741</v>
      </c>
      <c r="Q98" s="79" t="s">
        <v>686</v>
      </c>
      <c r="R98" s="79"/>
      <c r="S98" s="79"/>
      <c r="T98" s="79"/>
      <c r="U98" s="82" t="s">
        <v>851</v>
      </c>
      <c r="V98" s="82" t="s">
        <v>851</v>
      </c>
      <c r="W98" s="81">
        <v>43433.38553240741</v>
      </c>
      <c r="X98" s="82" t="s">
        <v>1222</v>
      </c>
      <c r="Y98" s="79"/>
      <c r="Z98" s="79"/>
      <c r="AA98" s="85" t="s">
        <v>1567</v>
      </c>
      <c r="AB98" s="85" t="s">
        <v>1860</v>
      </c>
      <c r="AC98" s="79" t="b">
        <v>0</v>
      </c>
      <c r="AD98" s="79">
        <v>0</v>
      </c>
      <c r="AE98" s="85" t="s">
        <v>1893</v>
      </c>
      <c r="AF98" s="79" t="b">
        <v>0</v>
      </c>
      <c r="AG98" s="79" t="s">
        <v>1909</v>
      </c>
      <c r="AH98" s="79"/>
      <c r="AI98" s="85" t="s">
        <v>1876</v>
      </c>
      <c r="AJ98" s="79" t="b">
        <v>0</v>
      </c>
      <c r="AK98" s="79">
        <v>0</v>
      </c>
      <c r="AL98" s="85" t="s">
        <v>1876</v>
      </c>
      <c r="AM98" s="79" t="s">
        <v>1921</v>
      </c>
      <c r="AN98" s="79" t="b">
        <v>0</v>
      </c>
      <c r="AO98" s="85" t="s">
        <v>1860</v>
      </c>
      <c r="AP98" s="79" t="s">
        <v>176</v>
      </c>
      <c r="AQ98" s="79">
        <v>0</v>
      </c>
      <c r="AR98" s="79">
        <v>0</v>
      </c>
      <c r="AS98" s="79"/>
      <c r="AT98" s="79"/>
      <c r="AU98" s="79"/>
      <c r="AV98" s="79"/>
      <c r="AW98" s="79"/>
      <c r="AX98" s="79"/>
      <c r="AY98" s="79"/>
      <c r="AZ98" s="79"/>
      <c r="BA98">
        <v>1</v>
      </c>
      <c r="BB98" s="78" t="str">
        <f>REPLACE(INDEX(GroupVertices[Group],MATCH(Edges[[#This Row],[Vertex 1]],GroupVertices[Vertex],0)),1,1,"")</f>
        <v>49</v>
      </c>
      <c r="BC98" s="78" t="str">
        <f>REPLACE(INDEX(GroupVertices[Group],MATCH(Edges[[#This Row],[Vertex 2]],GroupVertices[Vertex],0)),1,1,"")</f>
        <v>49</v>
      </c>
      <c r="BD98" s="48">
        <v>0</v>
      </c>
      <c r="BE98" s="49">
        <v>0</v>
      </c>
      <c r="BF98" s="48">
        <v>0</v>
      </c>
      <c r="BG98" s="49">
        <v>0</v>
      </c>
      <c r="BH98" s="48">
        <v>0</v>
      </c>
      <c r="BI98" s="49">
        <v>0</v>
      </c>
      <c r="BJ98" s="48">
        <v>8</v>
      </c>
      <c r="BK98" s="49">
        <v>100</v>
      </c>
      <c r="BL98" s="48">
        <v>8</v>
      </c>
    </row>
    <row r="99" spans="1:64" ht="15">
      <c r="A99" s="64" t="s">
        <v>280</v>
      </c>
      <c r="B99" s="64" t="s">
        <v>563</v>
      </c>
      <c r="C99" s="65" t="s">
        <v>5806</v>
      </c>
      <c r="D99" s="66">
        <v>3</v>
      </c>
      <c r="E99" s="67" t="s">
        <v>132</v>
      </c>
      <c r="F99" s="68">
        <v>35</v>
      </c>
      <c r="G99" s="65"/>
      <c r="H99" s="69"/>
      <c r="I99" s="70"/>
      <c r="J99" s="70"/>
      <c r="K99" s="34" t="s">
        <v>65</v>
      </c>
      <c r="L99" s="77">
        <v>99</v>
      </c>
      <c r="M99" s="77"/>
      <c r="N99" s="72"/>
      <c r="O99" s="79" t="s">
        <v>647</v>
      </c>
      <c r="P99" s="81">
        <v>43434.11517361111</v>
      </c>
      <c r="Q99" s="79" t="s">
        <v>687</v>
      </c>
      <c r="R99" s="79"/>
      <c r="S99" s="79"/>
      <c r="T99" s="79"/>
      <c r="U99" s="79"/>
      <c r="V99" s="82" t="s">
        <v>924</v>
      </c>
      <c r="W99" s="81">
        <v>43434.11517361111</v>
      </c>
      <c r="X99" s="82" t="s">
        <v>1223</v>
      </c>
      <c r="Y99" s="79"/>
      <c r="Z99" s="79"/>
      <c r="AA99" s="85" t="s">
        <v>1568</v>
      </c>
      <c r="AB99" s="85" t="s">
        <v>1861</v>
      </c>
      <c r="AC99" s="79" t="b">
        <v>0</v>
      </c>
      <c r="AD99" s="79">
        <v>0</v>
      </c>
      <c r="AE99" s="85" t="s">
        <v>1894</v>
      </c>
      <c r="AF99" s="79" t="b">
        <v>0</v>
      </c>
      <c r="AG99" s="79" t="s">
        <v>1909</v>
      </c>
      <c r="AH99" s="79"/>
      <c r="AI99" s="85" t="s">
        <v>1876</v>
      </c>
      <c r="AJ99" s="79" t="b">
        <v>0</v>
      </c>
      <c r="AK99" s="79">
        <v>0</v>
      </c>
      <c r="AL99" s="85" t="s">
        <v>1876</v>
      </c>
      <c r="AM99" s="79" t="s">
        <v>1921</v>
      </c>
      <c r="AN99" s="79" t="b">
        <v>0</v>
      </c>
      <c r="AO99" s="85" t="s">
        <v>1861</v>
      </c>
      <c r="AP99" s="79" t="s">
        <v>176</v>
      </c>
      <c r="AQ99" s="79">
        <v>0</v>
      </c>
      <c r="AR99" s="79">
        <v>0</v>
      </c>
      <c r="AS99" s="79"/>
      <c r="AT99" s="79"/>
      <c r="AU99" s="79"/>
      <c r="AV99" s="79"/>
      <c r="AW99" s="79"/>
      <c r="AX99" s="79"/>
      <c r="AY99" s="79"/>
      <c r="AZ99" s="79"/>
      <c r="BA99">
        <v>1</v>
      </c>
      <c r="BB99" s="78" t="str">
        <f>REPLACE(INDEX(GroupVertices[Group],MATCH(Edges[[#This Row],[Vertex 1]],GroupVertices[Vertex],0)),1,1,"")</f>
        <v>48</v>
      </c>
      <c r="BC99" s="78" t="str">
        <f>REPLACE(INDEX(GroupVertices[Group],MATCH(Edges[[#This Row],[Vertex 2]],GroupVertices[Vertex],0)),1,1,"")</f>
        <v>48</v>
      </c>
      <c r="BD99" s="48">
        <v>0</v>
      </c>
      <c r="BE99" s="49">
        <v>0</v>
      </c>
      <c r="BF99" s="48">
        <v>1</v>
      </c>
      <c r="BG99" s="49">
        <v>2.7027027027027026</v>
      </c>
      <c r="BH99" s="48">
        <v>0</v>
      </c>
      <c r="BI99" s="49">
        <v>0</v>
      </c>
      <c r="BJ99" s="48">
        <v>36</v>
      </c>
      <c r="BK99" s="49">
        <v>97.29729729729729</v>
      </c>
      <c r="BL99" s="48">
        <v>37</v>
      </c>
    </row>
    <row r="100" spans="1:64" ht="15">
      <c r="A100" s="64" t="s">
        <v>281</v>
      </c>
      <c r="B100" s="64" t="s">
        <v>288</v>
      </c>
      <c r="C100" s="65" t="s">
        <v>5806</v>
      </c>
      <c r="D100" s="66">
        <v>3</v>
      </c>
      <c r="E100" s="67" t="s">
        <v>132</v>
      </c>
      <c r="F100" s="68">
        <v>35</v>
      </c>
      <c r="G100" s="65"/>
      <c r="H100" s="69"/>
      <c r="I100" s="70"/>
      <c r="J100" s="70"/>
      <c r="K100" s="34" t="s">
        <v>65</v>
      </c>
      <c r="L100" s="77">
        <v>100</v>
      </c>
      <c r="M100" s="77"/>
      <c r="N100" s="72"/>
      <c r="O100" s="79" t="s">
        <v>646</v>
      </c>
      <c r="P100" s="81">
        <v>43434.510092592594</v>
      </c>
      <c r="Q100" s="79" t="s">
        <v>688</v>
      </c>
      <c r="R100" s="79"/>
      <c r="S100" s="79"/>
      <c r="T100" s="79" t="s">
        <v>830</v>
      </c>
      <c r="U100" s="79"/>
      <c r="V100" s="82" t="s">
        <v>925</v>
      </c>
      <c r="W100" s="81">
        <v>43434.510092592594</v>
      </c>
      <c r="X100" s="82" t="s">
        <v>1224</v>
      </c>
      <c r="Y100" s="79"/>
      <c r="Z100" s="79"/>
      <c r="AA100" s="85" t="s">
        <v>1569</v>
      </c>
      <c r="AB100" s="79"/>
      <c r="AC100" s="79" t="b">
        <v>0</v>
      </c>
      <c r="AD100" s="79">
        <v>0</v>
      </c>
      <c r="AE100" s="85" t="s">
        <v>1876</v>
      </c>
      <c r="AF100" s="79" t="b">
        <v>0</v>
      </c>
      <c r="AG100" s="79" t="s">
        <v>1910</v>
      </c>
      <c r="AH100" s="79"/>
      <c r="AI100" s="85" t="s">
        <v>1876</v>
      </c>
      <c r="AJ100" s="79" t="b">
        <v>0</v>
      </c>
      <c r="AK100" s="79">
        <v>6</v>
      </c>
      <c r="AL100" s="85" t="s">
        <v>1581</v>
      </c>
      <c r="AM100" s="79" t="s">
        <v>1919</v>
      </c>
      <c r="AN100" s="79" t="b">
        <v>0</v>
      </c>
      <c r="AO100" s="85" t="s">
        <v>1581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21</v>
      </c>
      <c r="BK100" s="49">
        <v>100</v>
      </c>
      <c r="BL100" s="48">
        <v>21</v>
      </c>
    </row>
    <row r="101" spans="1:64" ht="15">
      <c r="A101" s="64" t="s">
        <v>282</v>
      </c>
      <c r="B101" s="64" t="s">
        <v>282</v>
      </c>
      <c r="C101" s="65" t="s">
        <v>5806</v>
      </c>
      <c r="D101" s="66">
        <v>3</v>
      </c>
      <c r="E101" s="67" t="s">
        <v>132</v>
      </c>
      <c r="F101" s="68">
        <v>35</v>
      </c>
      <c r="G101" s="65"/>
      <c r="H101" s="69"/>
      <c r="I101" s="70"/>
      <c r="J101" s="70"/>
      <c r="K101" s="34" t="s">
        <v>65</v>
      </c>
      <c r="L101" s="77">
        <v>101</v>
      </c>
      <c r="M101" s="77"/>
      <c r="N101" s="72"/>
      <c r="O101" s="79" t="s">
        <v>176</v>
      </c>
      <c r="P101" s="81">
        <v>43421.471724537034</v>
      </c>
      <c r="Q101" s="79" t="s">
        <v>689</v>
      </c>
      <c r="R101" s="79"/>
      <c r="S101" s="79"/>
      <c r="T101" s="79"/>
      <c r="U101" s="82" t="s">
        <v>852</v>
      </c>
      <c r="V101" s="82" t="s">
        <v>852</v>
      </c>
      <c r="W101" s="81">
        <v>43421.471724537034</v>
      </c>
      <c r="X101" s="82" t="s">
        <v>1225</v>
      </c>
      <c r="Y101" s="79"/>
      <c r="Z101" s="79"/>
      <c r="AA101" s="85" t="s">
        <v>1570</v>
      </c>
      <c r="AB101" s="79"/>
      <c r="AC101" s="79" t="b">
        <v>0</v>
      </c>
      <c r="AD101" s="79">
        <v>19</v>
      </c>
      <c r="AE101" s="85" t="s">
        <v>1876</v>
      </c>
      <c r="AF101" s="79" t="b">
        <v>0</v>
      </c>
      <c r="AG101" s="79" t="s">
        <v>1910</v>
      </c>
      <c r="AH101" s="79"/>
      <c r="AI101" s="85" t="s">
        <v>1876</v>
      </c>
      <c r="AJ101" s="79" t="b">
        <v>0</v>
      </c>
      <c r="AK101" s="79">
        <v>10</v>
      </c>
      <c r="AL101" s="85" t="s">
        <v>1876</v>
      </c>
      <c r="AM101" s="79" t="s">
        <v>1926</v>
      </c>
      <c r="AN101" s="79" t="b">
        <v>0</v>
      </c>
      <c r="AO101" s="85" t="s">
        <v>1570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51</v>
      </c>
      <c r="BK101" s="49">
        <v>100</v>
      </c>
      <c r="BL101" s="48">
        <v>51</v>
      </c>
    </row>
    <row r="102" spans="1:64" ht="15">
      <c r="A102" s="64" t="s">
        <v>283</v>
      </c>
      <c r="B102" s="64" t="s">
        <v>282</v>
      </c>
      <c r="C102" s="65" t="s">
        <v>5806</v>
      </c>
      <c r="D102" s="66">
        <v>3</v>
      </c>
      <c r="E102" s="67" t="s">
        <v>132</v>
      </c>
      <c r="F102" s="68">
        <v>35</v>
      </c>
      <c r="G102" s="65"/>
      <c r="H102" s="69"/>
      <c r="I102" s="70"/>
      <c r="J102" s="70"/>
      <c r="K102" s="34" t="s">
        <v>65</v>
      </c>
      <c r="L102" s="77">
        <v>102</v>
      </c>
      <c r="M102" s="77"/>
      <c r="N102" s="72"/>
      <c r="O102" s="79" t="s">
        <v>646</v>
      </c>
      <c r="P102" s="81">
        <v>43421.743622685186</v>
      </c>
      <c r="Q102" s="79" t="s">
        <v>669</v>
      </c>
      <c r="R102" s="79"/>
      <c r="S102" s="79"/>
      <c r="T102" s="79"/>
      <c r="U102" s="79"/>
      <c r="V102" s="82" t="s">
        <v>926</v>
      </c>
      <c r="W102" s="81">
        <v>43421.743622685186</v>
      </c>
      <c r="X102" s="82" t="s">
        <v>1226</v>
      </c>
      <c r="Y102" s="79"/>
      <c r="Z102" s="79"/>
      <c r="AA102" s="85" t="s">
        <v>1571</v>
      </c>
      <c r="AB102" s="79"/>
      <c r="AC102" s="79" t="b">
        <v>0</v>
      </c>
      <c r="AD102" s="79">
        <v>0</v>
      </c>
      <c r="AE102" s="85" t="s">
        <v>1876</v>
      </c>
      <c r="AF102" s="79" t="b">
        <v>0</v>
      </c>
      <c r="AG102" s="79" t="s">
        <v>1910</v>
      </c>
      <c r="AH102" s="79"/>
      <c r="AI102" s="85" t="s">
        <v>1876</v>
      </c>
      <c r="AJ102" s="79" t="b">
        <v>0</v>
      </c>
      <c r="AK102" s="79">
        <v>10</v>
      </c>
      <c r="AL102" s="85" t="s">
        <v>1570</v>
      </c>
      <c r="AM102" s="79" t="s">
        <v>1926</v>
      </c>
      <c r="AN102" s="79" t="b">
        <v>0</v>
      </c>
      <c r="AO102" s="85" t="s">
        <v>1570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24</v>
      </c>
      <c r="BK102" s="49">
        <v>100</v>
      </c>
      <c r="BL102" s="48">
        <v>24</v>
      </c>
    </row>
    <row r="103" spans="1:64" ht="15">
      <c r="A103" s="64" t="s">
        <v>283</v>
      </c>
      <c r="B103" s="64" t="s">
        <v>288</v>
      </c>
      <c r="C103" s="65" t="s">
        <v>5806</v>
      </c>
      <c r="D103" s="66">
        <v>3</v>
      </c>
      <c r="E103" s="67" t="s">
        <v>132</v>
      </c>
      <c r="F103" s="68">
        <v>35</v>
      </c>
      <c r="G103" s="65"/>
      <c r="H103" s="69"/>
      <c r="I103" s="70"/>
      <c r="J103" s="70"/>
      <c r="K103" s="34" t="s">
        <v>65</v>
      </c>
      <c r="L103" s="77">
        <v>103</v>
      </c>
      <c r="M103" s="77"/>
      <c r="N103" s="72"/>
      <c r="O103" s="79" t="s">
        <v>646</v>
      </c>
      <c r="P103" s="81">
        <v>43434.58478009259</v>
      </c>
      <c r="Q103" s="79" t="s">
        <v>688</v>
      </c>
      <c r="R103" s="79"/>
      <c r="S103" s="79"/>
      <c r="T103" s="79" t="s">
        <v>830</v>
      </c>
      <c r="U103" s="79"/>
      <c r="V103" s="82" t="s">
        <v>926</v>
      </c>
      <c r="W103" s="81">
        <v>43434.58478009259</v>
      </c>
      <c r="X103" s="82" t="s">
        <v>1227</v>
      </c>
      <c r="Y103" s="79"/>
      <c r="Z103" s="79"/>
      <c r="AA103" s="85" t="s">
        <v>1572</v>
      </c>
      <c r="AB103" s="79"/>
      <c r="AC103" s="79" t="b">
        <v>0</v>
      </c>
      <c r="AD103" s="79">
        <v>0</v>
      </c>
      <c r="AE103" s="85" t="s">
        <v>1876</v>
      </c>
      <c r="AF103" s="79" t="b">
        <v>0</v>
      </c>
      <c r="AG103" s="79" t="s">
        <v>1910</v>
      </c>
      <c r="AH103" s="79"/>
      <c r="AI103" s="85" t="s">
        <v>1876</v>
      </c>
      <c r="AJ103" s="79" t="b">
        <v>0</v>
      </c>
      <c r="AK103" s="79">
        <v>6</v>
      </c>
      <c r="AL103" s="85" t="s">
        <v>1581</v>
      </c>
      <c r="AM103" s="79" t="s">
        <v>1926</v>
      </c>
      <c r="AN103" s="79" t="b">
        <v>0</v>
      </c>
      <c r="AO103" s="85" t="s">
        <v>1581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21</v>
      </c>
      <c r="BK103" s="49">
        <v>100</v>
      </c>
      <c r="BL103" s="48">
        <v>21</v>
      </c>
    </row>
    <row r="104" spans="1:64" ht="15">
      <c r="A104" s="64" t="s">
        <v>284</v>
      </c>
      <c r="B104" s="64" t="s">
        <v>288</v>
      </c>
      <c r="C104" s="65" t="s">
        <v>5806</v>
      </c>
      <c r="D104" s="66">
        <v>3</v>
      </c>
      <c r="E104" s="67" t="s">
        <v>132</v>
      </c>
      <c r="F104" s="68">
        <v>35</v>
      </c>
      <c r="G104" s="65"/>
      <c r="H104" s="69"/>
      <c r="I104" s="70"/>
      <c r="J104" s="70"/>
      <c r="K104" s="34" t="s">
        <v>65</v>
      </c>
      <c r="L104" s="77">
        <v>104</v>
      </c>
      <c r="M104" s="77"/>
      <c r="N104" s="72"/>
      <c r="O104" s="79" t="s">
        <v>646</v>
      </c>
      <c r="P104" s="81">
        <v>43434.62085648148</v>
      </c>
      <c r="Q104" s="79" t="s">
        <v>688</v>
      </c>
      <c r="R104" s="79"/>
      <c r="S104" s="79"/>
      <c r="T104" s="79" t="s">
        <v>830</v>
      </c>
      <c r="U104" s="79"/>
      <c r="V104" s="82" t="s">
        <v>927</v>
      </c>
      <c r="W104" s="81">
        <v>43434.62085648148</v>
      </c>
      <c r="X104" s="82" t="s">
        <v>1228</v>
      </c>
      <c r="Y104" s="79"/>
      <c r="Z104" s="79"/>
      <c r="AA104" s="85" t="s">
        <v>1573</v>
      </c>
      <c r="AB104" s="79"/>
      <c r="AC104" s="79" t="b">
        <v>0</v>
      </c>
      <c r="AD104" s="79">
        <v>0</v>
      </c>
      <c r="AE104" s="85" t="s">
        <v>1876</v>
      </c>
      <c r="AF104" s="79" t="b">
        <v>0</v>
      </c>
      <c r="AG104" s="79" t="s">
        <v>1910</v>
      </c>
      <c r="AH104" s="79"/>
      <c r="AI104" s="85" t="s">
        <v>1876</v>
      </c>
      <c r="AJ104" s="79" t="b">
        <v>0</v>
      </c>
      <c r="AK104" s="79">
        <v>6</v>
      </c>
      <c r="AL104" s="85" t="s">
        <v>1581</v>
      </c>
      <c r="AM104" s="79" t="s">
        <v>1921</v>
      </c>
      <c r="AN104" s="79" t="b">
        <v>0</v>
      </c>
      <c r="AO104" s="85" t="s">
        <v>1581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21</v>
      </c>
      <c r="BK104" s="49">
        <v>100</v>
      </c>
      <c r="BL104" s="48">
        <v>21</v>
      </c>
    </row>
    <row r="105" spans="1:64" ht="15">
      <c r="A105" s="64" t="s">
        <v>285</v>
      </c>
      <c r="B105" s="64" t="s">
        <v>288</v>
      </c>
      <c r="C105" s="65" t="s">
        <v>5806</v>
      </c>
      <c r="D105" s="66">
        <v>3</v>
      </c>
      <c r="E105" s="67" t="s">
        <v>132</v>
      </c>
      <c r="F105" s="68">
        <v>35</v>
      </c>
      <c r="G105" s="65"/>
      <c r="H105" s="69"/>
      <c r="I105" s="70"/>
      <c r="J105" s="70"/>
      <c r="K105" s="34" t="s">
        <v>65</v>
      </c>
      <c r="L105" s="77">
        <v>105</v>
      </c>
      <c r="M105" s="77"/>
      <c r="N105" s="72"/>
      <c r="O105" s="79" t="s">
        <v>646</v>
      </c>
      <c r="P105" s="81">
        <v>43434.89164351852</v>
      </c>
      <c r="Q105" s="79" t="s">
        <v>688</v>
      </c>
      <c r="R105" s="79"/>
      <c r="S105" s="79"/>
      <c r="T105" s="79" t="s">
        <v>830</v>
      </c>
      <c r="U105" s="79"/>
      <c r="V105" s="82" t="s">
        <v>928</v>
      </c>
      <c r="W105" s="81">
        <v>43434.89164351852</v>
      </c>
      <c r="X105" s="82" t="s">
        <v>1229</v>
      </c>
      <c r="Y105" s="79"/>
      <c r="Z105" s="79"/>
      <c r="AA105" s="85" t="s">
        <v>1574</v>
      </c>
      <c r="AB105" s="79"/>
      <c r="AC105" s="79" t="b">
        <v>0</v>
      </c>
      <c r="AD105" s="79">
        <v>0</v>
      </c>
      <c r="AE105" s="85" t="s">
        <v>1876</v>
      </c>
      <c r="AF105" s="79" t="b">
        <v>0</v>
      </c>
      <c r="AG105" s="79" t="s">
        <v>1910</v>
      </c>
      <c r="AH105" s="79"/>
      <c r="AI105" s="85" t="s">
        <v>1876</v>
      </c>
      <c r="AJ105" s="79" t="b">
        <v>0</v>
      </c>
      <c r="AK105" s="79">
        <v>6</v>
      </c>
      <c r="AL105" s="85" t="s">
        <v>1581</v>
      </c>
      <c r="AM105" s="79" t="s">
        <v>1921</v>
      </c>
      <c r="AN105" s="79" t="b">
        <v>0</v>
      </c>
      <c r="AO105" s="85" t="s">
        <v>1581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21</v>
      </c>
      <c r="BK105" s="49">
        <v>100</v>
      </c>
      <c r="BL105" s="48">
        <v>21</v>
      </c>
    </row>
    <row r="106" spans="1:64" ht="15">
      <c r="A106" s="64" t="s">
        <v>286</v>
      </c>
      <c r="B106" s="64" t="s">
        <v>286</v>
      </c>
      <c r="C106" s="65" t="s">
        <v>5806</v>
      </c>
      <c r="D106" s="66">
        <v>3</v>
      </c>
      <c r="E106" s="67" t="s">
        <v>132</v>
      </c>
      <c r="F106" s="68">
        <v>35</v>
      </c>
      <c r="G106" s="65"/>
      <c r="H106" s="69"/>
      <c r="I106" s="70"/>
      <c r="J106" s="70"/>
      <c r="K106" s="34" t="s">
        <v>65</v>
      </c>
      <c r="L106" s="77">
        <v>106</v>
      </c>
      <c r="M106" s="77"/>
      <c r="N106" s="72"/>
      <c r="O106" s="79" t="s">
        <v>176</v>
      </c>
      <c r="P106" s="81">
        <v>43435.11027777778</v>
      </c>
      <c r="Q106" s="79" t="s">
        <v>690</v>
      </c>
      <c r="R106" s="82" t="s">
        <v>780</v>
      </c>
      <c r="S106" s="79" t="s">
        <v>808</v>
      </c>
      <c r="T106" s="79"/>
      <c r="U106" s="79"/>
      <c r="V106" s="82" t="s">
        <v>929</v>
      </c>
      <c r="W106" s="81">
        <v>43435.11027777778</v>
      </c>
      <c r="X106" s="82" t="s">
        <v>1230</v>
      </c>
      <c r="Y106" s="79"/>
      <c r="Z106" s="79"/>
      <c r="AA106" s="85" t="s">
        <v>1575</v>
      </c>
      <c r="AB106" s="79"/>
      <c r="AC106" s="79" t="b">
        <v>0</v>
      </c>
      <c r="AD106" s="79">
        <v>1</v>
      </c>
      <c r="AE106" s="85" t="s">
        <v>1876</v>
      </c>
      <c r="AF106" s="79" t="b">
        <v>0</v>
      </c>
      <c r="AG106" s="79" t="s">
        <v>1910</v>
      </c>
      <c r="AH106" s="79"/>
      <c r="AI106" s="85" t="s">
        <v>1876</v>
      </c>
      <c r="AJ106" s="79" t="b">
        <v>0</v>
      </c>
      <c r="AK106" s="79">
        <v>1</v>
      </c>
      <c r="AL106" s="85" t="s">
        <v>1876</v>
      </c>
      <c r="AM106" s="79" t="s">
        <v>1921</v>
      </c>
      <c r="AN106" s="79" t="b">
        <v>0</v>
      </c>
      <c r="AO106" s="85" t="s">
        <v>1575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11</v>
      </c>
      <c r="BK106" s="49">
        <v>100</v>
      </c>
      <c r="BL106" s="48">
        <v>11</v>
      </c>
    </row>
    <row r="107" spans="1:64" ht="15">
      <c r="A107" s="64" t="s">
        <v>286</v>
      </c>
      <c r="B107" s="64" t="s">
        <v>288</v>
      </c>
      <c r="C107" s="65" t="s">
        <v>5806</v>
      </c>
      <c r="D107" s="66">
        <v>3</v>
      </c>
      <c r="E107" s="67" t="s">
        <v>132</v>
      </c>
      <c r="F107" s="68">
        <v>35</v>
      </c>
      <c r="G107" s="65"/>
      <c r="H107" s="69"/>
      <c r="I107" s="70"/>
      <c r="J107" s="70"/>
      <c r="K107" s="34" t="s">
        <v>65</v>
      </c>
      <c r="L107" s="77">
        <v>107</v>
      </c>
      <c r="M107" s="77"/>
      <c r="N107" s="72"/>
      <c r="O107" s="79" t="s">
        <v>646</v>
      </c>
      <c r="P107" s="81">
        <v>43435.11054398148</v>
      </c>
      <c r="Q107" s="79" t="s">
        <v>688</v>
      </c>
      <c r="R107" s="79"/>
      <c r="S107" s="79"/>
      <c r="T107" s="79" t="s">
        <v>830</v>
      </c>
      <c r="U107" s="79"/>
      <c r="V107" s="82" t="s">
        <v>929</v>
      </c>
      <c r="W107" s="81">
        <v>43435.11054398148</v>
      </c>
      <c r="X107" s="82" t="s">
        <v>1231</v>
      </c>
      <c r="Y107" s="79"/>
      <c r="Z107" s="79"/>
      <c r="AA107" s="85" t="s">
        <v>1576</v>
      </c>
      <c r="AB107" s="79"/>
      <c r="AC107" s="79" t="b">
        <v>0</v>
      </c>
      <c r="AD107" s="79">
        <v>0</v>
      </c>
      <c r="AE107" s="85" t="s">
        <v>1876</v>
      </c>
      <c r="AF107" s="79" t="b">
        <v>0</v>
      </c>
      <c r="AG107" s="79" t="s">
        <v>1910</v>
      </c>
      <c r="AH107" s="79"/>
      <c r="AI107" s="85" t="s">
        <v>1876</v>
      </c>
      <c r="AJ107" s="79" t="b">
        <v>0</v>
      </c>
      <c r="AK107" s="79">
        <v>6</v>
      </c>
      <c r="AL107" s="85" t="s">
        <v>1581</v>
      </c>
      <c r="AM107" s="79" t="s">
        <v>1921</v>
      </c>
      <c r="AN107" s="79" t="b">
        <v>0</v>
      </c>
      <c r="AO107" s="85" t="s">
        <v>1581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21</v>
      </c>
      <c r="BK107" s="49">
        <v>100</v>
      </c>
      <c r="BL107" s="48">
        <v>21</v>
      </c>
    </row>
    <row r="108" spans="1:64" ht="15">
      <c r="A108" s="64" t="s">
        <v>287</v>
      </c>
      <c r="B108" s="64" t="s">
        <v>286</v>
      </c>
      <c r="C108" s="65" t="s">
        <v>5806</v>
      </c>
      <c r="D108" s="66">
        <v>3</v>
      </c>
      <c r="E108" s="67" t="s">
        <v>132</v>
      </c>
      <c r="F108" s="68">
        <v>35</v>
      </c>
      <c r="G108" s="65"/>
      <c r="H108" s="69"/>
      <c r="I108" s="70"/>
      <c r="J108" s="70"/>
      <c r="K108" s="34" t="s">
        <v>65</v>
      </c>
      <c r="L108" s="77">
        <v>108</v>
      </c>
      <c r="M108" s="77"/>
      <c r="N108" s="72"/>
      <c r="O108" s="79" t="s">
        <v>646</v>
      </c>
      <c r="P108" s="81">
        <v>43435.11414351852</v>
      </c>
      <c r="Q108" s="79" t="s">
        <v>691</v>
      </c>
      <c r="R108" s="82" t="s">
        <v>780</v>
      </c>
      <c r="S108" s="79" t="s">
        <v>808</v>
      </c>
      <c r="T108" s="79"/>
      <c r="U108" s="79"/>
      <c r="V108" s="82" t="s">
        <v>930</v>
      </c>
      <c r="W108" s="81">
        <v>43435.11414351852</v>
      </c>
      <c r="X108" s="82" t="s">
        <v>1232</v>
      </c>
      <c r="Y108" s="79"/>
      <c r="Z108" s="79"/>
      <c r="AA108" s="85" t="s">
        <v>1577</v>
      </c>
      <c r="AB108" s="79"/>
      <c r="AC108" s="79" t="b">
        <v>0</v>
      </c>
      <c r="AD108" s="79">
        <v>0</v>
      </c>
      <c r="AE108" s="85" t="s">
        <v>1876</v>
      </c>
      <c r="AF108" s="79" t="b">
        <v>0</v>
      </c>
      <c r="AG108" s="79" t="s">
        <v>1910</v>
      </c>
      <c r="AH108" s="79"/>
      <c r="AI108" s="85" t="s">
        <v>1876</v>
      </c>
      <c r="AJ108" s="79" t="b">
        <v>0</v>
      </c>
      <c r="AK108" s="79">
        <v>1</v>
      </c>
      <c r="AL108" s="85" t="s">
        <v>1575</v>
      </c>
      <c r="AM108" s="79" t="s">
        <v>1929</v>
      </c>
      <c r="AN108" s="79" t="b">
        <v>0</v>
      </c>
      <c r="AO108" s="85" t="s">
        <v>1575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13</v>
      </c>
      <c r="BK108" s="49">
        <v>100</v>
      </c>
      <c r="BL108" s="48">
        <v>13</v>
      </c>
    </row>
    <row r="109" spans="1:64" ht="15">
      <c r="A109" s="64" t="s">
        <v>287</v>
      </c>
      <c r="B109" s="64" t="s">
        <v>288</v>
      </c>
      <c r="C109" s="65" t="s">
        <v>5806</v>
      </c>
      <c r="D109" s="66">
        <v>3</v>
      </c>
      <c r="E109" s="67" t="s">
        <v>132</v>
      </c>
      <c r="F109" s="68">
        <v>35</v>
      </c>
      <c r="G109" s="65"/>
      <c r="H109" s="69"/>
      <c r="I109" s="70"/>
      <c r="J109" s="70"/>
      <c r="K109" s="34" t="s">
        <v>65</v>
      </c>
      <c r="L109" s="77">
        <v>109</v>
      </c>
      <c r="M109" s="77"/>
      <c r="N109" s="72"/>
      <c r="O109" s="79" t="s">
        <v>646</v>
      </c>
      <c r="P109" s="81">
        <v>43435.11446759259</v>
      </c>
      <c r="Q109" s="79" t="s">
        <v>688</v>
      </c>
      <c r="R109" s="79"/>
      <c r="S109" s="79"/>
      <c r="T109" s="79" t="s">
        <v>830</v>
      </c>
      <c r="U109" s="79"/>
      <c r="V109" s="82" t="s">
        <v>930</v>
      </c>
      <c r="W109" s="81">
        <v>43435.11446759259</v>
      </c>
      <c r="X109" s="82" t="s">
        <v>1233</v>
      </c>
      <c r="Y109" s="79"/>
      <c r="Z109" s="79"/>
      <c r="AA109" s="85" t="s">
        <v>1578</v>
      </c>
      <c r="AB109" s="79"/>
      <c r="AC109" s="79" t="b">
        <v>0</v>
      </c>
      <c r="AD109" s="79">
        <v>0</v>
      </c>
      <c r="AE109" s="85" t="s">
        <v>1876</v>
      </c>
      <c r="AF109" s="79" t="b">
        <v>0</v>
      </c>
      <c r="AG109" s="79" t="s">
        <v>1910</v>
      </c>
      <c r="AH109" s="79"/>
      <c r="AI109" s="85" t="s">
        <v>1876</v>
      </c>
      <c r="AJ109" s="79" t="b">
        <v>0</v>
      </c>
      <c r="AK109" s="79">
        <v>6</v>
      </c>
      <c r="AL109" s="85" t="s">
        <v>1581</v>
      </c>
      <c r="AM109" s="79" t="s">
        <v>1929</v>
      </c>
      <c r="AN109" s="79" t="b">
        <v>0</v>
      </c>
      <c r="AO109" s="85" t="s">
        <v>1581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21</v>
      </c>
      <c r="BK109" s="49">
        <v>100</v>
      </c>
      <c r="BL109" s="48">
        <v>21</v>
      </c>
    </row>
    <row r="110" spans="1:64" ht="15">
      <c r="A110" s="64" t="s">
        <v>288</v>
      </c>
      <c r="B110" s="64" t="s">
        <v>288</v>
      </c>
      <c r="C110" s="65" t="s">
        <v>2179</v>
      </c>
      <c r="D110" s="66">
        <v>3</v>
      </c>
      <c r="E110" s="67" t="s">
        <v>136</v>
      </c>
      <c r="F110" s="68">
        <v>35</v>
      </c>
      <c r="G110" s="65"/>
      <c r="H110" s="69"/>
      <c r="I110" s="70"/>
      <c r="J110" s="70"/>
      <c r="K110" s="34" t="s">
        <v>65</v>
      </c>
      <c r="L110" s="77">
        <v>110</v>
      </c>
      <c r="M110" s="77"/>
      <c r="N110" s="72"/>
      <c r="O110" s="79" t="s">
        <v>176</v>
      </c>
      <c r="P110" s="81">
        <v>43422.44920138889</v>
      </c>
      <c r="Q110" s="79" t="s">
        <v>692</v>
      </c>
      <c r="R110" s="79" t="s">
        <v>781</v>
      </c>
      <c r="S110" s="79" t="s">
        <v>809</v>
      </c>
      <c r="T110" s="79" t="s">
        <v>823</v>
      </c>
      <c r="U110" s="79"/>
      <c r="V110" s="82" t="s">
        <v>931</v>
      </c>
      <c r="W110" s="81">
        <v>43422.44920138889</v>
      </c>
      <c r="X110" s="82" t="s">
        <v>1234</v>
      </c>
      <c r="Y110" s="79"/>
      <c r="Z110" s="79"/>
      <c r="AA110" s="85" t="s">
        <v>1579</v>
      </c>
      <c r="AB110" s="79"/>
      <c r="AC110" s="79" t="b">
        <v>0</v>
      </c>
      <c r="AD110" s="79">
        <v>5</v>
      </c>
      <c r="AE110" s="85" t="s">
        <v>1876</v>
      </c>
      <c r="AF110" s="79" t="b">
        <v>0</v>
      </c>
      <c r="AG110" s="79" t="s">
        <v>1910</v>
      </c>
      <c r="AH110" s="79"/>
      <c r="AI110" s="85" t="s">
        <v>1876</v>
      </c>
      <c r="AJ110" s="79" t="b">
        <v>0</v>
      </c>
      <c r="AK110" s="79">
        <v>6</v>
      </c>
      <c r="AL110" s="85" t="s">
        <v>1876</v>
      </c>
      <c r="AM110" s="79" t="s">
        <v>1930</v>
      </c>
      <c r="AN110" s="79" t="b">
        <v>0</v>
      </c>
      <c r="AO110" s="85" t="s">
        <v>1579</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11</v>
      </c>
      <c r="BK110" s="49">
        <v>100</v>
      </c>
      <c r="BL110" s="48">
        <v>11</v>
      </c>
    </row>
    <row r="111" spans="1:64" ht="15">
      <c r="A111" s="64" t="s">
        <v>288</v>
      </c>
      <c r="B111" s="64" t="s">
        <v>288</v>
      </c>
      <c r="C111" s="65" t="s">
        <v>2179</v>
      </c>
      <c r="D111" s="66">
        <v>3</v>
      </c>
      <c r="E111" s="67" t="s">
        <v>136</v>
      </c>
      <c r="F111" s="68">
        <v>35</v>
      </c>
      <c r="G111" s="65"/>
      <c r="H111" s="69"/>
      <c r="I111" s="70"/>
      <c r="J111" s="70"/>
      <c r="K111" s="34" t="s">
        <v>65</v>
      </c>
      <c r="L111" s="77">
        <v>111</v>
      </c>
      <c r="M111" s="77"/>
      <c r="N111" s="72"/>
      <c r="O111" s="79" t="s">
        <v>176</v>
      </c>
      <c r="P111" s="81">
        <v>43422.45013888889</v>
      </c>
      <c r="Q111" s="79" t="s">
        <v>693</v>
      </c>
      <c r="R111" s="82" t="s">
        <v>774</v>
      </c>
      <c r="S111" s="79" t="s">
        <v>804</v>
      </c>
      <c r="T111" s="79" t="s">
        <v>825</v>
      </c>
      <c r="U111" s="79"/>
      <c r="V111" s="82" t="s">
        <v>931</v>
      </c>
      <c r="W111" s="81">
        <v>43422.45013888889</v>
      </c>
      <c r="X111" s="82" t="s">
        <v>1235</v>
      </c>
      <c r="Y111" s="79"/>
      <c r="Z111" s="79"/>
      <c r="AA111" s="85" t="s">
        <v>1580</v>
      </c>
      <c r="AB111" s="79"/>
      <c r="AC111" s="79" t="b">
        <v>0</v>
      </c>
      <c r="AD111" s="79">
        <v>2</v>
      </c>
      <c r="AE111" s="85" t="s">
        <v>1876</v>
      </c>
      <c r="AF111" s="79" t="b">
        <v>0</v>
      </c>
      <c r="AG111" s="79" t="s">
        <v>1910</v>
      </c>
      <c r="AH111" s="79"/>
      <c r="AI111" s="85" t="s">
        <v>1876</v>
      </c>
      <c r="AJ111" s="79" t="b">
        <v>0</v>
      </c>
      <c r="AK111" s="79">
        <v>1</v>
      </c>
      <c r="AL111" s="85" t="s">
        <v>1876</v>
      </c>
      <c r="AM111" s="79" t="s">
        <v>1921</v>
      </c>
      <c r="AN111" s="79" t="b">
        <v>0</v>
      </c>
      <c r="AO111" s="85" t="s">
        <v>1580</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13</v>
      </c>
      <c r="BK111" s="49">
        <v>100</v>
      </c>
      <c r="BL111" s="48">
        <v>13</v>
      </c>
    </row>
    <row r="112" spans="1:64" ht="15">
      <c r="A112" s="64" t="s">
        <v>288</v>
      </c>
      <c r="B112" s="64" t="s">
        <v>288</v>
      </c>
      <c r="C112" s="65" t="s">
        <v>2179</v>
      </c>
      <c r="D112" s="66">
        <v>3</v>
      </c>
      <c r="E112" s="67" t="s">
        <v>136</v>
      </c>
      <c r="F112" s="68">
        <v>35</v>
      </c>
      <c r="G112" s="65"/>
      <c r="H112" s="69"/>
      <c r="I112" s="70"/>
      <c r="J112" s="70"/>
      <c r="K112" s="34" t="s">
        <v>65</v>
      </c>
      <c r="L112" s="77">
        <v>112</v>
      </c>
      <c r="M112" s="77"/>
      <c r="N112" s="72"/>
      <c r="O112" s="79" t="s">
        <v>176</v>
      </c>
      <c r="P112" s="81">
        <v>43434.5000462963</v>
      </c>
      <c r="Q112" s="79" t="s">
        <v>694</v>
      </c>
      <c r="R112" s="82" t="s">
        <v>782</v>
      </c>
      <c r="S112" s="79" t="s">
        <v>804</v>
      </c>
      <c r="T112" s="79" t="s">
        <v>830</v>
      </c>
      <c r="U112" s="79"/>
      <c r="V112" s="82" t="s">
        <v>931</v>
      </c>
      <c r="W112" s="81">
        <v>43434.5000462963</v>
      </c>
      <c r="X112" s="82" t="s">
        <v>1236</v>
      </c>
      <c r="Y112" s="79"/>
      <c r="Z112" s="79"/>
      <c r="AA112" s="85" t="s">
        <v>1581</v>
      </c>
      <c r="AB112" s="79"/>
      <c r="AC112" s="79" t="b">
        <v>0</v>
      </c>
      <c r="AD112" s="79">
        <v>7</v>
      </c>
      <c r="AE112" s="85" t="s">
        <v>1876</v>
      </c>
      <c r="AF112" s="79" t="b">
        <v>0</v>
      </c>
      <c r="AG112" s="79" t="s">
        <v>1910</v>
      </c>
      <c r="AH112" s="79"/>
      <c r="AI112" s="85" t="s">
        <v>1876</v>
      </c>
      <c r="AJ112" s="79" t="b">
        <v>0</v>
      </c>
      <c r="AK112" s="79">
        <v>6</v>
      </c>
      <c r="AL112" s="85" t="s">
        <v>1876</v>
      </c>
      <c r="AM112" s="79" t="s">
        <v>1921</v>
      </c>
      <c r="AN112" s="79" t="b">
        <v>0</v>
      </c>
      <c r="AO112" s="85" t="s">
        <v>1581</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19</v>
      </c>
      <c r="BK112" s="49">
        <v>100</v>
      </c>
      <c r="BL112" s="48">
        <v>19</v>
      </c>
    </row>
    <row r="113" spans="1:64" ht="15">
      <c r="A113" s="64" t="s">
        <v>289</v>
      </c>
      <c r="B113" s="64" t="s">
        <v>288</v>
      </c>
      <c r="C113" s="65" t="s">
        <v>5806</v>
      </c>
      <c r="D113" s="66">
        <v>3</v>
      </c>
      <c r="E113" s="67" t="s">
        <v>132</v>
      </c>
      <c r="F113" s="68">
        <v>35</v>
      </c>
      <c r="G113" s="65"/>
      <c r="H113" s="69"/>
      <c r="I113" s="70"/>
      <c r="J113" s="70"/>
      <c r="K113" s="34" t="s">
        <v>65</v>
      </c>
      <c r="L113" s="77">
        <v>113</v>
      </c>
      <c r="M113" s="77"/>
      <c r="N113" s="72"/>
      <c r="O113" s="79" t="s">
        <v>646</v>
      </c>
      <c r="P113" s="81">
        <v>43435.496516203704</v>
      </c>
      <c r="Q113" s="79" t="s">
        <v>688</v>
      </c>
      <c r="R113" s="79"/>
      <c r="S113" s="79"/>
      <c r="T113" s="79" t="s">
        <v>830</v>
      </c>
      <c r="U113" s="79"/>
      <c r="V113" s="82" t="s">
        <v>932</v>
      </c>
      <c r="W113" s="81">
        <v>43435.496516203704</v>
      </c>
      <c r="X113" s="82" t="s">
        <v>1237</v>
      </c>
      <c r="Y113" s="79"/>
      <c r="Z113" s="79"/>
      <c r="AA113" s="85" t="s">
        <v>1582</v>
      </c>
      <c r="AB113" s="79"/>
      <c r="AC113" s="79" t="b">
        <v>0</v>
      </c>
      <c r="AD113" s="79">
        <v>0</v>
      </c>
      <c r="AE113" s="85" t="s">
        <v>1876</v>
      </c>
      <c r="AF113" s="79" t="b">
        <v>0</v>
      </c>
      <c r="AG113" s="79" t="s">
        <v>1910</v>
      </c>
      <c r="AH113" s="79"/>
      <c r="AI113" s="85" t="s">
        <v>1876</v>
      </c>
      <c r="AJ113" s="79" t="b">
        <v>0</v>
      </c>
      <c r="AK113" s="79">
        <v>7</v>
      </c>
      <c r="AL113" s="85" t="s">
        <v>1581</v>
      </c>
      <c r="AM113" s="79" t="s">
        <v>1919</v>
      </c>
      <c r="AN113" s="79" t="b">
        <v>0</v>
      </c>
      <c r="AO113" s="85" t="s">
        <v>1581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21</v>
      </c>
      <c r="BK113" s="49">
        <v>100</v>
      </c>
      <c r="BL113" s="48">
        <v>21</v>
      </c>
    </row>
    <row r="114" spans="1:64" ht="15">
      <c r="A114" s="64" t="s">
        <v>290</v>
      </c>
      <c r="B114" s="64" t="s">
        <v>564</v>
      </c>
      <c r="C114" s="65" t="s">
        <v>5806</v>
      </c>
      <c r="D114" s="66">
        <v>3</v>
      </c>
      <c r="E114" s="67" t="s">
        <v>132</v>
      </c>
      <c r="F114" s="68">
        <v>35</v>
      </c>
      <c r="G114" s="65"/>
      <c r="H114" s="69"/>
      <c r="I114" s="70"/>
      <c r="J114" s="70"/>
      <c r="K114" s="34" t="s">
        <v>65</v>
      </c>
      <c r="L114" s="77">
        <v>114</v>
      </c>
      <c r="M114" s="77"/>
      <c r="N114" s="72"/>
      <c r="O114" s="79" t="s">
        <v>647</v>
      </c>
      <c r="P114" s="81">
        <v>43435.92585648148</v>
      </c>
      <c r="Q114" s="79" t="s">
        <v>695</v>
      </c>
      <c r="R114" s="79"/>
      <c r="S114" s="79"/>
      <c r="T114" s="79"/>
      <c r="U114" s="79"/>
      <c r="V114" s="82" t="s">
        <v>933</v>
      </c>
      <c r="W114" s="81">
        <v>43435.92585648148</v>
      </c>
      <c r="X114" s="82" t="s">
        <v>1238</v>
      </c>
      <c r="Y114" s="79"/>
      <c r="Z114" s="79"/>
      <c r="AA114" s="85" t="s">
        <v>1583</v>
      </c>
      <c r="AB114" s="85" t="s">
        <v>1862</v>
      </c>
      <c r="AC114" s="79" t="b">
        <v>0</v>
      </c>
      <c r="AD114" s="79">
        <v>0</v>
      </c>
      <c r="AE114" s="85" t="s">
        <v>1895</v>
      </c>
      <c r="AF114" s="79" t="b">
        <v>0</v>
      </c>
      <c r="AG114" s="79" t="s">
        <v>1909</v>
      </c>
      <c r="AH114" s="79"/>
      <c r="AI114" s="85" t="s">
        <v>1876</v>
      </c>
      <c r="AJ114" s="79" t="b">
        <v>0</v>
      </c>
      <c r="AK114" s="79">
        <v>0</v>
      </c>
      <c r="AL114" s="85" t="s">
        <v>1876</v>
      </c>
      <c r="AM114" s="79" t="s">
        <v>1919</v>
      </c>
      <c r="AN114" s="79" t="b">
        <v>0</v>
      </c>
      <c r="AO114" s="85" t="s">
        <v>1862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47</v>
      </c>
      <c r="BC114" s="78" t="str">
        <f>REPLACE(INDEX(GroupVertices[Group],MATCH(Edges[[#This Row],[Vertex 2]],GroupVertices[Vertex],0)),1,1,"")</f>
        <v>47</v>
      </c>
      <c r="BD114" s="48">
        <v>0</v>
      </c>
      <c r="BE114" s="49">
        <v>0</v>
      </c>
      <c r="BF114" s="48">
        <v>1</v>
      </c>
      <c r="BG114" s="49">
        <v>4.761904761904762</v>
      </c>
      <c r="BH114" s="48">
        <v>0</v>
      </c>
      <c r="BI114" s="49">
        <v>0</v>
      </c>
      <c r="BJ114" s="48">
        <v>20</v>
      </c>
      <c r="BK114" s="49">
        <v>95.23809523809524</v>
      </c>
      <c r="BL114" s="48">
        <v>21</v>
      </c>
    </row>
    <row r="115" spans="1:64" ht="15">
      <c r="A115" s="64" t="s">
        <v>291</v>
      </c>
      <c r="B115" s="64" t="s">
        <v>291</v>
      </c>
      <c r="C115" s="65" t="s">
        <v>5806</v>
      </c>
      <c r="D115" s="66">
        <v>3</v>
      </c>
      <c r="E115" s="67" t="s">
        <v>132</v>
      </c>
      <c r="F115" s="68">
        <v>35</v>
      </c>
      <c r="G115" s="65"/>
      <c r="H115" s="69"/>
      <c r="I115" s="70"/>
      <c r="J115" s="70"/>
      <c r="K115" s="34" t="s">
        <v>65</v>
      </c>
      <c r="L115" s="77">
        <v>115</v>
      </c>
      <c r="M115" s="77"/>
      <c r="N115" s="72"/>
      <c r="O115" s="79" t="s">
        <v>176</v>
      </c>
      <c r="P115" s="81">
        <v>42558.51528935185</v>
      </c>
      <c r="Q115" s="79" t="s">
        <v>696</v>
      </c>
      <c r="R115" s="79"/>
      <c r="S115" s="79"/>
      <c r="T115" s="79" t="s">
        <v>831</v>
      </c>
      <c r="U115" s="82" t="s">
        <v>853</v>
      </c>
      <c r="V115" s="82" t="s">
        <v>853</v>
      </c>
      <c r="W115" s="81">
        <v>42558.51528935185</v>
      </c>
      <c r="X115" s="82" t="s">
        <v>1239</v>
      </c>
      <c r="Y115" s="79"/>
      <c r="Z115" s="79"/>
      <c r="AA115" s="85" t="s">
        <v>1584</v>
      </c>
      <c r="AB115" s="79"/>
      <c r="AC115" s="79" t="b">
        <v>0</v>
      </c>
      <c r="AD115" s="79">
        <v>4</v>
      </c>
      <c r="AE115" s="85" t="s">
        <v>1876</v>
      </c>
      <c r="AF115" s="79" t="b">
        <v>0</v>
      </c>
      <c r="AG115" s="79" t="s">
        <v>1910</v>
      </c>
      <c r="AH115" s="79"/>
      <c r="AI115" s="85" t="s">
        <v>1876</v>
      </c>
      <c r="AJ115" s="79" t="b">
        <v>0</v>
      </c>
      <c r="AK115" s="79">
        <v>13</v>
      </c>
      <c r="AL115" s="85" t="s">
        <v>1876</v>
      </c>
      <c r="AM115" s="79" t="s">
        <v>1921</v>
      </c>
      <c r="AN115" s="79" t="b">
        <v>0</v>
      </c>
      <c r="AO115" s="85" t="s">
        <v>1584</v>
      </c>
      <c r="AP115" s="79" t="s">
        <v>1939</v>
      </c>
      <c r="AQ115" s="79">
        <v>0</v>
      </c>
      <c r="AR115" s="79">
        <v>0</v>
      </c>
      <c r="AS115" s="79"/>
      <c r="AT115" s="79"/>
      <c r="AU115" s="79"/>
      <c r="AV115" s="79"/>
      <c r="AW115" s="79"/>
      <c r="AX115" s="79"/>
      <c r="AY115" s="79"/>
      <c r="AZ115" s="79"/>
      <c r="BA115">
        <v>1</v>
      </c>
      <c r="BB115" s="78" t="str">
        <f>REPLACE(INDEX(GroupVertices[Group],MATCH(Edges[[#This Row],[Vertex 1]],GroupVertices[Vertex],0)),1,1,"")</f>
        <v>46</v>
      </c>
      <c r="BC115" s="78" t="str">
        <f>REPLACE(INDEX(GroupVertices[Group],MATCH(Edges[[#This Row],[Vertex 2]],GroupVertices[Vertex],0)),1,1,"")</f>
        <v>46</v>
      </c>
      <c r="BD115" s="48">
        <v>0</v>
      </c>
      <c r="BE115" s="49">
        <v>0</v>
      </c>
      <c r="BF115" s="48">
        <v>0</v>
      </c>
      <c r="BG115" s="49">
        <v>0</v>
      </c>
      <c r="BH115" s="48">
        <v>0</v>
      </c>
      <c r="BI115" s="49">
        <v>0</v>
      </c>
      <c r="BJ115" s="48">
        <v>6</v>
      </c>
      <c r="BK115" s="49">
        <v>100</v>
      </c>
      <c r="BL115" s="48">
        <v>6</v>
      </c>
    </row>
    <row r="116" spans="1:64" ht="15">
      <c r="A116" s="64" t="s">
        <v>292</v>
      </c>
      <c r="B116" s="64" t="s">
        <v>291</v>
      </c>
      <c r="C116" s="65" t="s">
        <v>5806</v>
      </c>
      <c r="D116" s="66">
        <v>3</v>
      </c>
      <c r="E116" s="67" t="s">
        <v>132</v>
      </c>
      <c r="F116" s="68">
        <v>35</v>
      </c>
      <c r="G116" s="65"/>
      <c r="H116" s="69"/>
      <c r="I116" s="70"/>
      <c r="J116" s="70"/>
      <c r="K116" s="34" t="s">
        <v>65</v>
      </c>
      <c r="L116" s="77">
        <v>116</v>
      </c>
      <c r="M116" s="77"/>
      <c r="N116" s="72"/>
      <c r="O116" s="79" t="s">
        <v>646</v>
      </c>
      <c r="P116" s="81">
        <v>43437.40640046296</v>
      </c>
      <c r="Q116" s="79" t="s">
        <v>697</v>
      </c>
      <c r="R116" s="79"/>
      <c r="S116" s="79"/>
      <c r="T116" s="79" t="s">
        <v>831</v>
      </c>
      <c r="U116" s="82" t="s">
        <v>853</v>
      </c>
      <c r="V116" s="82" t="s">
        <v>853</v>
      </c>
      <c r="W116" s="81">
        <v>43437.40640046296</v>
      </c>
      <c r="X116" s="82" t="s">
        <v>1240</v>
      </c>
      <c r="Y116" s="79"/>
      <c r="Z116" s="79"/>
      <c r="AA116" s="85" t="s">
        <v>1585</v>
      </c>
      <c r="AB116" s="79"/>
      <c r="AC116" s="79" t="b">
        <v>0</v>
      </c>
      <c r="AD116" s="79">
        <v>0</v>
      </c>
      <c r="AE116" s="85" t="s">
        <v>1876</v>
      </c>
      <c r="AF116" s="79" t="b">
        <v>0</v>
      </c>
      <c r="AG116" s="79" t="s">
        <v>1910</v>
      </c>
      <c r="AH116" s="79"/>
      <c r="AI116" s="85" t="s">
        <v>1876</v>
      </c>
      <c r="AJ116" s="79" t="b">
        <v>0</v>
      </c>
      <c r="AK116" s="79">
        <v>13</v>
      </c>
      <c r="AL116" s="85" t="s">
        <v>1584</v>
      </c>
      <c r="AM116" s="79" t="s">
        <v>1921</v>
      </c>
      <c r="AN116" s="79" t="b">
        <v>0</v>
      </c>
      <c r="AO116" s="85" t="s">
        <v>1584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46</v>
      </c>
      <c r="BC116" s="78" t="str">
        <f>REPLACE(INDEX(GroupVertices[Group],MATCH(Edges[[#This Row],[Vertex 2]],GroupVertices[Vertex],0)),1,1,"")</f>
        <v>46</v>
      </c>
      <c r="BD116" s="48">
        <v>0</v>
      </c>
      <c r="BE116" s="49">
        <v>0</v>
      </c>
      <c r="BF116" s="48">
        <v>0</v>
      </c>
      <c r="BG116" s="49">
        <v>0</v>
      </c>
      <c r="BH116" s="48">
        <v>0</v>
      </c>
      <c r="BI116" s="49">
        <v>0</v>
      </c>
      <c r="BJ116" s="48">
        <v>8</v>
      </c>
      <c r="BK116" s="49">
        <v>100</v>
      </c>
      <c r="BL116" s="48">
        <v>8</v>
      </c>
    </row>
    <row r="117" spans="1:64" ht="15">
      <c r="A117" s="64" t="s">
        <v>293</v>
      </c>
      <c r="B117" s="64" t="s">
        <v>293</v>
      </c>
      <c r="C117" s="65" t="s">
        <v>5806</v>
      </c>
      <c r="D117" s="66">
        <v>3</v>
      </c>
      <c r="E117" s="67" t="s">
        <v>132</v>
      </c>
      <c r="F117" s="68">
        <v>35</v>
      </c>
      <c r="G117" s="65"/>
      <c r="H117" s="69"/>
      <c r="I117" s="70"/>
      <c r="J117" s="70"/>
      <c r="K117" s="34" t="s">
        <v>65</v>
      </c>
      <c r="L117" s="77">
        <v>117</v>
      </c>
      <c r="M117" s="77"/>
      <c r="N117" s="72"/>
      <c r="O117" s="79" t="s">
        <v>176</v>
      </c>
      <c r="P117" s="81">
        <v>43439.60731481481</v>
      </c>
      <c r="Q117" s="79" t="s">
        <v>698</v>
      </c>
      <c r="R117" s="79"/>
      <c r="S117" s="79"/>
      <c r="T117" s="79" t="s">
        <v>832</v>
      </c>
      <c r="U117" s="79"/>
      <c r="V117" s="82" t="s">
        <v>934</v>
      </c>
      <c r="W117" s="81">
        <v>43439.60731481481</v>
      </c>
      <c r="X117" s="82" t="s">
        <v>1241</v>
      </c>
      <c r="Y117" s="79"/>
      <c r="Z117" s="79"/>
      <c r="AA117" s="85" t="s">
        <v>1586</v>
      </c>
      <c r="AB117" s="79"/>
      <c r="AC117" s="79" t="b">
        <v>0</v>
      </c>
      <c r="AD117" s="79">
        <v>0</v>
      </c>
      <c r="AE117" s="85" t="s">
        <v>1876</v>
      </c>
      <c r="AF117" s="79" t="b">
        <v>0</v>
      </c>
      <c r="AG117" s="79" t="s">
        <v>1909</v>
      </c>
      <c r="AH117" s="79"/>
      <c r="AI117" s="85" t="s">
        <v>1876</v>
      </c>
      <c r="AJ117" s="79" t="b">
        <v>0</v>
      </c>
      <c r="AK117" s="79">
        <v>0</v>
      </c>
      <c r="AL117" s="85" t="s">
        <v>1876</v>
      </c>
      <c r="AM117" s="79" t="s">
        <v>1929</v>
      </c>
      <c r="AN117" s="79" t="b">
        <v>0</v>
      </c>
      <c r="AO117" s="85" t="s">
        <v>1586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0</v>
      </c>
      <c r="BE117" s="49">
        <v>0</v>
      </c>
      <c r="BF117" s="48">
        <v>1</v>
      </c>
      <c r="BG117" s="49">
        <v>6.666666666666667</v>
      </c>
      <c r="BH117" s="48">
        <v>0</v>
      </c>
      <c r="BI117" s="49">
        <v>0</v>
      </c>
      <c r="BJ117" s="48">
        <v>14</v>
      </c>
      <c r="BK117" s="49">
        <v>93.33333333333333</v>
      </c>
      <c r="BL117" s="48">
        <v>15</v>
      </c>
    </row>
    <row r="118" spans="1:64" ht="15">
      <c r="A118" s="64" t="s">
        <v>294</v>
      </c>
      <c r="B118" s="64" t="s">
        <v>294</v>
      </c>
      <c r="C118" s="65" t="s">
        <v>5806</v>
      </c>
      <c r="D118" s="66">
        <v>3</v>
      </c>
      <c r="E118" s="67" t="s">
        <v>132</v>
      </c>
      <c r="F118" s="68">
        <v>35</v>
      </c>
      <c r="G118" s="65"/>
      <c r="H118" s="69"/>
      <c r="I118" s="70"/>
      <c r="J118" s="70"/>
      <c r="K118" s="34" t="s">
        <v>65</v>
      </c>
      <c r="L118" s="77">
        <v>118</v>
      </c>
      <c r="M118" s="77"/>
      <c r="N118" s="72"/>
      <c r="O118" s="79" t="s">
        <v>176</v>
      </c>
      <c r="P118" s="81">
        <v>43440.59931712963</v>
      </c>
      <c r="Q118" s="79" t="s">
        <v>699</v>
      </c>
      <c r="R118" s="82" t="s">
        <v>783</v>
      </c>
      <c r="S118" s="79" t="s">
        <v>810</v>
      </c>
      <c r="T118" s="79" t="s">
        <v>833</v>
      </c>
      <c r="U118" s="82" t="s">
        <v>854</v>
      </c>
      <c r="V118" s="82" t="s">
        <v>854</v>
      </c>
      <c r="W118" s="81">
        <v>43440.59931712963</v>
      </c>
      <c r="X118" s="82" t="s">
        <v>1242</v>
      </c>
      <c r="Y118" s="79"/>
      <c r="Z118" s="79"/>
      <c r="AA118" s="85" t="s">
        <v>1587</v>
      </c>
      <c r="AB118" s="79"/>
      <c r="AC118" s="79" t="b">
        <v>0</v>
      </c>
      <c r="AD118" s="79">
        <v>1</v>
      </c>
      <c r="AE118" s="85" t="s">
        <v>1876</v>
      </c>
      <c r="AF118" s="79" t="b">
        <v>0</v>
      </c>
      <c r="AG118" s="79" t="s">
        <v>1909</v>
      </c>
      <c r="AH118" s="79"/>
      <c r="AI118" s="85" t="s">
        <v>1876</v>
      </c>
      <c r="AJ118" s="79" t="b">
        <v>0</v>
      </c>
      <c r="AK118" s="79">
        <v>1</v>
      </c>
      <c r="AL118" s="85" t="s">
        <v>1876</v>
      </c>
      <c r="AM118" s="79" t="s">
        <v>1931</v>
      </c>
      <c r="AN118" s="79" t="b">
        <v>0</v>
      </c>
      <c r="AO118" s="85" t="s">
        <v>1587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45</v>
      </c>
      <c r="BC118" s="78" t="str">
        <f>REPLACE(INDEX(GroupVertices[Group],MATCH(Edges[[#This Row],[Vertex 2]],GroupVertices[Vertex],0)),1,1,"")</f>
        <v>45</v>
      </c>
      <c r="BD118" s="48">
        <v>1</v>
      </c>
      <c r="BE118" s="49">
        <v>2.7027027027027026</v>
      </c>
      <c r="BF118" s="48">
        <v>0</v>
      </c>
      <c r="BG118" s="49">
        <v>0</v>
      </c>
      <c r="BH118" s="48">
        <v>0</v>
      </c>
      <c r="BI118" s="49">
        <v>0</v>
      </c>
      <c r="BJ118" s="48">
        <v>36</v>
      </c>
      <c r="BK118" s="49">
        <v>97.29729729729729</v>
      </c>
      <c r="BL118" s="48">
        <v>37</v>
      </c>
    </row>
    <row r="119" spans="1:64" ht="15">
      <c r="A119" s="64" t="s">
        <v>295</v>
      </c>
      <c r="B119" s="64" t="s">
        <v>294</v>
      </c>
      <c r="C119" s="65" t="s">
        <v>5806</v>
      </c>
      <c r="D119" s="66">
        <v>3</v>
      </c>
      <c r="E119" s="67" t="s">
        <v>132</v>
      </c>
      <c r="F119" s="68">
        <v>35</v>
      </c>
      <c r="G119" s="65"/>
      <c r="H119" s="69"/>
      <c r="I119" s="70"/>
      <c r="J119" s="70"/>
      <c r="K119" s="34" t="s">
        <v>65</v>
      </c>
      <c r="L119" s="77">
        <v>119</v>
      </c>
      <c r="M119" s="77"/>
      <c r="N119" s="72"/>
      <c r="O119" s="79" t="s">
        <v>646</v>
      </c>
      <c r="P119" s="81">
        <v>43440.60030092593</v>
      </c>
      <c r="Q119" s="79" t="s">
        <v>700</v>
      </c>
      <c r="R119" s="79"/>
      <c r="S119" s="79"/>
      <c r="T119" s="79" t="s">
        <v>834</v>
      </c>
      <c r="U119" s="79"/>
      <c r="V119" s="82" t="s">
        <v>935</v>
      </c>
      <c r="W119" s="81">
        <v>43440.60030092593</v>
      </c>
      <c r="X119" s="82" t="s">
        <v>1243</v>
      </c>
      <c r="Y119" s="79"/>
      <c r="Z119" s="79"/>
      <c r="AA119" s="85" t="s">
        <v>1588</v>
      </c>
      <c r="AB119" s="79"/>
      <c r="AC119" s="79" t="b">
        <v>0</v>
      </c>
      <c r="AD119" s="79">
        <v>0</v>
      </c>
      <c r="AE119" s="85" t="s">
        <v>1876</v>
      </c>
      <c r="AF119" s="79" t="b">
        <v>0</v>
      </c>
      <c r="AG119" s="79" t="s">
        <v>1909</v>
      </c>
      <c r="AH119" s="79"/>
      <c r="AI119" s="85" t="s">
        <v>1876</v>
      </c>
      <c r="AJ119" s="79" t="b">
        <v>0</v>
      </c>
      <c r="AK119" s="79">
        <v>1</v>
      </c>
      <c r="AL119" s="85" t="s">
        <v>1587</v>
      </c>
      <c r="AM119" s="79" t="s">
        <v>1921</v>
      </c>
      <c r="AN119" s="79" t="b">
        <v>0</v>
      </c>
      <c r="AO119" s="85" t="s">
        <v>1587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45</v>
      </c>
      <c r="BC119" s="78" t="str">
        <f>REPLACE(INDEX(GroupVertices[Group],MATCH(Edges[[#This Row],[Vertex 2]],GroupVertices[Vertex],0)),1,1,"")</f>
        <v>45</v>
      </c>
      <c r="BD119" s="48">
        <v>1</v>
      </c>
      <c r="BE119" s="49">
        <v>4.545454545454546</v>
      </c>
      <c r="BF119" s="48">
        <v>0</v>
      </c>
      <c r="BG119" s="49">
        <v>0</v>
      </c>
      <c r="BH119" s="48">
        <v>0</v>
      </c>
      <c r="BI119" s="49">
        <v>0</v>
      </c>
      <c r="BJ119" s="48">
        <v>21</v>
      </c>
      <c r="BK119" s="49">
        <v>95.45454545454545</v>
      </c>
      <c r="BL119" s="48">
        <v>22</v>
      </c>
    </row>
    <row r="120" spans="1:64" ht="15">
      <c r="A120" s="64" t="s">
        <v>296</v>
      </c>
      <c r="B120" s="64" t="s">
        <v>297</v>
      </c>
      <c r="C120" s="65" t="s">
        <v>5806</v>
      </c>
      <c r="D120" s="66">
        <v>3</v>
      </c>
      <c r="E120" s="67" t="s">
        <v>132</v>
      </c>
      <c r="F120" s="68">
        <v>35</v>
      </c>
      <c r="G120" s="65"/>
      <c r="H120" s="69"/>
      <c r="I120" s="70"/>
      <c r="J120" s="70"/>
      <c r="K120" s="34" t="s">
        <v>65</v>
      </c>
      <c r="L120" s="77">
        <v>120</v>
      </c>
      <c r="M120" s="77"/>
      <c r="N120" s="72"/>
      <c r="O120" s="79" t="s">
        <v>646</v>
      </c>
      <c r="P120" s="81">
        <v>43440.64545138889</v>
      </c>
      <c r="Q120" s="79" t="s">
        <v>701</v>
      </c>
      <c r="R120" s="79"/>
      <c r="S120" s="79"/>
      <c r="T120" s="79" t="s">
        <v>834</v>
      </c>
      <c r="U120" s="79"/>
      <c r="V120" s="82" t="s">
        <v>936</v>
      </c>
      <c r="W120" s="81">
        <v>43440.64545138889</v>
      </c>
      <c r="X120" s="82" t="s">
        <v>1244</v>
      </c>
      <c r="Y120" s="79"/>
      <c r="Z120" s="79"/>
      <c r="AA120" s="85" t="s">
        <v>1589</v>
      </c>
      <c r="AB120" s="79"/>
      <c r="AC120" s="79" t="b">
        <v>0</v>
      </c>
      <c r="AD120" s="79">
        <v>0</v>
      </c>
      <c r="AE120" s="85" t="s">
        <v>1876</v>
      </c>
      <c r="AF120" s="79" t="b">
        <v>0</v>
      </c>
      <c r="AG120" s="79" t="s">
        <v>1909</v>
      </c>
      <c r="AH120" s="79"/>
      <c r="AI120" s="85" t="s">
        <v>1876</v>
      </c>
      <c r="AJ120" s="79" t="b">
        <v>0</v>
      </c>
      <c r="AK120" s="79">
        <v>2</v>
      </c>
      <c r="AL120" s="85" t="s">
        <v>1590</v>
      </c>
      <c r="AM120" s="79" t="s">
        <v>1921</v>
      </c>
      <c r="AN120" s="79" t="b">
        <v>0</v>
      </c>
      <c r="AO120" s="85" t="s">
        <v>1590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28</v>
      </c>
      <c r="BC120" s="78" t="str">
        <f>REPLACE(INDEX(GroupVertices[Group],MATCH(Edges[[#This Row],[Vertex 2]],GroupVertices[Vertex],0)),1,1,"")</f>
        <v>28</v>
      </c>
      <c r="BD120" s="48">
        <v>0</v>
      </c>
      <c r="BE120" s="49">
        <v>0</v>
      </c>
      <c r="BF120" s="48">
        <v>0</v>
      </c>
      <c r="BG120" s="49">
        <v>0</v>
      </c>
      <c r="BH120" s="48">
        <v>0</v>
      </c>
      <c r="BI120" s="49">
        <v>0</v>
      </c>
      <c r="BJ120" s="48">
        <v>20</v>
      </c>
      <c r="BK120" s="49">
        <v>100</v>
      </c>
      <c r="BL120" s="48">
        <v>20</v>
      </c>
    </row>
    <row r="121" spans="1:64" ht="15">
      <c r="A121" s="64" t="s">
        <v>297</v>
      </c>
      <c r="B121" s="64" t="s">
        <v>297</v>
      </c>
      <c r="C121" s="65" t="s">
        <v>5806</v>
      </c>
      <c r="D121" s="66">
        <v>3</v>
      </c>
      <c r="E121" s="67" t="s">
        <v>132</v>
      </c>
      <c r="F121" s="68">
        <v>35</v>
      </c>
      <c r="G121" s="65"/>
      <c r="H121" s="69"/>
      <c r="I121" s="70"/>
      <c r="J121" s="70"/>
      <c r="K121" s="34" t="s">
        <v>65</v>
      </c>
      <c r="L121" s="77">
        <v>121</v>
      </c>
      <c r="M121" s="77"/>
      <c r="N121" s="72"/>
      <c r="O121" s="79" t="s">
        <v>176</v>
      </c>
      <c r="P121" s="81">
        <v>43440.60008101852</v>
      </c>
      <c r="Q121" s="79" t="s">
        <v>702</v>
      </c>
      <c r="R121" s="79"/>
      <c r="S121" s="79"/>
      <c r="T121" s="79" t="s">
        <v>835</v>
      </c>
      <c r="U121" s="82" t="s">
        <v>854</v>
      </c>
      <c r="V121" s="82" t="s">
        <v>854</v>
      </c>
      <c r="W121" s="81">
        <v>43440.60008101852</v>
      </c>
      <c r="X121" s="82" t="s">
        <v>1245</v>
      </c>
      <c r="Y121" s="79"/>
      <c r="Z121" s="79"/>
      <c r="AA121" s="85" t="s">
        <v>1590</v>
      </c>
      <c r="AB121" s="79"/>
      <c r="AC121" s="79" t="b">
        <v>0</v>
      </c>
      <c r="AD121" s="79">
        <v>1</v>
      </c>
      <c r="AE121" s="85" t="s">
        <v>1876</v>
      </c>
      <c r="AF121" s="79" t="b">
        <v>0</v>
      </c>
      <c r="AG121" s="79" t="s">
        <v>1909</v>
      </c>
      <c r="AH121" s="79"/>
      <c r="AI121" s="85" t="s">
        <v>1876</v>
      </c>
      <c r="AJ121" s="79" t="b">
        <v>0</v>
      </c>
      <c r="AK121" s="79">
        <v>2</v>
      </c>
      <c r="AL121" s="85" t="s">
        <v>1876</v>
      </c>
      <c r="AM121" s="79" t="s">
        <v>1932</v>
      </c>
      <c r="AN121" s="79" t="b">
        <v>0</v>
      </c>
      <c r="AO121" s="85" t="s">
        <v>1590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28</v>
      </c>
      <c r="BC121" s="78" t="str">
        <f>REPLACE(INDEX(GroupVertices[Group],MATCH(Edges[[#This Row],[Vertex 2]],GroupVertices[Vertex],0)),1,1,"")</f>
        <v>28</v>
      </c>
      <c r="BD121" s="48">
        <v>1</v>
      </c>
      <c r="BE121" s="49">
        <v>2.7777777777777777</v>
      </c>
      <c r="BF121" s="48">
        <v>0</v>
      </c>
      <c r="BG121" s="49">
        <v>0</v>
      </c>
      <c r="BH121" s="48">
        <v>0</v>
      </c>
      <c r="BI121" s="49">
        <v>0</v>
      </c>
      <c r="BJ121" s="48">
        <v>35</v>
      </c>
      <c r="BK121" s="49">
        <v>97.22222222222223</v>
      </c>
      <c r="BL121" s="48">
        <v>36</v>
      </c>
    </row>
    <row r="122" spans="1:64" ht="15">
      <c r="A122" s="64" t="s">
        <v>298</v>
      </c>
      <c r="B122" s="64" t="s">
        <v>297</v>
      </c>
      <c r="C122" s="65" t="s">
        <v>5806</v>
      </c>
      <c r="D122" s="66">
        <v>3</v>
      </c>
      <c r="E122" s="67" t="s">
        <v>132</v>
      </c>
      <c r="F122" s="68">
        <v>35</v>
      </c>
      <c r="G122" s="65"/>
      <c r="H122" s="69"/>
      <c r="I122" s="70"/>
      <c r="J122" s="70"/>
      <c r="K122" s="34" t="s">
        <v>65</v>
      </c>
      <c r="L122" s="77">
        <v>122</v>
      </c>
      <c r="M122" s="77"/>
      <c r="N122" s="72"/>
      <c r="O122" s="79" t="s">
        <v>646</v>
      </c>
      <c r="P122" s="81">
        <v>43440.82188657407</v>
      </c>
      <c r="Q122" s="79" t="s">
        <v>701</v>
      </c>
      <c r="R122" s="79"/>
      <c r="S122" s="79"/>
      <c r="T122" s="79" t="s">
        <v>834</v>
      </c>
      <c r="U122" s="79"/>
      <c r="V122" s="82" t="s">
        <v>937</v>
      </c>
      <c r="W122" s="81">
        <v>43440.82188657407</v>
      </c>
      <c r="X122" s="82" t="s">
        <v>1246</v>
      </c>
      <c r="Y122" s="79"/>
      <c r="Z122" s="79"/>
      <c r="AA122" s="85" t="s">
        <v>1591</v>
      </c>
      <c r="AB122" s="79"/>
      <c r="AC122" s="79" t="b">
        <v>0</v>
      </c>
      <c r="AD122" s="79">
        <v>0</v>
      </c>
      <c r="AE122" s="85" t="s">
        <v>1876</v>
      </c>
      <c r="AF122" s="79" t="b">
        <v>0</v>
      </c>
      <c r="AG122" s="79" t="s">
        <v>1909</v>
      </c>
      <c r="AH122" s="79"/>
      <c r="AI122" s="85" t="s">
        <v>1876</v>
      </c>
      <c r="AJ122" s="79" t="b">
        <v>0</v>
      </c>
      <c r="AK122" s="79">
        <v>2</v>
      </c>
      <c r="AL122" s="85" t="s">
        <v>1590</v>
      </c>
      <c r="AM122" s="79" t="s">
        <v>1920</v>
      </c>
      <c r="AN122" s="79" t="b">
        <v>0</v>
      </c>
      <c r="AO122" s="85" t="s">
        <v>1590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28</v>
      </c>
      <c r="BC122" s="78" t="str">
        <f>REPLACE(INDEX(GroupVertices[Group],MATCH(Edges[[#This Row],[Vertex 2]],GroupVertices[Vertex],0)),1,1,"")</f>
        <v>28</v>
      </c>
      <c r="BD122" s="48">
        <v>0</v>
      </c>
      <c r="BE122" s="49">
        <v>0</v>
      </c>
      <c r="BF122" s="48">
        <v>0</v>
      </c>
      <c r="BG122" s="49">
        <v>0</v>
      </c>
      <c r="BH122" s="48">
        <v>0</v>
      </c>
      <c r="BI122" s="49">
        <v>0</v>
      </c>
      <c r="BJ122" s="48">
        <v>20</v>
      </c>
      <c r="BK122" s="49">
        <v>100</v>
      </c>
      <c r="BL122" s="48">
        <v>20</v>
      </c>
    </row>
    <row r="123" spans="1:64" ht="15">
      <c r="A123" s="64" t="s">
        <v>299</v>
      </c>
      <c r="B123" s="64" t="s">
        <v>565</v>
      </c>
      <c r="C123" s="65" t="s">
        <v>5806</v>
      </c>
      <c r="D123" s="66">
        <v>3</v>
      </c>
      <c r="E123" s="67" t="s">
        <v>132</v>
      </c>
      <c r="F123" s="68">
        <v>35</v>
      </c>
      <c r="G123" s="65"/>
      <c r="H123" s="69"/>
      <c r="I123" s="70"/>
      <c r="J123" s="70"/>
      <c r="K123" s="34" t="s">
        <v>65</v>
      </c>
      <c r="L123" s="77">
        <v>123</v>
      </c>
      <c r="M123" s="77"/>
      <c r="N123" s="72"/>
      <c r="O123" s="79" t="s">
        <v>647</v>
      </c>
      <c r="P123" s="81">
        <v>43441.43188657407</v>
      </c>
      <c r="Q123" s="79" t="s">
        <v>703</v>
      </c>
      <c r="R123" s="79"/>
      <c r="S123" s="79"/>
      <c r="T123" s="79"/>
      <c r="U123" s="79"/>
      <c r="V123" s="82" t="s">
        <v>938</v>
      </c>
      <c r="W123" s="81">
        <v>43441.43188657407</v>
      </c>
      <c r="X123" s="82" t="s">
        <v>1247</v>
      </c>
      <c r="Y123" s="79"/>
      <c r="Z123" s="79"/>
      <c r="AA123" s="85" t="s">
        <v>1592</v>
      </c>
      <c r="AB123" s="85" t="s">
        <v>1863</v>
      </c>
      <c r="AC123" s="79" t="b">
        <v>0</v>
      </c>
      <c r="AD123" s="79">
        <v>7</v>
      </c>
      <c r="AE123" s="85" t="s">
        <v>1896</v>
      </c>
      <c r="AF123" s="79" t="b">
        <v>0</v>
      </c>
      <c r="AG123" s="79" t="s">
        <v>1909</v>
      </c>
      <c r="AH123" s="79"/>
      <c r="AI123" s="85" t="s">
        <v>1876</v>
      </c>
      <c r="AJ123" s="79" t="b">
        <v>0</v>
      </c>
      <c r="AK123" s="79">
        <v>1</v>
      </c>
      <c r="AL123" s="85" t="s">
        <v>1876</v>
      </c>
      <c r="AM123" s="79" t="s">
        <v>1919</v>
      </c>
      <c r="AN123" s="79" t="b">
        <v>0</v>
      </c>
      <c r="AO123" s="85" t="s">
        <v>1863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27</v>
      </c>
      <c r="BC123" s="78" t="str">
        <f>REPLACE(INDEX(GroupVertices[Group],MATCH(Edges[[#This Row],[Vertex 2]],GroupVertices[Vertex],0)),1,1,"")</f>
        <v>27</v>
      </c>
      <c r="BD123" s="48">
        <v>0</v>
      </c>
      <c r="BE123" s="49">
        <v>0</v>
      </c>
      <c r="BF123" s="48">
        <v>1</v>
      </c>
      <c r="BG123" s="49">
        <v>4.545454545454546</v>
      </c>
      <c r="BH123" s="48">
        <v>0</v>
      </c>
      <c r="BI123" s="49">
        <v>0</v>
      </c>
      <c r="BJ123" s="48">
        <v>21</v>
      </c>
      <c r="BK123" s="49">
        <v>95.45454545454545</v>
      </c>
      <c r="BL123" s="48">
        <v>22</v>
      </c>
    </row>
    <row r="124" spans="1:64" ht="15">
      <c r="A124" s="64" t="s">
        <v>300</v>
      </c>
      <c r="B124" s="64" t="s">
        <v>565</v>
      </c>
      <c r="C124" s="65" t="s">
        <v>5806</v>
      </c>
      <c r="D124" s="66">
        <v>3</v>
      </c>
      <c r="E124" s="67" t="s">
        <v>132</v>
      </c>
      <c r="F124" s="68">
        <v>35</v>
      </c>
      <c r="G124" s="65"/>
      <c r="H124" s="69"/>
      <c r="I124" s="70"/>
      <c r="J124" s="70"/>
      <c r="K124" s="34" t="s">
        <v>65</v>
      </c>
      <c r="L124" s="77">
        <v>124</v>
      </c>
      <c r="M124" s="77"/>
      <c r="N124" s="72"/>
      <c r="O124" s="79" t="s">
        <v>646</v>
      </c>
      <c r="P124" s="81">
        <v>43441.45109953704</v>
      </c>
      <c r="Q124" s="79" t="s">
        <v>704</v>
      </c>
      <c r="R124" s="79"/>
      <c r="S124" s="79"/>
      <c r="T124" s="79"/>
      <c r="U124" s="79"/>
      <c r="V124" s="82" t="s">
        <v>939</v>
      </c>
      <c r="W124" s="81">
        <v>43441.45109953704</v>
      </c>
      <c r="X124" s="82" t="s">
        <v>1248</v>
      </c>
      <c r="Y124" s="79"/>
      <c r="Z124" s="79"/>
      <c r="AA124" s="85" t="s">
        <v>1593</v>
      </c>
      <c r="AB124" s="79"/>
      <c r="AC124" s="79" t="b">
        <v>0</v>
      </c>
      <c r="AD124" s="79">
        <v>0</v>
      </c>
      <c r="AE124" s="85" t="s">
        <v>1876</v>
      </c>
      <c r="AF124" s="79" t="b">
        <v>0</v>
      </c>
      <c r="AG124" s="79" t="s">
        <v>1909</v>
      </c>
      <c r="AH124" s="79"/>
      <c r="AI124" s="85" t="s">
        <v>1876</v>
      </c>
      <c r="AJ124" s="79" t="b">
        <v>0</v>
      </c>
      <c r="AK124" s="79">
        <v>1</v>
      </c>
      <c r="AL124" s="85" t="s">
        <v>1592</v>
      </c>
      <c r="AM124" s="79" t="s">
        <v>1923</v>
      </c>
      <c r="AN124" s="79" t="b">
        <v>0</v>
      </c>
      <c r="AO124" s="85" t="s">
        <v>1592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27</v>
      </c>
      <c r="BC124" s="78" t="str">
        <f>REPLACE(INDEX(GroupVertices[Group],MATCH(Edges[[#This Row],[Vertex 2]],GroupVertices[Vertex],0)),1,1,"")</f>
        <v>27</v>
      </c>
      <c r="BD124" s="48"/>
      <c r="BE124" s="49"/>
      <c r="BF124" s="48"/>
      <c r="BG124" s="49"/>
      <c r="BH124" s="48"/>
      <c r="BI124" s="49"/>
      <c r="BJ124" s="48"/>
      <c r="BK124" s="49"/>
      <c r="BL124" s="48"/>
    </row>
    <row r="125" spans="1:64" ht="15">
      <c r="A125" s="64" t="s">
        <v>300</v>
      </c>
      <c r="B125" s="64" t="s">
        <v>299</v>
      </c>
      <c r="C125" s="65" t="s">
        <v>5806</v>
      </c>
      <c r="D125" s="66">
        <v>3</v>
      </c>
      <c r="E125" s="67" t="s">
        <v>132</v>
      </c>
      <c r="F125" s="68">
        <v>35</v>
      </c>
      <c r="G125" s="65"/>
      <c r="H125" s="69"/>
      <c r="I125" s="70"/>
      <c r="J125" s="70"/>
      <c r="K125" s="34" t="s">
        <v>65</v>
      </c>
      <c r="L125" s="77">
        <v>125</v>
      </c>
      <c r="M125" s="77"/>
      <c r="N125" s="72"/>
      <c r="O125" s="79" t="s">
        <v>646</v>
      </c>
      <c r="P125" s="81">
        <v>43441.45109953704</v>
      </c>
      <c r="Q125" s="79" t="s">
        <v>704</v>
      </c>
      <c r="R125" s="79"/>
      <c r="S125" s="79"/>
      <c r="T125" s="79"/>
      <c r="U125" s="79"/>
      <c r="V125" s="82" t="s">
        <v>939</v>
      </c>
      <c r="W125" s="81">
        <v>43441.45109953704</v>
      </c>
      <c r="X125" s="82" t="s">
        <v>1248</v>
      </c>
      <c r="Y125" s="79"/>
      <c r="Z125" s="79"/>
      <c r="AA125" s="85" t="s">
        <v>1593</v>
      </c>
      <c r="AB125" s="79"/>
      <c r="AC125" s="79" t="b">
        <v>0</v>
      </c>
      <c r="AD125" s="79">
        <v>0</v>
      </c>
      <c r="AE125" s="85" t="s">
        <v>1876</v>
      </c>
      <c r="AF125" s="79" t="b">
        <v>0</v>
      </c>
      <c r="AG125" s="79" t="s">
        <v>1909</v>
      </c>
      <c r="AH125" s="79"/>
      <c r="AI125" s="85" t="s">
        <v>1876</v>
      </c>
      <c r="AJ125" s="79" t="b">
        <v>0</v>
      </c>
      <c r="AK125" s="79">
        <v>1</v>
      </c>
      <c r="AL125" s="85" t="s">
        <v>1592</v>
      </c>
      <c r="AM125" s="79" t="s">
        <v>1923</v>
      </c>
      <c r="AN125" s="79" t="b">
        <v>0</v>
      </c>
      <c r="AO125" s="85" t="s">
        <v>1592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27</v>
      </c>
      <c r="BC125" s="78" t="str">
        <f>REPLACE(INDEX(GroupVertices[Group],MATCH(Edges[[#This Row],[Vertex 2]],GroupVertices[Vertex],0)),1,1,"")</f>
        <v>27</v>
      </c>
      <c r="BD125" s="48">
        <v>0</v>
      </c>
      <c r="BE125" s="49">
        <v>0</v>
      </c>
      <c r="BF125" s="48">
        <v>1</v>
      </c>
      <c r="BG125" s="49">
        <v>4.761904761904762</v>
      </c>
      <c r="BH125" s="48">
        <v>0</v>
      </c>
      <c r="BI125" s="49">
        <v>0</v>
      </c>
      <c r="BJ125" s="48">
        <v>20</v>
      </c>
      <c r="BK125" s="49">
        <v>95.23809523809524</v>
      </c>
      <c r="BL125" s="48">
        <v>21</v>
      </c>
    </row>
    <row r="126" spans="1:64" ht="15">
      <c r="A126" s="64" t="s">
        <v>301</v>
      </c>
      <c r="B126" s="64" t="s">
        <v>301</v>
      </c>
      <c r="C126" s="65" t="s">
        <v>5806</v>
      </c>
      <c r="D126" s="66">
        <v>3</v>
      </c>
      <c r="E126" s="67" t="s">
        <v>132</v>
      </c>
      <c r="F126" s="68">
        <v>35</v>
      </c>
      <c r="G126" s="65"/>
      <c r="H126" s="69"/>
      <c r="I126" s="70"/>
      <c r="J126" s="70"/>
      <c r="K126" s="34" t="s">
        <v>65</v>
      </c>
      <c r="L126" s="77">
        <v>126</v>
      </c>
      <c r="M126" s="77"/>
      <c r="N126" s="72"/>
      <c r="O126" s="79" t="s">
        <v>176</v>
      </c>
      <c r="P126" s="81">
        <v>43441.6953125</v>
      </c>
      <c r="Q126" s="79" t="s">
        <v>705</v>
      </c>
      <c r="R126" s="82" t="s">
        <v>784</v>
      </c>
      <c r="S126" s="79" t="s">
        <v>811</v>
      </c>
      <c r="T126" s="79"/>
      <c r="U126" s="79"/>
      <c r="V126" s="82" t="s">
        <v>938</v>
      </c>
      <c r="W126" s="81">
        <v>43441.6953125</v>
      </c>
      <c r="X126" s="82" t="s">
        <v>1249</v>
      </c>
      <c r="Y126" s="79"/>
      <c r="Z126" s="79"/>
      <c r="AA126" s="85" t="s">
        <v>1594</v>
      </c>
      <c r="AB126" s="79"/>
      <c r="AC126" s="79" t="b">
        <v>0</v>
      </c>
      <c r="AD126" s="79">
        <v>0</v>
      </c>
      <c r="AE126" s="85" t="s">
        <v>1876</v>
      </c>
      <c r="AF126" s="79" t="b">
        <v>0</v>
      </c>
      <c r="AG126" s="79" t="s">
        <v>1909</v>
      </c>
      <c r="AH126" s="79"/>
      <c r="AI126" s="85" t="s">
        <v>1876</v>
      </c>
      <c r="AJ126" s="79" t="b">
        <v>0</v>
      </c>
      <c r="AK126" s="79">
        <v>1</v>
      </c>
      <c r="AL126" s="85" t="s">
        <v>1876</v>
      </c>
      <c r="AM126" s="79" t="s">
        <v>1919</v>
      </c>
      <c r="AN126" s="79" t="b">
        <v>0</v>
      </c>
      <c r="AO126" s="85" t="s">
        <v>1594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44</v>
      </c>
      <c r="BC126" s="78" t="str">
        <f>REPLACE(INDEX(GroupVertices[Group],MATCH(Edges[[#This Row],[Vertex 2]],GroupVertices[Vertex],0)),1,1,"")</f>
        <v>44</v>
      </c>
      <c r="BD126" s="48">
        <v>1</v>
      </c>
      <c r="BE126" s="49">
        <v>2.3255813953488373</v>
      </c>
      <c r="BF126" s="48">
        <v>1</v>
      </c>
      <c r="BG126" s="49">
        <v>2.3255813953488373</v>
      </c>
      <c r="BH126" s="48">
        <v>0</v>
      </c>
      <c r="BI126" s="49">
        <v>0</v>
      </c>
      <c r="BJ126" s="48">
        <v>41</v>
      </c>
      <c r="BK126" s="49">
        <v>95.34883720930233</v>
      </c>
      <c r="BL126" s="48">
        <v>43</v>
      </c>
    </row>
    <row r="127" spans="1:64" ht="15">
      <c r="A127" s="64" t="s">
        <v>302</v>
      </c>
      <c r="B127" s="64" t="s">
        <v>301</v>
      </c>
      <c r="C127" s="65" t="s">
        <v>5806</v>
      </c>
      <c r="D127" s="66">
        <v>3</v>
      </c>
      <c r="E127" s="67" t="s">
        <v>132</v>
      </c>
      <c r="F127" s="68">
        <v>35</v>
      </c>
      <c r="G127" s="65"/>
      <c r="H127" s="69"/>
      <c r="I127" s="70"/>
      <c r="J127" s="70"/>
      <c r="K127" s="34" t="s">
        <v>65</v>
      </c>
      <c r="L127" s="77">
        <v>127</v>
      </c>
      <c r="M127" s="77"/>
      <c r="N127" s="72"/>
      <c r="O127" s="79" t="s">
        <v>646</v>
      </c>
      <c r="P127" s="81">
        <v>43441.70144675926</v>
      </c>
      <c r="Q127" s="79" t="s">
        <v>706</v>
      </c>
      <c r="R127" s="82" t="s">
        <v>784</v>
      </c>
      <c r="S127" s="79" t="s">
        <v>811</v>
      </c>
      <c r="T127" s="79"/>
      <c r="U127" s="79"/>
      <c r="V127" s="82" t="s">
        <v>940</v>
      </c>
      <c r="W127" s="81">
        <v>43441.70144675926</v>
      </c>
      <c r="X127" s="82" t="s">
        <v>1250</v>
      </c>
      <c r="Y127" s="79"/>
      <c r="Z127" s="79"/>
      <c r="AA127" s="85" t="s">
        <v>1595</v>
      </c>
      <c r="AB127" s="79"/>
      <c r="AC127" s="79" t="b">
        <v>0</v>
      </c>
      <c r="AD127" s="79">
        <v>0</v>
      </c>
      <c r="AE127" s="85" t="s">
        <v>1876</v>
      </c>
      <c r="AF127" s="79" t="b">
        <v>0</v>
      </c>
      <c r="AG127" s="79" t="s">
        <v>1909</v>
      </c>
      <c r="AH127" s="79"/>
      <c r="AI127" s="85" t="s">
        <v>1876</v>
      </c>
      <c r="AJ127" s="79" t="b">
        <v>0</v>
      </c>
      <c r="AK127" s="79">
        <v>1</v>
      </c>
      <c r="AL127" s="85" t="s">
        <v>1594</v>
      </c>
      <c r="AM127" s="79" t="s">
        <v>1921</v>
      </c>
      <c r="AN127" s="79" t="b">
        <v>0</v>
      </c>
      <c r="AO127" s="85" t="s">
        <v>1594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44</v>
      </c>
      <c r="BC127" s="78" t="str">
        <f>REPLACE(INDEX(GroupVertices[Group],MATCH(Edges[[#This Row],[Vertex 2]],GroupVertices[Vertex],0)),1,1,"")</f>
        <v>44</v>
      </c>
      <c r="BD127" s="48">
        <v>1</v>
      </c>
      <c r="BE127" s="49">
        <v>5.882352941176471</v>
      </c>
      <c r="BF127" s="48">
        <v>0</v>
      </c>
      <c r="BG127" s="49">
        <v>0</v>
      </c>
      <c r="BH127" s="48">
        <v>0</v>
      </c>
      <c r="BI127" s="49">
        <v>0</v>
      </c>
      <c r="BJ127" s="48">
        <v>16</v>
      </c>
      <c r="BK127" s="49">
        <v>94.11764705882354</v>
      </c>
      <c r="BL127" s="48">
        <v>17</v>
      </c>
    </row>
    <row r="128" spans="1:64" ht="15">
      <c r="A128" s="64" t="s">
        <v>303</v>
      </c>
      <c r="B128" s="64" t="s">
        <v>303</v>
      </c>
      <c r="C128" s="65" t="s">
        <v>5806</v>
      </c>
      <c r="D128" s="66">
        <v>3</v>
      </c>
      <c r="E128" s="67" t="s">
        <v>132</v>
      </c>
      <c r="F128" s="68">
        <v>35</v>
      </c>
      <c r="G128" s="65"/>
      <c r="H128" s="69"/>
      <c r="I128" s="70"/>
      <c r="J128" s="70"/>
      <c r="K128" s="34" t="s">
        <v>65</v>
      </c>
      <c r="L128" s="77">
        <v>128</v>
      </c>
      <c r="M128" s="77"/>
      <c r="N128" s="72"/>
      <c r="O128" s="79" t="s">
        <v>176</v>
      </c>
      <c r="P128" s="81">
        <v>43441.70670138889</v>
      </c>
      <c r="Q128" s="79" t="s">
        <v>707</v>
      </c>
      <c r="R128" s="82" t="s">
        <v>785</v>
      </c>
      <c r="S128" s="79" t="s">
        <v>812</v>
      </c>
      <c r="T128" s="79"/>
      <c r="U128" s="79"/>
      <c r="V128" s="82" t="s">
        <v>941</v>
      </c>
      <c r="W128" s="81">
        <v>43441.70670138889</v>
      </c>
      <c r="X128" s="82" t="s">
        <v>1251</v>
      </c>
      <c r="Y128" s="79"/>
      <c r="Z128" s="79"/>
      <c r="AA128" s="85" t="s">
        <v>1596</v>
      </c>
      <c r="AB128" s="79"/>
      <c r="AC128" s="79" t="b">
        <v>0</v>
      </c>
      <c r="AD128" s="79">
        <v>0</v>
      </c>
      <c r="AE128" s="85" t="s">
        <v>1876</v>
      </c>
      <c r="AF128" s="79" t="b">
        <v>0</v>
      </c>
      <c r="AG128" s="79" t="s">
        <v>1909</v>
      </c>
      <c r="AH128" s="79"/>
      <c r="AI128" s="85" t="s">
        <v>1876</v>
      </c>
      <c r="AJ128" s="79" t="b">
        <v>0</v>
      </c>
      <c r="AK128" s="79">
        <v>0</v>
      </c>
      <c r="AL128" s="85" t="s">
        <v>1876</v>
      </c>
      <c r="AM128" s="79" t="s">
        <v>1921</v>
      </c>
      <c r="AN128" s="79" t="b">
        <v>0</v>
      </c>
      <c r="AO128" s="85" t="s">
        <v>1596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3</v>
      </c>
      <c r="BE128" s="49">
        <v>7.894736842105263</v>
      </c>
      <c r="BF128" s="48">
        <v>1</v>
      </c>
      <c r="BG128" s="49">
        <v>2.6315789473684212</v>
      </c>
      <c r="BH128" s="48">
        <v>0</v>
      </c>
      <c r="BI128" s="49">
        <v>0</v>
      </c>
      <c r="BJ128" s="48">
        <v>34</v>
      </c>
      <c r="BK128" s="49">
        <v>89.47368421052632</v>
      </c>
      <c r="BL128" s="48">
        <v>38</v>
      </c>
    </row>
    <row r="129" spans="1:64" ht="15">
      <c r="A129" s="64" t="s">
        <v>304</v>
      </c>
      <c r="B129" s="64" t="s">
        <v>304</v>
      </c>
      <c r="C129" s="65" t="s">
        <v>5806</v>
      </c>
      <c r="D129" s="66">
        <v>3</v>
      </c>
      <c r="E129" s="67" t="s">
        <v>132</v>
      </c>
      <c r="F129" s="68">
        <v>35</v>
      </c>
      <c r="G129" s="65"/>
      <c r="H129" s="69"/>
      <c r="I129" s="70"/>
      <c r="J129" s="70"/>
      <c r="K129" s="34" t="s">
        <v>65</v>
      </c>
      <c r="L129" s="77">
        <v>129</v>
      </c>
      <c r="M129" s="77"/>
      <c r="N129" s="72"/>
      <c r="O129" s="79" t="s">
        <v>176</v>
      </c>
      <c r="P129" s="81">
        <v>43442.882789351854</v>
      </c>
      <c r="Q129" s="79" t="s">
        <v>708</v>
      </c>
      <c r="R129" s="82" t="s">
        <v>786</v>
      </c>
      <c r="S129" s="79" t="s">
        <v>801</v>
      </c>
      <c r="T129" s="79"/>
      <c r="U129" s="79"/>
      <c r="V129" s="82" t="s">
        <v>942</v>
      </c>
      <c r="W129" s="81">
        <v>43442.882789351854</v>
      </c>
      <c r="X129" s="82" t="s">
        <v>1252</v>
      </c>
      <c r="Y129" s="79"/>
      <c r="Z129" s="79"/>
      <c r="AA129" s="85" t="s">
        <v>1597</v>
      </c>
      <c r="AB129" s="79"/>
      <c r="AC129" s="79" t="b">
        <v>0</v>
      </c>
      <c r="AD129" s="79">
        <v>0</v>
      </c>
      <c r="AE129" s="85" t="s">
        <v>1876</v>
      </c>
      <c r="AF129" s="79" t="b">
        <v>1</v>
      </c>
      <c r="AG129" s="79" t="s">
        <v>1910</v>
      </c>
      <c r="AH129" s="79"/>
      <c r="AI129" s="85" t="s">
        <v>1914</v>
      </c>
      <c r="AJ129" s="79" t="b">
        <v>0</v>
      </c>
      <c r="AK129" s="79">
        <v>0</v>
      </c>
      <c r="AL129" s="85" t="s">
        <v>1876</v>
      </c>
      <c r="AM129" s="79" t="s">
        <v>1921</v>
      </c>
      <c r="AN129" s="79" t="b">
        <v>0</v>
      </c>
      <c r="AO129" s="85" t="s">
        <v>1597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42</v>
      </c>
      <c r="BK129" s="49">
        <v>100</v>
      </c>
      <c r="BL129" s="48">
        <v>42</v>
      </c>
    </row>
    <row r="130" spans="1:64" ht="15">
      <c r="A130" s="64" t="s">
        <v>305</v>
      </c>
      <c r="B130" s="64" t="s">
        <v>338</v>
      </c>
      <c r="C130" s="65" t="s">
        <v>5806</v>
      </c>
      <c r="D130" s="66">
        <v>3</v>
      </c>
      <c r="E130" s="67" t="s">
        <v>132</v>
      </c>
      <c r="F130" s="68">
        <v>35</v>
      </c>
      <c r="G130" s="65"/>
      <c r="H130" s="69"/>
      <c r="I130" s="70"/>
      <c r="J130" s="70"/>
      <c r="K130" s="34" t="s">
        <v>65</v>
      </c>
      <c r="L130" s="77">
        <v>130</v>
      </c>
      <c r="M130" s="77"/>
      <c r="N130" s="72"/>
      <c r="O130" s="79" t="s">
        <v>646</v>
      </c>
      <c r="P130" s="81">
        <v>43443.917974537035</v>
      </c>
      <c r="Q130" s="79" t="s">
        <v>709</v>
      </c>
      <c r="R130" s="79"/>
      <c r="S130" s="79"/>
      <c r="T130" s="79"/>
      <c r="U130" s="79"/>
      <c r="V130" s="82" t="s">
        <v>943</v>
      </c>
      <c r="W130" s="81">
        <v>43443.917974537035</v>
      </c>
      <c r="X130" s="82" t="s">
        <v>1253</v>
      </c>
      <c r="Y130" s="79"/>
      <c r="Z130" s="79"/>
      <c r="AA130" s="85" t="s">
        <v>1598</v>
      </c>
      <c r="AB130" s="79"/>
      <c r="AC130" s="79" t="b">
        <v>0</v>
      </c>
      <c r="AD130" s="79">
        <v>0</v>
      </c>
      <c r="AE130" s="85" t="s">
        <v>1876</v>
      </c>
      <c r="AF130" s="79" t="b">
        <v>0</v>
      </c>
      <c r="AG130" s="79" t="s">
        <v>1910</v>
      </c>
      <c r="AH130" s="79"/>
      <c r="AI130" s="85" t="s">
        <v>1876</v>
      </c>
      <c r="AJ130" s="79" t="b">
        <v>0</v>
      </c>
      <c r="AK130" s="79">
        <v>1</v>
      </c>
      <c r="AL130" s="85" t="s">
        <v>1633</v>
      </c>
      <c r="AM130" s="79" t="s">
        <v>1921</v>
      </c>
      <c r="AN130" s="79" t="b">
        <v>0</v>
      </c>
      <c r="AO130" s="85" t="s">
        <v>1633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24</v>
      </c>
      <c r="BC130" s="78" t="str">
        <f>REPLACE(INDEX(GroupVertices[Group],MATCH(Edges[[#This Row],[Vertex 2]],GroupVertices[Vertex],0)),1,1,"")</f>
        <v>24</v>
      </c>
      <c r="BD130" s="48">
        <v>0</v>
      </c>
      <c r="BE130" s="49">
        <v>0</v>
      </c>
      <c r="BF130" s="48">
        <v>0</v>
      </c>
      <c r="BG130" s="49">
        <v>0</v>
      </c>
      <c r="BH130" s="48">
        <v>0</v>
      </c>
      <c r="BI130" s="49">
        <v>0</v>
      </c>
      <c r="BJ130" s="48">
        <v>23</v>
      </c>
      <c r="BK130" s="49">
        <v>100</v>
      </c>
      <c r="BL130" s="48">
        <v>23</v>
      </c>
    </row>
    <row r="131" spans="1:64" ht="15">
      <c r="A131" s="64" t="s">
        <v>306</v>
      </c>
      <c r="B131" s="64" t="s">
        <v>306</v>
      </c>
      <c r="C131" s="65" t="s">
        <v>2179</v>
      </c>
      <c r="D131" s="66">
        <v>3</v>
      </c>
      <c r="E131" s="67" t="s">
        <v>136</v>
      </c>
      <c r="F131" s="68">
        <v>35</v>
      </c>
      <c r="G131" s="65"/>
      <c r="H131" s="69"/>
      <c r="I131" s="70"/>
      <c r="J131" s="70"/>
      <c r="K131" s="34" t="s">
        <v>65</v>
      </c>
      <c r="L131" s="77">
        <v>131</v>
      </c>
      <c r="M131" s="77"/>
      <c r="N131" s="72"/>
      <c r="O131" s="79" t="s">
        <v>176</v>
      </c>
      <c r="P131" s="81">
        <v>43133.94409722222</v>
      </c>
      <c r="Q131" s="79" t="s">
        <v>710</v>
      </c>
      <c r="R131" s="82" t="s">
        <v>787</v>
      </c>
      <c r="S131" s="79" t="s">
        <v>813</v>
      </c>
      <c r="T131" s="79" t="s">
        <v>836</v>
      </c>
      <c r="U131" s="82" t="s">
        <v>855</v>
      </c>
      <c r="V131" s="82" t="s">
        <v>855</v>
      </c>
      <c r="W131" s="81">
        <v>43133.94409722222</v>
      </c>
      <c r="X131" s="82" t="s">
        <v>1254</v>
      </c>
      <c r="Y131" s="79"/>
      <c r="Z131" s="79"/>
      <c r="AA131" s="85" t="s">
        <v>1599</v>
      </c>
      <c r="AB131" s="79"/>
      <c r="AC131" s="79" t="b">
        <v>0</v>
      </c>
      <c r="AD131" s="79">
        <v>0</v>
      </c>
      <c r="AE131" s="85" t="s">
        <v>1876</v>
      </c>
      <c r="AF131" s="79" t="b">
        <v>0</v>
      </c>
      <c r="AG131" s="79" t="s">
        <v>1909</v>
      </c>
      <c r="AH131" s="79"/>
      <c r="AI131" s="85" t="s">
        <v>1876</v>
      </c>
      <c r="AJ131" s="79" t="b">
        <v>0</v>
      </c>
      <c r="AK131" s="79">
        <v>1</v>
      </c>
      <c r="AL131" s="85" t="s">
        <v>1876</v>
      </c>
      <c r="AM131" s="79" t="s">
        <v>1921</v>
      </c>
      <c r="AN131" s="79" t="b">
        <v>0</v>
      </c>
      <c r="AO131" s="85" t="s">
        <v>1599</v>
      </c>
      <c r="AP131" s="79" t="s">
        <v>1939</v>
      </c>
      <c r="AQ131" s="79">
        <v>0</v>
      </c>
      <c r="AR131" s="79">
        <v>0</v>
      </c>
      <c r="AS131" s="79"/>
      <c r="AT131" s="79"/>
      <c r="AU131" s="79"/>
      <c r="AV131" s="79"/>
      <c r="AW131" s="79"/>
      <c r="AX131" s="79"/>
      <c r="AY131" s="79"/>
      <c r="AZ131" s="79"/>
      <c r="BA131">
        <v>3</v>
      </c>
      <c r="BB131" s="78" t="str">
        <f>REPLACE(INDEX(GroupVertices[Group],MATCH(Edges[[#This Row],[Vertex 1]],GroupVertices[Vertex],0)),1,1,"")</f>
        <v>43</v>
      </c>
      <c r="BC131" s="78" t="str">
        <f>REPLACE(INDEX(GroupVertices[Group],MATCH(Edges[[#This Row],[Vertex 2]],GroupVertices[Vertex],0)),1,1,"")</f>
        <v>43</v>
      </c>
      <c r="BD131" s="48">
        <v>1</v>
      </c>
      <c r="BE131" s="49">
        <v>2.1739130434782608</v>
      </c>
      <c r="BF131" s="48">
        <v>2</v>
      </c>
      <c r="BG131" s="49">
        <v>4.3478260869565215</v>
      </c>
      <c r="BH131" s="48">
        <v>0</v>
      </c>
      <c r="BI131" s="49">
        <v>0</v>
      </c>
      <c r="BJ131" s="48">
        <v>43</v>
      </c>
      <c r="BK131" s="49">
        <v>93.47826086956522</v>
      </c>
      <c r="BL131" s="48">
        <v>46</v>
      </c>
    </row>
    <row r="132" spans="1:64" ht="15">
      <c r="A132" s="64" t="s">
        <v>306</v>
      </c>
      <c r="B132" s="64" t="s">
        <v>306</v>
      </c>
      <c r="C132" s="65" t="s">
        <v>2179</v>
      </c>
      <c r="D132" s="66">
        <v>3</v>
      </c>
      <c r="E132" s="67" t="s">
        <v>136</v>
      </c>
      <c r="F132" s="68">
        <v>35</v>
      </c>
      <c r="G132" s="65"/>
      <c r="H132" s="69"/>
      <c r="I132" s="70"/>
      <c r="J132" s="70"/>
      <c r="K132" s="34" t="s">
        <v>65</v>
      </c>
      <c r="L132" s="77">
        <v>132</v>
      </c>
      <c r="M132" s="77"/>
      <c r="N132" s="72"/>
      <c r="O132" s="79" t="s">
        <v>176</v>
      </c>
      <c r="P132" s="81">
        <v>43346.52678240741</v>
      </c>
      <c r="Q132" s="79" t="s">
        <v>711</v>
      </c>
      <c r="R132" s="82" t="s">
        <v>788</v>
      </c>
      <c r="S132" s="79" t="s">
        <v>813</v>
      </c>
      <c r="T132" s="79" t="s">
        <v>837</v>
      </c>
      <c r="U132" s="79"/>
      <c r="V132" s="82" t="s">
        <v>944</v>
      </c>
      <c r="W132" s="81">
        <v>43346.52678240741</v>
      </c>
      <c r="X132" s="82" t="s">
        <v>1255</v>
      </c>
      <c r="Y132" s="79"/>
      <c r="Z132" s="79"/>
      <c r="AA132" s="85" t="s">
        <v>1600</v>
      </c>
      <c r="AB132" s="79"/>
      <c r="AC132" s="79" t="b">
        <v>0</v>
      </c>
      <c r="AD132" s="79">
        <v>3</v>
      </c>
      <c r="AE132" s="85" t="s">
        <v>1876</v>
      </c>
      <c r="AF132" s="79" t="b">
        <v>0</v>
      </c>
      <c r="AG132" s="79" t="s">
        <v>1909</v>
      </c>
      <c r="AH132" s="79"/>
      <c r="AI132" s="85" t="s">
        <v>1876</v>
      </c>
      <c r="AJ132" s="79" t="b">
        <v>0</v>
      </c>
      <c r="AK132" s="79">
        <v>4</v>
      </c>
      <c r="AL132" s="85" t="s">
        <v>1876</v>
      </c>
      <c r="AM132" s="79" t="s">
        <v>1921</v>
      </c>
      <c r="AN132" s="79" t="b">
        <v>0</v>
      </c>
      <c r="AO132" s="85" t="s">
        <v>1600</v>
      </c>
      <c r="AP132" s="79" t="s">
        <v>1939</v>
      </c>
      <c r="AQ132" s="79">
        <v>0</v>
      </c>
      <c r="AR132" s="79">
        <v>0</v>
      </c>
      <c r="AS132" s="79"/>
      <c r="AT132" s="79"/>
      <c r="AU132" s="79"/>
      <c r="AV132" s="79"/>
      <c r="AW132" s="79"/>
      <c r="AX132" s="79"/>
      <c r="AY132" s="79"/>
      <c r="AZ132" s="79"/>
      <c r="BA132">
        <v>3</v>
      </c>
      <c r="BB132" s="78" t="str">
        <f>REPLACE(INDEX(GroupVertices[Group],MATCH(Edges[[#This Row],[Vertex 1]],GroupVertices[Vertex],0)),1,1,"")</f>
        <v>43</v>
      </c>
      <c r="BC132" s="78" t="str">
        <f>REPLACE(INDEX(GroupVertices[Group],MATCH(Edges[[#This Row],[Vertex 2]],GroupVertices[Vertex],0)),1,1,"")</f>
        <v>43</v>
      </c>
      <c r="BD132" s="48">
        <v>0</v>
      </c>
      <c r="BE132" s="49">
        <v>0</v>
      </c>
      <c r="BF132" s="48">
        <v>0</v>
      </c>
      <c r="BG132" s="49">
        <v>0</v>
      </c>
      <c r="BH132" s="48">
        <v>0</v>
      </c>
      <c r="BI132" s="49">
        <v>0</v>
      </c>
      <c r="BJ132" s="48">
        <v>44</v>
      </c>
      <c r="BK132" s="49">
        <v>100</v>
      </c>
      <c r="BL132" s="48">
        <v>44</v>
      </c>
    </row>
    <row r="133" spans="1:64" ht="15">
      <c r="A133" s="64" t="s">
        <v>306</v>
      </c>
      <c r="B133" s="64" t="s">
        <v>306</v>
      </c>
      <c r="C133" s="65" t="s">
        <v>2179</v>
      </c>
      <c r="D133" s="66">
        <v>3</v>
      </c>
      <c r="E133" s="67" t="s">
        <v>136</v>
      </c>
      <c r="F133" s="68">
        <v>35</v>
      </c>
      <c r="G133" s="65"/>
      <c r="H133" s="69"/>
      <c r="I133" s="70"/>
      <c r="J133" s="70"/>
      <c r="K133" s="34" t="s">
        <v>65</v>
      </c>
      <c r="L133" s="77">
        <v>133</v>
      </c>
      <c r="M133" s="77"/>
      <c r="N133" s="72"/>
      <c r="O133" s="79" t="s">
        <v>176</v>
      </c>
      <c r="P133" s="81">
        <v>43416.516122685185</v>
      </c>
      <c r="Q133" s="79" t="s">
        <v>712</v>
      </c>
      <c r="R133" s="79"/>
      <c r="S133" s="79"/>
      <c r="T133" s="79" t="s">
        <v>838</v>
      </c>
      <c r="U133" s="79"/>
      <c r="V133" s="82" t="s">
        <v>944</v>
      </c>
      <c r="W133" s="81">
        <v>43416.516122685185</v>
      </c>
      <c r="X133" s="82" t="s">
        <v>1256</v>
      </c>
      <c r="Y133" s="79"/>
      <c r="Z133" s="79"/>
      <c r="AA133" s="85" t="s">
        <v>1601</v>
      </c>
      <c r="AB133" s="79"/>
      <c r="AC133" s="79" t="b">
        <v>0</v>
      </c>
      <c r="AD133" s="79">
        <v>0</v>
      </c>
      <c r="AE133" s="85" t="s">
        <v>1876</v>
      </c>
      <c r="AF133" s="79" t="b">
        <v>0</v>
      </c>
      <c r="AG133" s="79" t="s">
        <v>1909</v>
      </c>
      <c r="AH133" s="79"/>
      <c r="AI133" s="85" t="s">
        <v>1876</v>
      </c>
      <c r="AJ133" s="79" t="b">
        <v>0</v>
      </c>
      <c r="AK133" s="79">
        <v>1</v>
      </c>
      <c r="AL133" s="85" t="s">
        <v>1599</v>
      </c>
      <c r="AM133" s="79" t="s">
        <v>1921</v>
      </c>
      <c r="AN133" s="79" t="b">
        <v>0</v>
      </c>
      <c r="AO133" s="85" t="s">
        <v>1599</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43</v>
      </c>
      <c r="BC133" s="78" t="str">
        <f>REPLACE(INDEX(GroupVertices[Group],MATCH(Edges[[#This Row],[Vertex 2]],GroupVertices[Vertex],0)),1,1,"")</f>
        <v>43</v>
      </c>
      <c r="BD133" s="48">
        <v>0</v>
      </c>
      <c r="BE133" s="49">
        <v>0</v>
      </c>
      <c r="BF133" s="48">
        <v>2</v>
      </c>
      <c r="BG133" s="49">
        <v>7.6923076923076925</v>
      </c>
      <c r="BH133" s="48">
        <v>0</v>
      </c>
      <c r="BI133" s="49">
        <v>0</v>
      </c>
      <c r="BJ133" s="48">
        <v>24</v>
      </c>
      <c r="BK133" s="49">
        <v>92.3076923076923</v>
      </c>
      <c r="BL133" s="48">
        <v>26</v>
      </c>
    </row>
    <row r="134" spans="1:64" ht="15">
      <c r="A134" s="64" t="s">
        <v>307</v>
      </c>
      <c r="B134" s="64" t="s">
        <v>306</v>
      </c>
      <c r="C134" s="65" t="s">
        <v>5806</v>
      </c>
      <c r="D134" s="66">
        <v>3</v>
      </c>
      <c r="E134" s="67" t="s">
        <v>132</v>
      </c>
      <c r="F134" s="68">
        <v>35</v>
      </c>
      <c r="G134" s="65"/>
      <c r="H134" s="69"/>
      <c r="I134" s="70"/>
      <c r="J134" s="70"/>
      <c r="K134" s="34" t="s">
        <v>65</v>
      </c>
      <c r="L134" s="77">
        <v>134</v>
      </c>
      <c r="M134" s="77"/>
      <c r="N134" s="72"/>
      <c r="O134" s="79" t="s">
        <v>646</v>
      </c>
      <c r="P134" s="81">
        <v>43445.678935185184</v>
      </c>
      <c r="Q134" s="79" t="s">
        <v>713</v>
      </c>
      <c r="R134" s="79"/>
      <c r="S134" s="79"/>
      <c r="T134" s="79" t="s">
        <v>839</v>
      </c>
      <c r="U134" s="79"/>
      <c r="V134" s="82" t="s">
        <v>945</v>
      </c>
      <c r="W134" s="81">
        <v>43445.678935185184</v>
      </c>
      <c r="X134" s="82" t="s">
        <v>1257</v>
      </c>
      <c r="Y134" s="79"/>
      <c r="Z134" s="79"/>
      <c r="AA134" s="85" t="s">
        <v>1602</v>
      </c>
      <c r="AB134" s="79"/>
      <c r="AC134" s="79" t="b">
        <v>0</v>
      </c>
      <c r="AD134" s="79">
        <v>0</v>
      </c>
      <c r="AE134" s="85" t="s">
        <v>1876</v>
      </c>
      <c r="AF134" s="79" t="b">
        <v>0</v>
      </c>
      <c r="AG134" s="79" t="s">
        <v>1909</v>
      </c>
      <c r="AH134" s="79"/>
      <c r="AI134" s="85" t="s">
        <v>1876</v>
      </c>
      <c r="AJ134" s="79" t="b">
        <v>0</v>
      </c>
      <c r="AK134" s="79">
        <v>4</v>
      </c>
      <c r="AL134" s="85" t="s">
        <v>1600</v>
      </c>
      <c r="AM134" s="79" t="s">
        <v>1921</v>
      </c>
      <c r="AN134" s="79" t="b">
        <v>0</v>
      </c>
      <c r="AO134" s="85" t="s">
        <v>1600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43</v>
      </c>
      <c r="BC134" s="78" t="str">
        <f>REPLACE(INDEX(GroupVertices[Group],MATCH(Edges[[#This Row],[Vertex 2]],GroupVertices[Vertex],0)),1,1,"")</f>
        <v>43</v>
      </c>
      <c r="BD134" s="48">
        <v>0</v>
      </c>
      <c r="BE134" s="49">
        <v>0</v>
      </c>
      <c r="BF134" s="48">
        <v>0</v>
      </c>
      <c r="BG134" s="49">
        <v>0</v>
      </c>
      <c r="BH134" s="48">
        <v>0</v>
      </c>
      <c r="BI134" s="49">
        <v>0</v>
      </c>
      <c r="BJ134" s="48">
        <v>25</v>
      </c>
      <c r="BK134" s="49">
        <v>100</v>
      </c>
      <c r="BL134" s="48">
        <v>25</v>
      </c>
    </row>
    <row r="135" spans="1:64" ht="15">
      <c r="A135" s="64" t="s">
        <v>308</v>
      </c>
      <c r="B135" s="64" t="s">
        <v>566</v>
      </c>
      <c r="C135" s="65" t="s">
        <v>5806</v>
      </c>
      <c r="D135" s="66">
        <v>3</v>
      </c>
      <c r="E135" s="67" t="s">
        <v>132</v>
      </c>
      <c r="F135" s="68">
        <v>35</v>
      </c>
      <c r="G135" s="65"/>
      <c r="H135" s="69"/>
      <c r="I135" s="70"/>
      <c r="J135" s="70"/>
      <c r="K135" s="34" t="s">
        <v>65</v>
      </c>
      <c r="L135" s="77">
        <v>135</v>
      </c>
      <c r="M135" s="77"/>
      <c r="N135" s="72"/>
      <c r="O135" s="79" t="s">
        <v>646</v>
      </c>
      <c r="P135" s="81">
        <v>43445.84829861111</v>
      </c>
      <c r="Q135" s="79" t="s">
        <v>714</v>
      </c>
      <c r="R135" s="79"/>
      <c r="S135" s="79"/>
      <c r="T135" s="79"/>
      <c r="U135" s="79"/>
      <c r="V135" s="82" t="s">
        <v>946</v>
      </c>
      <c r="W135" s="81">
        <v>43445.84829861111</v>
      </c>
      <c r="X135" s="82" t="s">
        <v>1258</v>
      </c>
      <c r="Y135" s="79"/>
      <c r="Z135" s="79"/>
      <c r="AA135" s="85" t="s">
        <v>1603</v>
      </c>
      <c r="AB135" s="85" t="s">
        <v>1864</v>
      </c>
      <c r="AC135" s="79" t="b">
        <v>0</v>
      </c>
      <c r="AD135" s="79">
        <v>0</v>
      </c>
      <c r="AE135" s="85" t="s">
        <v>1897</v>
      </c>
      <c r="AF135" s="79" t="b">
        <v>0</v>
      </c>
      <c r="AG135" s="79" t="s">
        <v>1909</v>
      </c>
      <c r="AH135" s="79"/>
      <c r="AI135" s="85" t="s">
        <v>1876</v>
      </c>
      <c r="AJ135" s="79" t="b">
        <v>0</v>
      </c>
      <c r="AK135" s="79">
        <v>0</v>
      </c>
      <c r="AL135" s="85" t="s">
        <v>1876</v>
      </c>
      <c r="AM135" s="79" t="s">
        <v>1929</v>
      </c>
      <c r="AN135" s="79" t="b">
        <v>0</v>
      </c>
      <c r="AO135" s="85" t="s">
        <v>1864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26</v>
      </c>
      <c r="BC135" s="78" t="str">
        <f>REPLACE(INDEX(GroupVertices[Group],MATCH(Edges[[#This Row],[Vertex 2]],GroupVertices[Vertex],0)),1,1,"")</f>
        <v>26</v>
      </c>
      <c r="BD135" s="48"/>
      <c r="BE135" s="49"/>
      <c r="BF135" s="48"/>
      <c r="BG135" s="49"/>
      <c r="BH135" s="48"/>
      <c r="BI135" s="49"/>
      <c r="BJ135" s="48"/>
      <c r="BK135" s="49"/>
      <c r="BL135" s="48"/>
    </row>
    <row r="136" spans="1:64" ht="15">
      <c r="A136" s="64" t="s">
        <v>308</v>
      </c>
      <c r="B136" s="64" t="s">
        <v>567</v>
      </c>
      <c r="C136" s="65" t="s">
        <v>5806</v>
      </c>
      <c r="D136" s="66">
        <v>3</v>
      </c>
      <c r="E136" s="67" t="s">
        <v>132</v>
      </c>
      <c r="F136" s="68">
        <v>35</v>
      </c>
      <c r="G136" s="65"/>
      <c r="H136" s="69"/>
      <c r="I136" s="70"/>
      <c r="J136" s="70"/>
      <c r="K136" s="34" t="s">
        <v>65</v>
      </c>
      <c r="L136" s="77">
        <v>136</v>
      </c>
      <c r="M136" s="77"/>
      <c r="N136" s="72"/>
      <c r="O136" s="79" t="s">
        <v>647</v>
      </c>
      <c r="P136" s="81">
        <v>43445.84829861111</v>
      </c>
      <c r="Q136" s="79" t="s">
        <v>714</v>
      </c>
      <c r="R136" s="79"/>
      <c r="S136" s="79"/>
      <c r="T136" s="79"/>
      <c r="U136" s="79"/>
      <c r="V136" s="82" t="s">
        <v>946</v>
      </c>
      <c r="W136" s="81">
        <v>43445.84829861111</v>
      </c>
      <c r="X136" s="82" t="s">
        <v>1258</v>
      </c>
      <c r="Y136" s="79"/>
      <c r="Z136" s="79"/>
      <c r="AA136" s="85" t="s">
        <v>1603</v>
      </c>
      <c r="AB136" s="85" t="s">
        <v>1864</v>
      </c>
      <c r="AC136" s="79" t="b">
        <v>0</v>
      </c>
      <c r="AD136" s="79">
        <v>0</v>
      </c>
      <c r="AE136" s="85" t="s">
        <v>1897</v>
      </c>
      <c r="AF136" s="79" t="b">
        <v>0</v>
      </c>
      <c r="AG136" s="79" t="s">
        <v>1909</v>
      </c>
      <c r="AH136" s="79"/>
      <c r="AI136" s="85" t="s">
        <v>1876</v>
      </c>
      <c r="AJ136" s="79" t="b">
        <v>0</v>
      </c>
      <c r="AK136" s="79">
        <v>0</v>
      </c>
      <c r="AL136" s="85" t="s">
        <v>1876</v>
      </c>
      <c r="AM136" s="79" t="s">
        <v>1929</v>
      </c>
      <c r="AN136" s="79" t="b">
        <v>0</v>
      </c>
      <c r="AO136" s="85" t="s">
        <v>1864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26</v>
      </c>
      <c r="BC136" s="78" t="str">
        <f>REPLACE(INDEX(GroupVertices[Group],MATCH(Edges[[#This Row],[Vertex 2]],GroupVertices[Vertex],0)),1,1,"")</f>
        <v>26</v>
      </c>
      <c r="BD136" s="48">
        <v>2</v>
      </c>
      <c r="BE136" s="49">
        <v>5.555555555555555</v>
      </c>
      <c r="BF136" s="48">
        <v>0</v>
      </c>
      <c r="BG136" s="49">
        <v>0</v>
      </c>
      <c r="BH136" s="48">
        <v>0</v>
      </c>
      <c r="BI136" s="49">
        <v>0</v>
      </c>
      <c r="BJ136" s="48">
        <v>34</v>
      </c>
      <c r="BK136" s="49">
        <v>94.44444444444444</v>
      </c>
      <c r="BL136" s="48">
        <v>36</v>
      </c>
    </row>
    <row r="137" spans="1:64" ht="15">
      <c r="A137" s="64" t="s">
        <v>309</v>
      </c>
      <c r="B137" s="64" t="s">
        <v>568</v>
      </c>
      <c r="C137" s="65" t="s">
        <v>5806</v>
      </c>
      <c r="D137" s="66">
        <v>3</v>
      </c>
      <c r="E137" s="67" t="s">
        <v>132</v>
      </c>
      <c r="F137" s="68">
        <v>35</v>
      </c>
      <c r="G137" s="65"/>
      <c r="H137" s="69"/>
      <c r="I137" s="70"/>
      <c r="J137" s="70"/>
      <c r="K137" s="34" t="s">
        <v>65</v>
      </c>
      <c r="L137" s="77">
        <v>137</v>
      </c>
      <c r="M137" s="77"/>
      <c r="N137" s="72"/>
      <c r="O137" s="79" t="s">
        <v>646</v>
      </c>
      <c r="P137" s="81">
        <v>43446.93885416666</v>
      </c>
      <c r="Q137" s="79" t="s">
        <v>715</v>
      </c>
      <c r="R137" s="79"/>
      <c r="S137" s="79"/>
      <c r="T137" s="79"/>
      <c r="U137" s="79"/>
      <c r="V137" s="82" t="s">
        <v>947</v>
      </c>
      <c r="W137" s="81">
        <v>43446.93885416666</v>
      </c>
      <c r="X137" s="82" t="s">
        <v>1259</v>
      </c>
      <c r="Y137" s="79"/>
      <c r="Z137" s="79"/>
      <c r="AA137" s="85" t="s">
        <v>1604</v>
      </c>
      <c r="AB137" s="85" t="s">
        <v>1865</v>
      </c>
      <c r="AC137" s="79" t="b">
        <v>0</v>
      </c>
      <c r="AD137" s="79">
        <v>0</v>
      </c>
      <c r="AE137" s="85" t="s">
        <v>1898</v>
      </c>
      <c r="AF137" s="79" t="b">
        <v>0</v>
      </c>
      <c r="AG137" s="79" t="s">
        <v>1909</v>
      </c>
      <c r="AH137" s="79"/>
      <c r="AI137" s="85" t="s">
        <v>1876</v>
      </c>
      <c r="AJ137" s="79" t="b">
        <v>0</v>
      </c>
      <c r="AK137" s="79">
        <v>0</v>
      </c>
      <c r="AL137" s="85" t="s">
        <v>1876</v>
      </c>
      <c r="AM137" s="79" t="s">
        <v>1919</v>
      </c>
      <c r="AN137" s="79" t="b">
        <v>0</v>
      </c>
      <c r="AO137" s="85" t="s">
        <v>1865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10</v>
      </c>
      <c r="BC137" s="78" t="str">
        <f>REPLACE(INDEX(GroupVertices[Group],MATCH(Edges[[#This Row],[Vertex 2]],GroupVertices[Vertex],0)),1,1,"")</f>
        <v>10</v>
      </c>
      <c r="BD137" s="48"/>
      <c r="BE137" s="49"/>
      <c r="BF137" s="48"/>
      <c r="BG137" s="49"/>
      <c r="BH137" s="48"/>
      <c r="BI137" s="49"/>
      <c r="BJ137" s="48"/>
      <c r="BK137" s="49"/>
      <c r="BL137" s="48"/>
    </row>
    <row r="138" spans="1:64" ht="15">
      <c r="A138" s="64" t="s">
        <v>309</v>
      </c>
      <c r="B138" s="64" t="s">
        <v>569</v>
      </c>
      <c r="C138" s="65" t="s">
        <v>5806</v>
      </c>
      <c r="D138" s="66">
        <v>3</v>
      </c>
      <c r="E138" s="67" t="s">
        <v>132</v>
      </c>
      <c r="F138" s="68">
        <v>35</v>
      </c>
      <c r="G138" s="65"/>
      <c r="H138" s="69"/>
      <c r="I138" s="70"/>
      <c r="J138" s="70"/>
      <c r="K138" s="34" t="s">
        <v>65</v>
      </c>
      <c r="L138" s="77">
        <v>138</v>
      </c>
      <c r="M138" s="77"/>
      <c r="N138" s="72"/>
      <c r="O138" s="79" t="s">
        <v>646</v>
      </c>
      <c r="P138" s="81">
        <v>43446.93885416666</v>
      </c>
      <c r="Q138" s="79" t="s">
        <v>715</v>
      </c>
      <c r="R138" s="79"/>
      <c r="S138" s="79"/>
      <c r="T138" s="79"/>
      <c r="U138" s="79"/>
      <c r="V138" s="82" t="s">
        <v>947</v>
      </c>
      <c r="W138" s="81">
        <v>43446.93885416666</v>
      </c>
      <c r="X138" s="82" t="s">
        <v>1259</v>
      </c>
      <c r="Y138" s="79"/>
      <c r="Z138" s="79"/>
      <c r="AA138" s="85" t="s">
        <v>1604</v>
      </c>
      <c r="AB138" s="85" t="s">
        <v>1865</v>
      </c>
      <c r="AC138" s="79" t="b">
        <v>0</v>
      </c>
      <c r="AD138" s="79">
        <v>0</v>
      </c>
      <c r="AE138" s="85" t="s">
        <v>1898</v>
      </c>
      <c r="AF138" s="79" t="b">
        <v>0</v>
      </c>
      <c r="AG138" s="79" t="s">
        <v>1909</v>
      </c>
      <c r="AH138" s="79"/>
      <c r="AI138" s="85" t="s">
        <v>1876</v>
      </c>
      <c r="AJ138" s="79" t="b">
        <v>0</v>
      </c>
      <c r="AK138" s="79">
        <v>0</v>
      </c>
      <c r="AL138" s="85" t="s">
        <v>1876</v>
      </c>
      <c r="AM138" s="79" t="s">
        <v>1919</v>
      </c>
      <c r="AN138" s="79" t="b">
        <v>0</v>
      </c>
      <c r="AO138" s="85" t="s">
        <v>1865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10</v>
      </c>
      <c r="BC138" s="78" t="str">
        <f>REPLACE(INDEX(GroupVertices[Group],MATCH(Edges[[#This Row],[Vertex 2]],GroupVertices[Vertex],0)),1,1,"")</f>
        <v>10</v>
      </c>
      <c r="BD138" s="48"/>
      <c r="BE138" s="49"/>
      <c r="BF138" s="48"/>
      <c r="BG138" s="49"/>
      <c r="BH138" s="48"/>
      <c r="BI138" s="49"/>
      <c r="BJ138" s="48"/>
      <c r="BK138" s="49"/>
      <c r="BL138" s="48"/>
    </row>
    <row r="139" spans="1:64" ht="15">
      <c r="A139" s="64" t="s">
        <v>309</v>
      </c>
      <c r="B139" s="64" t="s">
        <v>570</v>
      </c>
      <c r="C139" s="65" t="s">
        <v>5806</v>
      </c>
      <c r="D139" s="66">
        <v>3</v>
      </c>
      <c r="E139" s="67" t="s">
        <v>132</v>
      </c>
      <c r="F139" s="68">
        <v>35</v>
      </c>
      <c r="G139" s="65"/>
      <c r="H139" s="69"/>
      <c r="I139" s="70"/>
      <c r="J139" s="70"/>
      <c r="K139" s="34" t="s">
        <v>65</v>
      </c>
      <c r="L139" s="77">
        <v>139</v>
      </c>
      <c r="M139" s="77"/>
      <c r="N139" s="72"/>
      <c r="O139" s="79" t="s">
        <v>646</v>
      </c>
      <c r="P139" s="81">
        <v>43446.93885416666</v>
      </c>
      <c r="Q139" s="79" t="s">
        <v>715</v>
      </c>
      <c r="R139" s="79"/>
      <c r="S139" s="79"/>
      <c r="T139" s="79"/>
      <c r="U139" s="79"/>
      <c r="V139" s="82" t="s">
        <v>947</v>
      </c>
      <c r="W139" s="81">
        <v>43446.93885416666</v>
      </c>
      <c r="X139" s="82" t="s">
        <v>1259</v>
      </c>
      <c r="Y139" s="79"/>
      <c r="Z139" s="79"/>
      <c r="AA139" s="85" t="s">
        <v>1604</v>
      </c>
      <c r="AB139" s="85" t="s">
        <v>1865</v>
      </c>
      <c r="AC139" s="79" t="b">
        <v>0</v>
      </c>
      <c r="AD139" s="79">
        <v>0</v>
      </c>
      <c r="AE139" s="85" t="s">
        <v>1898</v>
      </c>
      <c r="AF139" s="79" t="b">
        <v>0</v>
      </c>
      <c r="AG139" s="79" t="s">
        <v>1909</v>
      </c>
      <c r="AH139" s="79"/>
      <c r="AI139" s="85" t="s">
        <v>1876</v>
      </c>
      <c r="AJ139" s="79" t="b">
        <v>0</v>
      </c>
      <c r="AK139" s="79">
        <v>0</v>
      </c>
      <c r="AL139" s="85" t="s">
        <v>1876</v>
      </c>
      <c r="AM139" s="79" t="s">
        <v>1919</v>
      </c>
      <c r="AN139" s="79" t="b">
        <v>0</v>
      </c>
      <c r="AO139" s="85" t="s">
        <v>1865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10</v>
      </c>
      <c r="BC139" s="78" t="str">
        <f>REPLACE(INDEX(GroupVertices[Group],MATCH(Edges[[#This Row],[Vertex 2]],GroupVertices[Vertex],0)),1,1,"")</f>
        <v>10</v>
      </c>
      <c r="BD139" s="48"/>
      <c r="BE139" s="49"/>
      <c r="BF139" s="48"/>
      <c r="BG139" s="49"/>
      <c r="BH139" s="48"/>
      <c r="BI139" s="49"/>
      <c r="BJ139" s="48"/>
      <c r="BK139" s="49"/>
      <c r="BL139" s="48"/>
    </row>
    <row r="140" spans="1:64" ht="15">
      <c r="A140" s="64" t="s">
        <v>309</v>
      </c>
      <c r="B140" s="64" t="s">
        <v>571</v>
      </c>
      <c r="C140" s="65" t="s">
        <v>5806</v>
      </c>
      <c r="D140" s="66">
        <v>3</v>
      </c>
      <c r="E140" s="67" t="s">
        <v>132</v>
      </c>
      <c r="F140" s="68">
        <v>35</v>
      </c>
      <c r="G140" s="65"/>
      <c r="H140" s="69"/>
      <c r="I140" s="70"/>
      <c r="J140" s="70"/>
      <c r="K140" s="34" t="s">
        <v>65</v>
      </c>
      <c r="L140" s="77">
        <v>140</v>
      </c>
      <c r="M140" s="77"/>
      <c r="N140" s="72"/>
      <c r="O140" s="79" t="s">
        <v>646</v>
      </c>
      <c r="P140" s="81">
        <v>43446.93885416666</v>
      </c>
      <c r="Q140" s="79" t="s">
        <v>715</v>
      </c>
      <c r="R140" s="79"/>
      <c r="S140" s="79"/>
      <c r="T140" s="79"/>
      <c r="U140" s="79"/>
      <c r="V140" s="82" t="s">
        <v>947</v>
      </c>
      <c r="W140" s="81">
        <v>43446.93885416666</v>
      </c>
      <c r="X140" s="82" t="s">
        <v>1259</v>
      </c>
      <c r="Y140" s="79"/>
      <c r="Z140" s="79"/>
      <c r="AA140" s="85" t="s">
        <v>1604</v>
      </c>
      <c r="AB140" s="85" t="s">
        <v>1865</v>
      </c>
      <c r="AC140" s="79" t="b">
        <v>0</v>
      </c>
      <c r="AD140" s="79">
        <v>0</v>
      </c>
      <c r="AE140" s="85" t="s">
        <v>1898</v>
      </c>
      <c r="AF140" s="79" t="b">
        <v>0</v>
      </c>
      <c r="AG140" s="79" t="s">
        <v>1909</v>
      </c>
      <c r="AH140" s="79"/>
      <c r="AI140" s="85" t="s">
        <v>1876</v>
      </c>
      <c r="AJ140" s="79" t="b">
        <v>0</v>
      </c>
      <c r="AK140" s="79">
        <v>0</v>
      </c>
      <c r="AL140" s="85" t="s">
        <v>1876</v>
      </c>
      <c r="AM140" s="79" t="s">
        <v>1919</v>
      </c>
      <c r="AN140" s="79" t="b">
        <v>0</v>
      </c>
      <c r="AO140" s="85" t="s">
        <v>1865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309</v>
      </c>
      <c r="B141" s="64" t="s">
        <v>572</v>
      </c>
      <c r="C141" s="65" t="s">
        <v>5806</v>
      </c>
      <c r="D141" s="66">
        <v>3</v>
      </c>
      <c r="E141" s="67" t="s">
        <v>132</v>
      </c>
      <c r="F141" s="68">
        <v>35</v>
      </c>
      <c r="G141" s="65"/>
      <c r="H141" s="69"/>
      <c r="I141" s="70"/>
      <c r="J141" s="70"/>
      <c r="K141" s="34" t="s">
        <v>65</v>
      </c>
      <c r="L141" s="77">
        <v>141</v>
      </c>
      <c r="M141" s="77"/>
      <c r="N141" s="72"/>
      <c r="O141" s="79" t="s">
        <v>646</v>
      </c>
      <c r="P141" s="81">
        <v>43446.93885416666</v>
      </c>
      <c r="Q141" s="79" t="s">
        <v>715</v>
      </c>
      <c r="R141" s="79"/>
      <c r="S141" s="79"/>
      <c r="T141" s="79"/>
      <c r="U141" s="79"/>
      <c r="V141" s="82" t="s">
        <v>947</v>
      </c>
      <c r="W141" s="81">
        <v>43446.93885416666</v>
      </c>
      <c r="X141" s="82" t="s">
        <v>1259</v>
      </c>
      <c r="Y141" s="79"/>
      <c r="Z141" s="79"/>
      <c r="AA141" s="85" t="s">
        <v>1604</v>
      </c>
      <c r="AB141" s="85" t="s">
        <v>1865</v>
      </c>
      <c r="AC141" s="79" t="b">
        <v>0</v>
      </c>
      <c r="AD141" s="79">
        <v>0</v>
      </c>
      <c r="AE141" s="85" t="s">
        <v>1898</v>
      </c>
      <c r="AF141" s="79" t="b">
        <v>0</v>
      </c>
      <c r="AG141" s="79" t="s">
        <v>1909</v>
      </c>
      <c r="AH141" s="79"/>
      <c r="AI141" s="85" t="s">
        <v>1876</v>
      </c>
      <c r="AJ141" s="79" t="b">
        <v>0</v>
      </c>
      <c r="AK141" s="79">
        <v>0</v>
      </c>
      <c r="AL141" s="85" t="s">
        <v>1876</v>
      </c>
      <c r="AM141" s="79" t="s">
        <v>1919</v>
      </c>
      <c r="AN141" s="79" t="b">
        <v>0</v>
      </c>
      <c r="AO141" s="85" t="s">
        <v>1865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c r="BE141" s="49"/>
      <c r="BF141" s="48"/>
      <c r="BG141" s="49"/>
      <c r="BH141" s="48"/>
      <c r="BI141" s="49"/>
      <c r="BJ141" s="48"/>
      <c r="BK141" s="49"/>
      <c r="BL141" s="48"/>
    </row>
    <row r="142" spans="1:64" ht="15">
      <c r="A142" s="64" t="s">
        <v>309</v>
      </c>
      <c r="B142" s="64" t="s">
        <v>573</v>
      </c>
      <c r="C142" s="65" t="s">
        <v>5806</v>
      </c>
      <c r="D142" s="66">
        <v>3</v>
      </c>
      <c r="E142" s="67" t="s">
        <v>132</v>
      </c>
      <c r="F142" s="68">
        <v>35</v>
      </c>
      <c r="G142" s="65"/>
      <c r="H142" s="69"/>
      <c r="I142" s="70"/>
      <c r="J142" s="70"/>
      <c r="K142" s="34" t="s">
        <v>65</v>
      </c>
      <c r="L142" s="77">
        <v>142</v>
      </c>
      <c r="M142" s="77"/>
      <c r="N142" s="72"/>
      <c r="O142" s="79" t="s">
        <v>646</v>
      </c>
      <c r="P142" s="81">
        <v>43446.93885416666</v>
      </c>
      <c r="Q142" s="79" t="s">
        <v>715</v>
      </c>
      <c r="R142" s="79"/>
      <c r="S142" s="79"/>
      <c r="T142" s="79"/>
      <c r="U142" s="79"/>
      <c r="V142" s="82" t="s">
        <v>947</v>
      </c>
      <c r="W142" s="81">
        <v>43446.93885416666</v>
      </c>
      <c r="X142" s="82" t="s">
        <v>1259</v>
      </c>
      <c r="Y142" s="79"/>
      <c r="Z142" s="79"/>
      <c r="AA142" s="85" t="s">
        <v>1604</v>
      </c>
      <c r="AB142" s="85" t="s">
        <v>1865</v>
      </c>
      <c r="AC142" s="79" t="b">
        <v>0</v>
      </c>
      <c r="AD142" s="79">
        <v>0</v>
      </c>
      <c r="AE142" s="85" t="s">
        <v>1898</v>
      </c>
      <c r="AF142" s="79" t="b">
        <v>0</v>
      </c>
      <c r="AG142" s="79" t="s">
        <v>1909</v>
      </c>
      <c r="AH142" s="79"/>
      <c r="AI142" s="85" t="s">
        <v>1876</v>
      </c>
      <c r="AJ142" s="79" t="b">
        <v>0</v>
      </c>
      <c r="AK142" s="79">
        <v>0</v>
      </c>
      <c r="AL142" s="85" t="s">
        <v>1876</v>
      </c>
      <c r="AM142" s="79" t="s">
        <v>1919</v>
      </c>
      <c r="AN142" s="79" t="b">
        <v>0</v>
      </c>
      <c r="AO142" s="85" t="s">
        <v>1865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c r="BE142" s="49"/>
      <c r="BF142" s="48"/>
      <c r="BG142" s="49"/>
      <c r="BH142" s="48"/>
      <c r="BI142" s="49"/>
      <c r="BJ142" s="48"/>
      <c r="BK142" s="49"/>
      <c r="BL142" s="48"/>
    </row>
    <row r="143" spans="1:64" ht="15">
      <c r="A143" s="64" t="s">
        <v>309</v>
      </c>
      <c r="B143" s="64" t="s">
        <v>574</v>
      </c>
      <c r="C143" s="65" t="s">
        <v>5806</v>
      </c>
      <c r="D143" s="66">
        <v>3</v>
      </c>
      <c r="E143" s="67" t="s">
        <v>132</v>
      </c>
      <c r="F143" s="68">
        <v>35</v>
      </c>
      <c r="G143" s="65"/>
      <c r="H143" s="69"/>
      <c r="I143" s="70"/>
      <c r="J143" s="70"/>
      <c r="K143" s="34" t="s">
        <v>65</v>
      </c>
      <c r="L143" s="77">
        <v>143</v>
      </c>
      <c r="M143" s="77"/>
      <c r="N143" s="72"/>
      <c r="O143" s="79" t="s">
        <v>647</v>
      </c>
      <c r="P143" s="81">
        <v>43446.93885416666</v>
      </c>
      <c r="Q143" s="79" t="s">
        <v>715</v>
      </c>
      <c r="R143" s="79"/>
      <c r="S143" s="79"/>
      <c r="T143" s="79"/>
      <c r="U143" s="79"/>
      <c r="V143" s="82" t="s">
        <v>947</v>
      </c>
      <c r="W143" s="81">
        <v>43446.93885416666</v>
      </c>
      <c r="X143" s="82" t="s">
        <v>1259</v>
      </c>
      <c r="Y143" s="79"/>
      <c r="Z143" s="79"/>
      <c r="AA143" s="85" t="s">
        <v>1604</v>
      </c>
      <c r="AB143" s="85" t="s">
        <v>1865</v>
      </c>
      <c r="AC143" s="79" t="b">
        <v>0</v>
      </c>
      <c r="AD143" s="79">
        <v>0</v>
      </c>
      <c r="AE143" s="85" t="s">
        <v>1898</v>
      </c>
      <c r="AF143" s="79" t="b">
        <v>0</v>
      </c>
      <c r="AG143" s="79" t="s">
        <v>1909</v>
      </c>
      <c r="AH143" s="79"/>
      <c r="AI143" s="85" t="s">
        <v>1876</v>
      </c>
      <c r="AJ143" s="79" t="b">
        <v>0</v>
      </c>
      <c r="AK143" s="79">
        <v>0</v>
      </c>
      <c r="AL143" s="85" t="s">
        <v>1876</v>
      </c>
      <c r="AM143" s="79" t="s">
        <v>1919</v>
      </c>
      <c r="AN143" s="79" t="b">
        <v>0</v>
      </c>
      <c r="AO143" s="85" t="s">
        <v>1865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10</v>
      </c>
      <c r="BC143" s="78" t="str">
        <f>REPLACE(INDEX(GroupVertices[Group],MATCH(Edges[[#This Row],[Vertex 2]],GroupVertices[Vertex],0)),1,1,"")</f>
        <v>10</v>
      </c>
      <c r="BD143" s="48">
        <v>1</v>
      </c>
      <c r="BE143" s="49">
        <v>1.9607843137254901</v>
      </c>
      <c r="BF143" s="48">
        <v>3</v>
      </c>
      <c r="BG143" s="49">
        <v>5.882352941176471</v>
      </c>
      <c r="BH143" s="48">
        <v>0</v>
      </c>
      <c r="BI143" s="49">
        <v>0</v>
      </c>
      <c r="BJ143" s="48">
        <v>47</v>
      </c>
      <c r="BK143" s="49">
        <v>92.15686274509804</v>
      </c>
      <c r="BL143" s="48">
        <v>51</v>
      </c>
    </row>
    <row r="144" spans="1:64" ht="15">
      <c r="A144" s="64" t="s">
        <v>310</v>
      </c>
      <c r="B144" s="64" t="s">
        <v>575</v>
      </c>
      <c r="C144" s="65" t="s">
        <v>5806</v>
      </c>
      <c r="D144" s="66">
        <v>3</v>
      </c>
      <c r="E144" s="67" t="s">
        <v>132</v>
      </c>
      <c r="F144" s="68">
        <v>35</v>
      </c>
      <c r="G144" s="65"/>
      <c r="H144" s="69"/>
      <c r="I144" s="70"/>
      <c r="J144" s="70"/>
      <c r="K144" s="34" t="s">
        <v>65</v>
      </c>
      <c r="L144" s="77">
        <v>144</v>
      </c>
      <c r="M144" s="77"/>
      <c r="N144" s="72"/>
      <c r="O144" s="79" t="s">
        <v>647</v>
      </c>
      <c r="P144" s="81">
        <v>43447.99283564815</v>
      </c>
      <c r="Q144" s="79" t="s">
        <v>716</v>
      </c>
      <c r="R144" s="82" t="s">
        <v>789</v>
      </c>
      <c r="S144" s="79" t="s">
        <v>801</v>
      </c>
      <c r="T144" s="79"/>
      <c r="U144" s="79"/>
      <c r="V144" s="82" t="s">
        <v>948</v>
      </c>
      <c r="W144" s="81">
        <v>43447.99283564815</v>
      </c>
      <c r="X144" s="82" t="s">
        <v>1260</v>
      </c>
      <c r="Y144" s="79"/>
      <c r="Z144" s="79"/>
      <c r="AA144" s="85" t="s">
        <v>1605</v>
      </c>
      <c r="AB144" s="85" t="s">
        <v>1866</v>
      </c>
      <c r="AC144" s="79" t="b">
        <v>0</v>
      </c>
      <c r="AD144" s="79">
        <v>0</v>
      </c>
      <c r="AE144" s="85" t="s">
        <v>1899</v>
      </c>
      <c r="AF144" s="79" t="b">
        <v>1</v>
      </c>
      <c r="AG144" s="79" t="s">
        <v>1909</v>
      </c>
      <c r="AH144" s="79"/>
      <c r="AI144" s="85" t="s">
        <v>1915</v>
      </c>
      <c r="AJ144" s="79" t="b">
        <v>0</v>
      </c>
      <c r="AK144" s="79">
        <v>0</v>
      </c>
      <c r="AL144" s="85" t="s">
        <v>1876</v>
      </c>
      <c r="AM144" s="79" t="s">
        <v>1921</v>
      </c>
      <c r="AN144" s="79" t="b">
        <v>0</v>
      </c>
      <c r="AO144" s="85" t="s">
        <v>1866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42</v>
      </c>
      <c r="BC144" s="78" t="str">
        <f>REPLACE(INDEX(GroupVertices[Group],MATCH(Edges[[#This Row],[Vertex 2]],GroupVertices[Vertex],0)),1,1,"")</f>
        <v>42</v>
      </c>
      <c r="BD144" s="48">
        <v>0</v>
      </c>
      <c r="BE144" s="49">
        <v>0</v>
      </c>
      <c r="BF144" s="48">
        <v>0</v>
      </c>
      <c r="BG144" s="49">
        <v>0</v>
      </c>
      <c r="BH144" s="48">
        <v>0</v>
      </c>
      <c r="BI144" s="49">
        <v>0</v>
      </c>
      <c r="BJ144" s="48">
        <v>9</v>
      </c>
      <c r="BK144" s="49">
        <v>100</v>
      </c>
      <c r="BL144" s="48">
        <v>9</v>
      </c>
    </row>
    <row r="145" spans="1:64" ht="15">
      <c r="A145" s="64" t="s">
        <v>311</v>
      </c>
      <c r="B145" s="64" t="s">
        <v>311</v>
      </c>
      <c r="C145" s="65" t="s">
        <v>5806</v>
      </c>
      <c r="D145" s="66">
        <v>3</v>
      </c>
      <c r="E145" s="67" t="s">
        <v>132</v>
      </c>
      <c r="F145" s="68">
        <v>35</v>
      </c>
      <c r="G145" s="65"/>
      <c r="H145" s="69"/>
      <c r="I145" s="70"/>
      <c r="J145" s="70"/>
      <c r="K145" s="34" t="s">
        <v>65</v>
      </c>
      <c r="L145" s="77">
        <v>145</v>
      </c>
      <c r="M145" s="77"/>
      <c r="N145" s="72"/>
      <c r="O145" s="79" t="s">
        <v>176</v>
      </c>
      <c r="P145" s="81">
        <v>43448.61759259259</v>
      </c>
      <c r="Q145" s="79" t="s">
        <v>717</v>
      </c>
      <c r="R145" s="82" t="s">
        <v>790</v>
      </c>
      <c r="S145" s="79" t="s">
        <v>804</v>
      </c>
      <c r="T145" s="79"/>
      <c r="U145" s="79"/>
      <c r="V145" s="82" t="s">
        <v>949</v>
      </c>
      <c r="W145" s="81">
        <v>43448.61759259259</v>
      </c>
      <c r="X145" s="82" t="s">
        <v>1261</v>
      </c>
      <c r="Y145" s="79"/>
      <c r="Z145" s="79"/>
      <c r="AA145" s="85" t="s">
        <v>1606</v>
      </c>
      <c r="AB145" s="79"/>
      <c r="AC145" s="79" t="b">
        <v>0</v>
      </c>
      <c r="AD145" s="79">
        <v>0</v>
      </c>
      <c r="AE145" s="85" t="s">
        <v>1876</v>
      </c>
      <c r="AF145" s="79" t="b">
        <v>0</v>
      </c>
      <c r="AG145" s="79" t="s">
        <v>1910</v>
      </c>
      <c r="AH145" s="79"/>
      <c r="AI145" s="85" t="s">
        <v>1876</v>
      </c>
      <c r="AJ145" s="79" t="b">
        <v>0</v>
      </c>
      <c r="AK145" s="79">
        <v>0</v>
      </c>
      <c r="AL145" s="85" t="s">
        <v>1876</v>
      </c>
      <c r="AM145" s="79" t="s">
        <v>1932</v>
      </c>
      <c r="AN145" s="79" t="b">
        <v>0</v>
      </c>
      <c r="AO145" s="85" t="s">
        <v>1606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1</v>
      </c>
      <c r="BE145" s="49">
        <v>12.5</v>
      </c>
      <c r="BF145" s="48">
        <v>0</v>
      </c>
      <c r="BG145" s="49">
        <v>0</v>
      </c>
      <c r="BH145" s="48">
        <v>0</v>
      </c>
      <c r="BI145" s="49">
        <v>0</v>
      </c>
      <c r="BJ145" s="48">
        <v>7</v>
      </c>
      <c r="BK145" s="49">
        <v>87.5</v>
      </c>
      <c r="BL145" s="48">
        <v>8</v>
      </c>
    </row>
    <row r="146" spans="1:64" ht="15">
      <c r="A146" s="64" t="s">
        <v>312</v>
      </c>
      <c r="B146" s="64" t="s">
        <v>312</v>
      </c>
      <c r="C146" s="65" t="s">
        <v>5806</v>
      </c>
      <c r="D146" s="66">
        <v>3</v>
      </c>
      <c r="E146" s="67" t="s">
        <v>132</v>
      </c>
      <c r="F146" s="68">
        <v>35</v>
      </c>
      <c r="G146" s="65"/>
      <c r="H146" s="69"/>
      <c r="I146" s="70"/>
      <c r="J146" s="70"/>
      <c r="K146" s="34" t="s">
        <v>65</v>
      </c>
      <c r="L146" s="77">
        <v>146</v>
      </c>
      <c r="M146" s="77"/>
      <c r="N146" s="72"/>
      <c r="O146" s="79" t="s">
        <v>176</v>
      </c>
      <c r="P146" s="81">
        <v>43451.932337962964</v>
      </c>
      <c r="Q146" s="79" t="s">
        <v>718</v>
      </c>
      <c r="R146" s="82" t="s">
        <v>791</v>
      </c>
      <c r="S146" s="79" t="s">
        <v>814</v>
      </c>
      <c r="T146" s="79"/>
      <c r="U146" s="79"/>
      <c r="V146" s="82" t="s">
        <v>950</v>
      </c>
      <c r="W146" s="81">
        <v>43451.932337962964</v>
      </c>
      <c r="X146" s="82" t="s">
        <v>1262</v>
      </c>
      <c r="Y146" s="79"/>
      <c r="Z146" s="79"/>
      <c r="AA146" s="85" t="s">
        <v>1607</v>
      </c>
      <c r="AB146" s="79"/>
      <c r="AC146" s="79" t="b">
        <v>0</v>
      </c>
      <c r="AD146" s="79">
        <v>0</v>
      </c>
      <c r="AE146" s="85" t="s">
        <v>1876</v>
      </c>
      <c r="AF146" s="79" t="b">
        <v>0</v>
      </c>
      <c r="AG146" s="79" t="s">
        <v>1909</v>
      </c>
      <c r="AH146" s="79"/>
      <c r="AI146" s="85" t="s">
        <v>1876</v>
      </c>
      <c r="AJ146" s="79" t="b">
        <v>0</v>
      </c>
      <c r="AK146" s="79">
        <v>0</v>
      </c>
      <c r="AL146" s="85" t="s">
        <v>1876</v>
      </c>
      <c r="AM146" s="79" t="s">
        <v>1921</v>
      </c>
      <c r="AN146" s="79" t="b">
        <v>0</v>
      </c>
      <c r="AO146" s="85" t="s">
        <v>1607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v>0</v>
      </c>
      <c r="BE146" s="49">
        <v>0</v>
      </c>
      <c r="BF146" s="48">
        <v>0</v>
      </c>
      <c r="BG146" s="49">
        <v>0</v>
      </c>
      <c r="BH146" s="48">
        <v>0</v>
      </c>
      <c r="BI146" s="49">
        <v>0</v>
      </c>
      <c r="BJ146" s="48">
        <v>26</v>
      </c>
      <c r="BK146" s="49">
        <v>100</v>
      </c>
      <c r="BL146" s="48">
        <v>26</v>
      </c>
    </row>
    <row r="147" spans="1:64" ht="15">
      <c r="A147" s="64" t="s">
        <v>313</v>
      </c>
      <c r="B147" s="64" t="s">
        <v>576</v>
      </c>
      <c r="C147" s="65" t="s">
        <v>5806</v>
      </c>
      <c r="D147" s="66">
        <v>3</v>
      </c>
      <c r="E147" s="67" t="s">
        <v>132</v>
      </c>
      <c r="F147" s="68">
        <v>35</v>
      </c>
      <c r="G147" s="65"/>
      <c r="H147" s="69"/>
      <c r="I147" s="70"/>
      <c r="J147" s="70"/>
      <c r="K147" s="34" t="s">
        <v>65</v>
      </c>
      <c r="L147" s="77">
        <v>147</v>
      </c>
      <c r="M147" s="77"/>
      <c r="N147" s="72"/>
      <c r="O147" s="79" t="s">
        <v>646</v>
      </c>
      <c r="P147" s="81">
        <v>43452.679085648146</v>
      </c>
      <c r="Q147" s="79" t="s">
        <v>719</v>
      </c>
      <c r="R147" s="82" t="s">
        <v>782</v>
      </c>
      <c r="S147" s="79" t="s">
        <v>804</v>
      </c>
      <c r="T147" s="79"/>
      <c r="U147" s="79"/>
      <c r="V147" s="82" t="s">
        <v>951</v>
      </c>
      <c r="W147" s="81">
        <v>43452.679085648146</v>
      </c>
      <c r="X147" s="82" t="s">
        <v>1263</v>
      </c>
      <c r="Y147" s="79"/>
      <c r="Z147" s="79"/>
      <c r="AA147" s="85" t="s">
        <v>1608</v>
      </c>
      <c r="AB147" s="79"/>
      <c r="AC147" s="79" t="b">
        <v>0</v>
      </c>
      <c r="AD147" s="79">
        <v>0</v>
      </c>
      <c r="AE147" s="85" t="s">
        <v>1876</v>
      </c>
      <c r="AF147" s="79" t="b">
        <v>0</v>
      </c>
      <c r="AG147" s="79" t="s">
        <v>1910</v>
      </c>
      <c r="AH147" s="79"/>
      <c r="AI147" s="85" t="s">
        <v>1876</v>
      </c>
      <c r="AJ147" s="79" t="b">
        <v>0</v>
      </c>
      <c r="AK147" s="79">
        <v>0</v>
      </c>
      <c r="AL147" s="85" t="s">
        <v>1876</v>
      </c>
      <c r="AM147" s="79" t="s">
        <v>1921</v>
      </c>
      <c r="AN147" s="79" t="b">
        <v>0</v>
      </c>
      <c r="AO147" s="85" t="s">
        <v>1608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41</v>
      </c>
      <c r="BC147" s="78" t="str">
        <f>REPLACE(INDEX(GroupVertices[Group],MATCH(Edges[[#This Row],[Vertex 2]],GroupVertices[Vertex],0)),1,1,"")</f>
        <v>41</v>
      </c>
      <c r="BD147" s="48">
        <v>0</v>
      </c>
      <c r="BE147" s="49">
        <v>0</v>
      </c>
      <c r="BF147" s="48">
        <v>0</v>
      </c>
      <c r="BG147" s="49">
        <v>0</v>
      </c>
      <c r="BH147" s="48">
        <v>0</v>
      </c>
      <c r="BI147" s="49">
        <v>0</v>
      </c>
      <c r="BJ147" s="48">
        <v>14</v>
      </c>
      <c r="BK147" s="49">
        <v>100</v>
      </c>
      <c r="BL147" s="48">
        <v>14</v>
      </c>
    </row>
    <row r="148" spans="1:64" ht="15">
      <c r="A148" s="64" t="s">
        <v>314</v>
      </c>
      <c r="B148" s="64" t="s">
        <v>314</v>
      </c>
      <c r="C148" s="65" t="s">
        <v>5806</v>
      </c>
      <c r="D148" s="66">
        <v>3</v>
      </c>
      <c r="E148" s="67" t="s">
        <v>132</v>
      </c>
      <c r="F148" s="68">
        <v>35</v>
      </c>
      <c r="G148" s="65"/>
      <c r="H148" s="69"/>
      <c r="I148" s="70"/>
      <c r="J148" s="70"/>
      <c r="K148" s="34" t="s">
        <v>65</v>
      </c>
      <c r="L148" s="77">
        <v>148</v>
      </c>
      <c r="M148" s="77"/>
      <c r="N148" s="72"/>
      <c r="O148" s="79" t="s">
        <v>176</v>
      </c>
      <c r="P148" s="81">
        <v>43453.5840625</v>
      </c>
      <c r="Q148" s="79" t="s">
        <v>720</v>
      </c>
      <c r="R148" s="79"/>
      <c r="S148" s="79"/>
      <c r="T148" s="79"/>
      <c r="U148" s="79"/>
      <c r="V148" s="82" t="s">
        <v>952</v>
      </c>
      <c r="W148" s="81">
        <v>43453.5840625</v>
      </c>
      <c r="X148" s="82" t="s">
        <v>1264</v>
      </c>
      <c r="Y148" s="79"/>
      <c r="Z148" s="79"/>
      <c r="AA148" s="85" t="s">
        <v>1609</v>
      </c>
      <c r="AB148" s="79"/>
      <c r="AC148" s="79" t="b">
        <v>0</v>
      </c>
      <c r="AD148" s="79">
        <v>0</v>
      </c>
      <c r="AE148" s="85" t="s">
        <v>1876</v>
      </c>
      <c r="AF148" s="79" t="b">
        <v>0</v>
      </c>
      <c r="AG148" s="79" t="s">
        <v>1909</v>
      </c>
      <c r="AH148" s="79"/>
      <c r="AI148" s="85" t="s">
        <v>1876</v>
      </c>
      <c r="AJ148" s="79" t="b">
        <v>0</v>
      </c>
      <c r="AK148" s="79">
        <v>0</v>
      </c>
      <c r="AL148" s="85" t="s">
        <v>1876</v>
      </c>
      <c r="AM148" s="79" t="s">
        <v>1933</v>
      </c>
      <c r="AN148" s="79" t="b">
        <v>0</v>
      </c>
      <c r="AO148" s="85" t="s">
        <v>1609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33.333333333333336</v>
      </c>
      <c r="BF148" s="48">
        <v>0</v>
      </c>
      <c r="BG148" s="49">
        <v>0</v>
      </c>
      <c r="BH148" s="48">
        <v>0</v>
      </c>
      <c r="BI148" s="49">
        <v>0</v>
      </c>
      <c r="BJ148" s="48">
        <v>2</v>
      </c>
      <c r="BK148" s="49">
        <v>66.66666666666667</v>
      </c>
      <c r="BL148" s="48">
        <v>3</v>
      </c>
    </row>
    <row r="149" spans="1:64" ht="15">
      <c r="A149" s="64" t="s">
        <v>315</v>
      </c>
      <c r="B149" s="64" t="s">
        <v>316</v>
      </c>
      <c r="C149" s="65" t="s">
        <v>5806</v>
      </c>
      <c r="D149" s="66">
        <v>3</v>
      </c>
      <c r="E149" s="67" t="s">
        <v>132</v>
      </c>
      <c r="F149" s="68">
        <v>35</v>
      </c>
      <c r="G149" s="65"/>
      <c r="H149" s="69"/>
      <c r="I149" s="70"/>
      <c r="J149" s="70"/>
      <c r="K149" s="34" t="s">
        <v>65</v>
      </c>
      <c r="L149" s="77">
        <v>149</v>
      </c>
      <c r="M149" s="77"/>
      <c r="N149" s="72"/>
      <c r="O149" s="79" t="s">
        <v>646</v>
      </c>
      <c r="P149" s="81">
        <v>43453.61534722222</v>
      </c>
      <c r="Q149" s="79" t="s">
        <v>721</v>
      </c>
      <c r="R149" s="79"/>
      <c r="S149" s="79"/>
      <c r="T149" s="79"/>
      <c r="U149" s="79"/>
      <c r="V149" s="82" t="s">
        <v>953</v>
      </c>
      <c r="W149" s="81">
        <v>43453.61534722222</v>
      </c>
      <c r="X149" s="82" t="s">
        <v>1265</v>
      </c>
      <c r="Y149" s="79"/>
      <c r="Z149" s="79"/>
      <c r="AA149" s="85" t="s">
        <v>1610</v>
      </c>
      <c r="AB149" s="79"/>
      <c r="AC149" s="79" t="b">
        <v>0</v>
      </c>
      <c r="AD149" s="79">
        <v>0</v>
      </c>
      <c r="AE149" s="85" t="s">
        <v>1876</v>
      </c>
      <c r="AF149" s="79" t="b">
        <v>0</v>
      </c>
      <c r="AG149" s="79" t="s">
        <v>1909</v>
      </c>
      <c r="AH149" s="79"/>
      <c r="AI149" s="85" t="s">
        <v>1876</v>
      </c>
      <c r="AJ149" s="79" t="b">
        <v>0</v>
      </c>
      <c r="AK149" s="79">
        <v>2</v>
      </c>
      <c r="AL149" s="85" t="s">
        <v>1611</v>
      </c>
      <c r="AM149" s="79" t="s">
        <v>1920</v>
      </c>
      <c r="AN149" s="79" t="b">
        <v>0</v>
      </c>
      <c r="AO149" s="85" t="s">
        <v>1611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25</v>
      </c>
      <c r="BC149" s="78" t="str">
        <f>REPLACE(INDEX(GroupVertices[Group],MATCH(Edges[[#This Row],[Vertex 2]],GroupVertices[Vertex],0)),1,1,"")</f>
        <v>25</v>
      </c>
      <c r="BD149" s="48">
        <v>0</v>
      </c>
      <c r="BE149" s="49">
        <v>0</v>
      </c>
      <c r="BF149" s="48">
        <v>1</v>
      </c>
      <c r="BG149" s="49">
        <v>25</v>
      </c>
      <c r="BH149" s="48">
        <v>0</v>
      </c>
      <c r="BI149" s="49">
        <v>0</v>
      </c>
      <c r="BJ149" s="48">
        <v>3</v>
      </c>
      <c r="BK149" s="49">
        <v>75</v>
      </c>
      <c r="BL149" s="48">
        <v>4</v>
      </c>
    </row>
    <row r="150" spans="1:64" ht="15">
      <c r="A150" s="64" t="s">
        <v>316</v>
      </c>
      <c r="B150" s="64" t="s">
        <v>316</v>
      </c>
      <c r="C150" s="65" t="s">
        <v>5806</v>
      </c>
      <c r="D150" s="66">
        <v>3</v>
      </c>
      <c r="E150" s="67" t="s">
        <v>132</v>
      </c>
      <c r="F150" s="68">
        <v>35</v>
      </c>
      <c r="G150" s="65"/>
      <c r="H150" s="69"/>
      <c r="I150" s="70"/>
      <c r="J150" s="70"/>
      <c r="K150" s="34" t="s">
        <v>65</v>
      </c>
      <c r="L150" s="77">
        <v>150</v>
      </c>
      <c r="M150" s="77"/>
      <c r="N150" s="72"/>
      <c r="O150" s="79" t="s">
        <v>176</v>
      </c>
      <c r="P150" s="81">
        <v>43453.583344907405</v>
      </c>
      <c r="Q150" s="79" t="s">
        <v>722</v>
      </c>
      <c r="R150" s="79"/>
      <c r="S150" s="79"/>
      <c r="T150" s="79"/>
      <c r="U150" s="79"/>
      <c r="V150" s="82" t="s">
        <v>954</v>
      </c>
      <c r="W150" s="81">
        <v>43453.583344907405</v>
      </c>
      <c r="X150" s="82" t="s">
        <v>1266</v>
      </c>
      <c r="Y150" s="79"/>
      <c r="Z150" s="79"/>
      <c r="AA150" s="85" t="s">
        <v>1611</v>
      </c>
      <c r="AB150" s="79"/>
      <c r="AC150" s="79" t="b">
        <v>0</v>
      </c>
      <c r="AD150" s="79">
        <v>9</v>
      </c>
      <c r="AE150" s="85" t="s">
        <v>1876</v>
      </c>
      <c r="AF150" s="79" t="b">
        <v>0</v>
      </c>
      <c r="AG150" s="79" t="s">
        <v>1909</v>
      </c>
      <c r="AH150" s="79"/>
      <c r="AI150" s="85" t="s">
        <v>1876</v>
      </c>
      <c r="AJ150" s="79" t="b">
        <v>0</v>
      </c>
      <c r="AK150" s="79">
        <v>2</v>
      </c>
      <c r="AL150" s="85" t="s">
        <v>1876</v>
      </c>
      <c r="AM150" s="79" t="s">
        <v>1934</v>
      </c>
      <c r="AN150" s="79" t="b">
        <v>0</v>
      </c>
      <c r="AO150" s="85" t="s">
        <v>1611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25</v>
      </c>
      <c r="BC150" s="78" t="str">
        <f>REPLACE(INDEX(GroupVertices[Group],MATCH(Edges[[#This Row],[Vertex 2]],GroupVertices[Vertex],0)),1,1,"")</f>
        <v>25</v>
      </c>
      <c r="BD150" s="48">
        <v>0</v>
      </c>
      <c r="BE150" s="49">
        <v>0</v>
      </c>
      <c r="BF150" s="48">
        <v>1</v>
      </c>
      <c r="BG150" s="49">
        <v>50</v>
      </c>
      <c r="BH150" s="48">
        <v>0</v>
      </c>
      <c r="BI150" s="49">
        <v>0</v>
      </c>
      <c r="BJ150" s="48">
        <v>1</v>
      </c>
      <c r="BK150" s="49">
        <v>50</v>
      </c>
      <c r="BL150" s="48">
        <v>2</v>
      </c>
    </row>
    <row r="151" spans="1:64" ht="15">
      <c r="A151" s="64" t="s">
        <v>317</v>
      </c>
      <c r="B151" s="64" t="s">
        <v>316</v>
      </c>
      <c r="C151" s="65" t="s">
        <v>5806</v>
      </c>
      <c r="D151" s="66">
        <v>3</v>
      </c>
      <c r="E151" s="67" t="s">
        <v>132</v>
      </c>
      <c r="F151" s="68">
        <v>35</v>
      </c>
      <c r="G151" s="65"/>
      <c r="H151" s="69"/>
      <c r="I151" s="70"/>
      <c r="J151" s="70"/>
      <c r="K151" s="34" t="s">
        <v>65</v>
      </c>
      <c r="L151" s="77">
        <v>151</v>
      </c>
      <c r="M151" s="77"/>
      <c r="N151" s="72"/>
      <c r="O151" s="79" t="s">
        <v>646</v>
      </c>
      <c r="P151" s="81">
        <v>43453.63935185185</v>
      </c>
      <c r="Q151" s="79" t="s">
        <v>721</v>
      </c>
      <c r="R151" s="79"/>
      <c r="S151" s="79"/>
      <c r="T151" s="79"/>
      <c r="U151" s="79"/>
      <c r="V151" s="82" t="s">
        <v>955</v>
      </c>
      <c r="W151" s="81">
        <v>43453.63935185185</v>
      </c>
      <c r="X151" s="82" t="s">
        <v>1267</v>
      </c>
      <c r="Y151" s="79"/>
      <c r="Z151" s="79"/>
      <c r="AA151" s="85" t="s">
        <v>1612</v>
      </c>
      <c r="AB151" s="79"/>
      <c r="AC151" s="79" t="b">
        <v>0</v>
      </c>
      <c r="AD151" s="79">
        <v>0</v>
      </c>
      <c r="AE151" s="85" t="s">
        <v>1876</v>
      </c>
      <c r="AF151" s="79" t="b">
        <v>0</v>
      </c>
      <c r="AG151" s="79" t="s">
        <v>1909</v>
      </c>
      <c r="AH151" s="79"/>
      <c r="AI151" s="85" t="s">
        <v>1876</v>
      </c>
      <c r="AJ151" s="79" t="b">
        <v>0</v>
      </c>
      <c r="AK151" s="79">
        <v>2</v>
      </c>
      <c r="AL151" s="85" t="s">
        <v>1611</v>
      </c>
      <c r="AM151" s="79" t="s">
        <v>1919</v>
      </c>
      <c r="AN151" s="79" t="b">
        <v>0</v>
      </c>
      <c r="AO151" s="85" t="s">
        <v>1611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25</v>
      </c>
      <c r="BC151" s="78" t="str">
        <f>REPLACE(INDEX(GroupVertices[Group],MATCH(Edges[[#This Row],[Vertex 2]],GroupVertices[Vertex],0)),1,1,"")</f>
        <v>25</v>
      </c>
      <c r="BD151" s="48">
        <v>0</v>
      </c>
      <c r="BE151" s="49">
        <v>0</v>
      </c>
      <c r="BF151" s="48">
        <v>1</v>
      </c>
      <c r="BG151" s="49">
        <v>25</v>
      </c>
      <c r="BH151" s="48">
        <v>0</v>
      </c>
      <c r="BI151" s="49">
        <v>0</v>
      </c>
      <c r="BJ151" s="48">
        <v>3</v>
      </c>
      <c r="BK151" s="49">
        <v>75</v>
      </c>
      <c r="BL151" s="48">
        <v>4</v>
      </c>
    </row>
    <row r="152" spans="1:64" ht="15">
      <c r="A152" s="64" t="s">
        <v>318</v>
      </c>
      <c r="B152" s="64" t="s">
        <v>328</v>
      </c>
      <c r="C152" s="65" t="s">
        <v>5806</v>
      </c>
      <c r="D152" s="66">
        <v>3</v>
      </c>
      <c r="E152" s="67" t="s">
        <v>132</v>
      </c>
      <c r="F152" s="68">
        <v>35</v>
      </c>
      <c r="G152" s="65"/>
      <c r="H152" s="69"/>
      <c r="I152" s="70"/>
      <c r="J152" s="70"/>
      <c r="K152" s="34" t="s">
        <v>65</v>
      </c>
      <c r="L152" s="77">
        <v>152</v>
      </c>
      <c r="M152" s="77"/>
      <c r="N152" s="72"/>
      <c r="O152" s="79" t="s">
        <v>646</v>
      </c>
      <c r="P152" s="81">
        <v>43458.05123842593</v>
      </c>
      <c r="Q152" s="79" t="s">
        <v>723</v>
      </c>
      <c r="R152" s="79"/>
      <c r="S152" s="79"/>
      <c r="T152" s="79"/>
      <c r="U152" s="79"/>
      <c r="V152" s="82" t="s">
        <v>956</v>
      </c>
      <c r="W152" s="81">
        <v>43458.05123842593</v>
      </c>
      <c r="X152" s="82" t="s">
        <v>1268</v>
      </c>
      <c r="Y152" s="79"/>
      <c r="Z152" s="79"/>
      <c r="AA152" s="85" t="s">
        <v>1613</v>
      </c>
      <c r="AB152" s="79"/>
      <c r="AC152" s="79" t="b">
        <v>0</v>
      </c>
      <c r="AD152" s="79">
        <v>0</v>
      </c>
      <c r="AE152" s="85" t="s">
        <v>1876</v>
      </c>
      <c r="AF152" s="79" t="b">
        <v>0</v>
      </c>
      <c r="AG152" s="79" t="s">
        <v>1909</v>
      </c>
      <c r="AH152" s="79"/>
      <c r="AI152" s="85" t="s">
        <v>1876</v>
      </c>
      <c r="AJ152" s="79" t="b">
        <v>0</v>
      </c>
      <c r="AK152" s="79">
        <v>7</v>
      </c>
      <c r="AL152" s="85" t="s">
        <v>1623</v>
      </c>
      <c r="AM152" s="79" t="s">
        <v>1920</v>
      </c>
      <c r="AN152" s="79" t="b">
        <v>0</v>
      </c>
      <c r="AO152" s="85" t="s">
        <v>1623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8</v>
      </c>
      <c r="BC152" s="78" t="str">
        <f>REPLACE(INDEX(GroupVertices[Group],MATCH(Edges[[#This Row],[Vertex 2]],GroupVertices[Vertex],0)),1,1,"")</f>
        <v>8</v>
      </c>
      <c r="BD152" s="48">
        <v>0</v>
      </c>
      <c r="BE152" s="49">
        <v>0</v>
      </c>
      <c r="BF152" s="48">
        <v>0</v>
      </c>
      <c r="BG152" s="49">
        <v>0</v>
      </c>
      <c r="BH152" s="48">
        <v>0</v>
      </c>
      <c r="BI152" s="49">
        <v>0</v>
      </c>
      <c r="BJ152" s="48">
        <v>21</v>
      </c>
      <c r="BK152" s="49">
        <v>100</v>
      </c>
      <c r="BL152" s="48">
        <v>21</v>
      </c>
    </row>
    <row r="153" spans="1:64" ht="15">
      <c r="A153" s="64" t="s">
        <v>319</v>
      </c>
      <c r="B153" s="64" t="s">
        <v>328</v>
      </c>
      <c r="C153" s="65" t="s">
        <v>5806</v>
      </c>
      <c r="D153" s="66">
        <v>3</v>
      </c>
      <c r="E153" s="67" t="s">
        <v>132</v>
      </c>
      <c r="F153" s="68">
        <v>35</v>
      </c>
      <c r="G153" s="65"/>
      <c r="H153" s="69"/>
      <c r="I153" s="70"/>
      <c r="J153" s="70"/>
      <c r="K153" s="34" t="s">
        <v>65</v>
      </c>
      <c r="L153" s="77">
        <v>153</v>
      </c>
      <c r="M153" s="77"/>
      <c r="N153" s="72"/>
      <c r="O153" s="79" t="s">
        <v>646</v>
      </c>
      <c r="P153" s="81">
        <v>43458.05163194444</v>
      </c>
      <c r="Q153" s="79" t="s">
        <v>723</v>
      </c>
      <c r="R153" s="79"/>
      <c r="S153" s="79"/>
      <c r="T153" s="79"/>
      <c r="U153" s="79"/>
      <c r="V153" s="82" t="s">
        <v>957</v>
      </c>
      <c r="W153" s="81">
        <v>43458.05163194444</v>
      </c>
      <c r="X153" s="82" t="s">
        <v>1269</v>
      </c>
      <c r="Y153" s="79"/>
      <c r="Z153" s="79"/>
      <c r="AA153" s="85" t="s">
        <v>1614</v>
      </c>
      <c r="AB153" s="79"/>
      <c r="AC153" s="79" t="b">
        <v>0</v>
      </c>
      <c r="AD153" s="79">
        <v>0</v>
      </c>
      <c r="AE153" s="85" t="s">
        <v>1876</v>
      </c>
      <c r="AF153" s="79" t="b">
        <v>0</v>
      </c>
      <c r="AG153" s="79" t="s">
        <v>1909</v>
      </c>
      <c r="AH153" s="79"/>
      <c r="AI153" s="85" t="s">
        <v>1876</v>
      </c>
      <c r="AJ153" s="79" t="b">
        <v>0</v>
      </c>
      <c r="AK153" s="79">
        <v>7</v>
      </c>
      <c r="AL153" s="85" t="s">
        <v>1623</v>
      </c>
      <c r="AM153" s="79" t="s">
        <v>1921</v>
      </c>
      <c r="AN153" s="79" t="b">
        <v>0</v>
      </c>
      <c r="AO153" s="85" t="s">
        <v>1623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8</v>
      </c>
      <c r="BD153" s="48">
        <v>0</v>
      </c>
      <c r="BE153" s="49">
        <v>0</v>
      </c>
      <c r="BF153" s="48">
        <v>0</v>
      </c>
      <c r="BG153" s="49">
        <v>0</v>
      </c>
      <c r="BH153" s="48">
        <v>0</v>
      </c>
      <c r="BI153" s="49">
        <v>0</v>
      </c>
      <c r="BJ153" s="48">
        <v>21</v>
      </c>
      <c r="BK153" s="49">
        <v>100</v>
      </c>
      <c r="BL153" s="48">
        <v>21</v>
      </c>
    </row>
    <row r="154" spans="1:64" ht="15">
      <c r="A154" s="64" t="s">
        <v>320</v>
      </c>
      <c r="B154" s="64" t="s">
        <v>328</v>
      </c>
      <c r="C154" s="65" t="s">
        <v>5806</v>
      </c>
      <c r="D154" s="66">
        <v>3</v>
      </c>
      <c r="E154" s="67" t="s">
        <v>132</v>
      </c>
      <c r="F154" s="68">
        <v>35</v>
      </c>
      <c r="G154" s="65"/>
      <c r="H154" s="69"/>
      <c r="I154" s="70"/>
      <c r="J154" s="70"/>
      <c r="K154" s="34" t="s">
        <v>65</v>
      </c>
      <c r="L154" s="77">
        <v>154</v>
      </c>
      <c r="M154" s="77"/>
      <c r="N154" s="72"/>
      <c r="O154" s="79" t="s">
        <v>646</v>
      </c>
      <c r="P154" s="81">
        <v>43458.052824074075</v>
      </c>
      <c r="Q154" s="79" t="s">
        <v>723</v>
      </c>
      <c r="R154" s="79"/>
      <c r="S154" s="79"/>
      <c r="T154" s="79"/>
      <c r="U154" s="79"/>
      <c r="V154" s="82" t="s">
        <v>958</v>
      </c>
      <c r="W154" s="81">
        <v>43458.052824074075</v>
      </c>
      <c r="X154" s="82" t="s">
        <v>1270</v>
      </c>
      <c r="Y154" s="79"/>
      <c r="Z154" s="79"/>
      <c r="AA154" s="85" t="s">
        <v>1615</v>
      </c>
      <c r="AB154" s="79"/>
      <c r="AC154" s="79" t="b">
        <v>0</v>
      </c>
      <c r="AD154" s="79">
        <v>0</v>
      </c>
      <c r="AE154" s="85" t="s">
        <v>1876</v>
      </c>
      <c r="AF154" s="79" t="b">
        <v>0</v>
      </c>
      <c r="AG154" s="79" t="s">
        <v>1909</v>
      </c>
      <c r="AH154" s="79"/>
      <c r="AI154" s="85" t="s">
        <v>1876</v>
      </c>
      <c r="AJ154" s="79" t="b">
        <v>0</v>
      </c>
      <c r="AK154" s="79">
        <v>7</v>
      </c>
      <c r="AL154" s="85" t="s">
        <v>1623</v>
      </c>
      <c r="AM154" s="79" t="s">
        <v>1929</v>
      </c>
      <c r="AN154" s="79" t="b">
        <v>0</v>
      </c>
      <c r="AO154" s="85" t="s">
        <v>1623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8</v>
      </c>
      <c r="BC154" s="78" t="str">
        <f>REPLACE(INDEX(GroupVertices[Group],MATCH(Edges[[#This Row],[Vertex 2]],GroupVertices[Vertex],0)),1,1,"")</f>
        <v>8</v>
      </c>
      <c r="BD154" s="48">
        <v>0</v>
      </c>
      <c r="BE154" s="49">
        <v>0</v>
      </c>
      <c r="BF154" s="48">
        <v>0</v>
      </c>
      <c r="BG154" s="49">
        <v>0</v>
      </c>
      <c r="BH154" s="48">
        <v>0</v>
      </c>
      <c r="BI154" s="49">
        <v>0</v>
      </c>
      <c r="BJ154" s="48">
        <v>21</v>
      </c>
      <c r="BK154" s="49">
        <v>100</v>
      </c>
      <c r="BL154" s="48">
        <v>21</v>
      </c>
    </row>
    <row r="155" spans="1:64" ht="15">
      <c r="A155" s="64" t="s">
        <v>321</v>
      </c>
      <c r="B155" s="64" t="s">
        <v>328</v>
      </c>
      <c r="C155" s="65" t="s">
        <v>5806</v>
      </c>
      <c r="D155" s="66">
        <v>3</v>
      </c>
      <c r="E155" s="67" t="s">
        <v>132</v>
      </c>
      <c r="F155" s="68">
        <v>35</v>
      </c>
      <c r="G155" s="65"/>
      <c r="H155" s="69"/>
      <c r="I155" s="70"/>
      <c r="J155" s="70"/>
      <c r="K155" s="34" t="s">
        <v>65</v>
      </c>
      <c r="L155" s="77">
        <v>155</v>
      </c>
      <c r="M155" s="77"/>
      <c r="N155" s="72"/>
      <c r="O155" s="79" t="s">
        <v>646</v>
      </c>
      <c r="P155" s="81">
        <v>43458.11540509259</v>
      </c>
      <c r="Q155" s="79" t="s">
        <v>723</v>
      </c>
      <c r="R155" s="79"/>
      <c r="S155" s="79"/>
      <c r="T155" s="79"/>
      <c r="U155" s="79"/>
      <c r="V155" s="82" t="s">
        <v>959</v>
      </c>
      <c r="W155" s="81">
        <v>43458.11540509259</v>
      </c>
      <c r="X155" s="82" t="s">
        <v>1271</v>
      </c>
      <c r="Y155" s="79"/>
      <c r="Z155" s="79"/>
      <c r="AA155" s="85" t="s">
        <v>1616</v>
      </c>
      <c r="AB155" s="79"/>
      <c r="AC155" s="79" t="b">
        <v>0</v>
      </c>
      <c r="AD155" s="79">
        <v>0</v>
      </c>
      <c r="AE155" s="85" t="s">
        <v>1876</v>
      </c>
      <c r="AF155" s="79" t="b">
        <v>0</v>
      </c>
      <c r="AG155" s="79" t="s">
        <v>1909</v>
      </c>
      <c r="AH155" s="79"/>
      <c r="AI155" s="85" t="s">
        <v>1876</v>
      </c>
      <c r="AJ155" s="79" t="b">
        <v>0</v>
      </c>
      <c r="AK155" s="79">
        <v>7</v>
      </c>
      <c r="AL155" s="85" t="s">
        <v>1623</v>
      </c>
      <c r="AM155" s="79" t="s">
        <v>1923</v>
      </c>
      <c r="AN155" s="79" t="b">
        <v>0</v>
      </c>
      <c r="AO155" s="85" t="s">
        <v>1623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8</v>
      </c>
      <c r="BC155" s="78" t="str">
        <f>REPLACE(INDEX(GroupVertices[Group],MATCH(Edges[[#This Row],[Vertex 2]],GroupVertices[Vertex],0)),1,1,"")</f>
        <v>8</v>
      </c>
      <c r="BD155" s="48">
        <v>0</v>
      </c>
      <c r="BE155" s="49">
        <v>0</v>
      </c>
      <c r="BF155" s="48">
        <v>0</v>
      </c>
      <c r="BG155" s="49">
        <v>0</v>
      </c>
      <c r="BH155" s="48">
        <v>0</v>
      </c>
      <c r="BI155" s="49">
        <v>0</v>
      </c>
      <c r="BJ155" s="48">
        <v>21</v>
      </c>
      <c r="BK155" s="49">
        <v>100</v>
      </c>
      <c r="BL155" s="48">
        <v>21</v>
      </c>
    </row>
    <row r="156" spans="1:64" ht="15">
      <c r="A156" s="64" t="s">
        <v>322</v>
      </c>
      <c r="B156" s="64" t="s">
        <v>328</v>
      </c>
      <c r="C156" s="65" t="s">
        <v>5806</v>
      </c>
      <c r="D156" s="66">
        <v>3</v>
      </c>
      <c r="E156" s="67" t="s">
        <v>132</v>
      </c>
      <c r="F156" s="68">
        <v>35</v>
      </c>
      <c r="G156" s="65"/>
      <c r="H156" s="69"/>
      <c r="I156" s="70"/>
      <c r="J156" s="70"/>
      <c r="K156" s="34" t="s">
        <v>65</v>
      </c>
      <c r="L156" s="77">
        <v>156</v>
      </c>
      <c r="M156" s="77"/>
      <c r="N156" s="72"/>
      <c r="O156" s="79" t="s">
        <v>646</v>
      </c>
      <c r="P156" s="81">
        <v>43458.12229166667</v>
      </c>
      <c r="Q156" s="79" t="s">
        <v>723</v>
      </c>
      <c r="R156" s="79"/>
      <c r="S156" s="79"/>
      <c r="T156" s="79"/>
      <c r="U156" s="79"/>
      <c r="V156" s="82" t="s">
        <v>960</v>
      </c>
      <c r="W156" s="81">
        <v>43458.12229166667</v>
      </c>
      <c r="X156" s="82" t="s">
        <v>1272</v>
      </c>
      <c r="Y156" s="79"/>
      <c r="Z156" s="79"/>
      <c r="AA156" s="85" t="s">
        <v>1617</v>
      </c>
      <c r="AB156" s="79"/>
      <c r="AC156" s="79" t="b">
        <v>0</v>
      </c>
      <c r="AD156" s="79">
        <v>0</v>
      </c>
      <c r="AE156" s="85" t="s">
        <v>1876</v>
      </c>
      <c r="AF156" s="79" t="b">
        <v>0</v>
      </c>
      <c r="AG156" s="79" t="s">
        <v>1909</v>
      </c>
      <c r="AH156" s="79"/>
      <c r="AI156" s="85" t="s">
        <v>1876</v>
      </c>
      <c r="AJ156" s="79" t="b">
        <v>0</v>
      </c>
      <c r="AK156" s="79">
        <v>7</v>
      </c>
      <c r="AL156" s="85" t="s">
        <v>1623</v>
      </c>
      <c r="AM156" s="79" t="s">
        <v>1920</v>
      </c>
      <c r="AN156" s="79" t="b">
        <v>0</v>
      </c>
      <c r="AO156" s="85" t="s">
        <v>1623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21</v>
      </c>
      <c r="BK156" s="49">
        <v>100</v>
      </c>
      <c r="BL156" s="48">
        <v>21</v>
      </c>
    </row>
    <row r="157" spans="1:64" ht="15">
      <c r="A157" s="64" t="s">
        <v>323</v>
      </c>
      <c r="B157" s="64" t="s">
        <v>328</v>
      </c>
      <c r="C157" s="65" t="s">
        <v>5806</v>
      </c>
      <c r="D157" s="66">
        <v>3</v>
      </c>
      <c r="E157" s="67" t="s">
        <v>132</v>
      </c>
      <c r="F157" s="68">
        <v>35</v>
      </c>
      <c r="G157" s="65"/>
      <c r="H157" s="69"/>
      <c r="I157" s="70"/>
      <c r="J157" s="70"/>
      <c r="K157" s="34" t="s">
        <v>65</v>
      </c>
      <c r="L157" s="77">
        <v>157</v>
      </c>
      <c r="M157" s="77"/>
      <c r="N157" s="72"/>
      <c r="O157" s="79" t="s">
        <v>646</v>
      </c>
      <c r="P157" s="81">
        <v>43458.15337962963</v>
      </c>
      <c r="Q157" s="79" t="s">
        <v>723</v>
      </c>
      <c r="R157" s="79"/>
      <c r="S157" s="79"/>
      <c r="T157" s="79"/>
      <c r="U157" s="79"/>
      <c r="V157" s="82" t="s">
        <v>961</v>
      </c>
      <c r="W157" s="81">
        <v>43458.15337962963</v>
      </c>
      <c r="X157" s="82" t="s">
        <v>1273</v>
      </c>
      <c r="Y157" s="79"/>
      <c r="Z157" s="79"/>
      <c r="AA157" s="85" t="s">
        <v>1618</v>
      </c>
      <c r="AB157" s="79"/>
      <c r="AC157" s="79" t="b">
        <v>0</v>
      </c>
      <c r="AD157" s="79">
        <v>0</v>
      </c>
      <c r="AE157" s="85" t="s">
        <v>1876</v>
      </c>
      <c r="AF157" s="79" t="b">
        <v>0</v>
      </c>
      <c r="AG157" s="79" t="s">
        <v>1909</v>
      </c>
      <c r="AH157" s="79"/>
      <c r="AI157" s="85" t="s">
        <v>1876</v>
      </c>
      <c r="AJ157" s="79" t="b">
        <v>0</v>
      </c>
      <c r="AK157" s="79">
        <v>7</v>
      </c>
      <c r="AL157" s="85" t="s">
        <v>1623</v>
      </c>
      <c r="AM157" s="79" t="s">
        <v>1921</v>
      </c>
      <c r="AN157" s="79" t="b">
        <v>0</v>
      </c>
      <c r="AO157" s="85" t="s">
        <v>1623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21</v>
      </c>
      <c r="BK157" s="49">
        <v>100</v>
      </c>
      <c r="BL157" s="48">
        <v>21</v>
      </c>
    </row>
    <row r="158" spans="1:64" ht="15">
      <c r="A158" s="64" t="s">
        <v>324</v>
      </c>
      <c r="B158" s="64" t="s">
        <v>577</v>
      </c>
      <c r="C158" s="65" t="s">
        <v>5806</v>
      </c>
      <c r="D158" s="66">
        <v>3</v>
      </c>
      <c r="E158" s="67" t="s">
        <v>132</v>
      </c>
      <c r="F158" s="68">
        <v>35</v>
      </c>
      <c r="G158" s="65"/>
      <c r="H158" s="69"/>
      <c r="I158" s="70"/>
      <c r="J158" s="70"/>
      <c r="K158" s="34" t="s">
        <v>65</v>
      </c>
      <c r="L158" s="77">
        <v>158</v>
      </c>
      <c r="M158" s="77"/>
      <c r="N158" s="72"/>
      <c r="O158" s="79" t="s">
        <v>647</v>
      </c>
      <c r="P158" s="81">
        <v>43458.277916666666</v>
      </c>
      <c r="Q158" s="79" t="s">
        <v>724</v>
      </c>
      <c r="R158" s="79"/>
      <c r="S158" s="79"/>
      <c r="T158" s="79"/>
      <c r="U158" s="79"/>
      <c r="V158" s="82" t="s">
        <v>962</v>
      </c>
      <c r="W158" s="81">
        <v>43458.277916666666</v>
      </c>
      <c r="X158" s="82" t="s">
        <v>1274</v>
      </c>
      <c r="Y158" s="79"/>
      <c r="Z158" s="79"/>
      <c r="AA158" s="85" t="s">
        <v>1619</v>
      </c>
      <c r="AB158" s="85" t="s">
        <v>1867</v>
      </c>
      <c r="AC158" s="79" t="b">
        <v>0</v>
      </c>
      <c r="AD158" s="79">
        <v>0</v>
      </c>
      <c r="AE158" s="85" t="s">
        <v>1900</v>
      </c>
      <c r="AF158" s="79" t="b">
        <v>0</v>
      </c>
      <c r="AG158" s="79" t="s">
        <v>1909</v>
      </c>
      <c r="AH158" s="79"/>
      <c r="AI158" s="85" t="s">
        <v>1876</v>
      </c>
      <c r="AJ158" s="79" t="b">
        <v>0</v>
      </c>
      <c r="AK158" s="79">
        <v>0</v>
      </c>
      <c r="AL158" s="85" t="s">
        <v>1876</v>
      </c>
      <c r="AM158" s="79" t="s">
        <v>1923</v>
      </c>
      <c r="AN158" s="79" t="b">
        <v>0</v>
      </c>
      <c r="AO158" s="85" t="s">
        <v>1867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40</v>
      </c>
      <c r="BC158" s="78" t="str">
        <f>REPLACE(INDEX(GroupVertices[Group],MATCH(Edges[[#This Row],[Vertex 2]],GroupVertices[Vertex],0)),1,1,"")</f>
        <v>40</v>
      </c>
      <c r="BD158" s="48">
        <v>3</v>
      </c>
      <c r="BE158" s="49">
        <v>6.818181818181818</v>
      </c>
      <c r="BF158" s="48">
        <v>2</v>
      </c>
      <c r="BG158" s="49">
        <v>4.545454545454546</v>
      </c>
      <c r="BH158" s="48">
        <v>0</v>
      </c>
      <c r="BI158" s="49">
        <v>0</v>
      </c>
      <c r="BJ158" s="48">
        <v>39</v>
      </c>
      <c r="BK158" s="49">
        <v>88.63636363636364</v>
      </c>
      <c r="BL158" s="48">
        <v>44</v>
      </c>
    </row>
    <row r="159" spans="1:64" ht="15">
      <c r="A159" s="64" t="s">
        <v>325</v>
      </c>
      <c r="B159" s="64" t="s">
        <v>328</v>
      </c>
      <c r="C159" s="65" t="s">
        <v>5806</v>
      </c>
      <c r="D159" s="66">
        <v>3</v>
      </c>
      <c r="E159" s="67" t="s">
        <v>132</v>
      </c>
      <c r="F159" s="68">
        <v>35</v>
      </c>
      <c r="G159" s="65"/>
      <c r="H159" s="69"/>
      <c r="I159" s="70"/>
      <c r="J159" s="70"/>
      <c r="K159" s="34" t="s">
        <v>65</v>
      </c>
      <c r="L159" s="77">
        <v>159</v>
      </c>
      <c r="M159" s="77"/>
      <c r="N159" s="72"/>
      <c r="O159" s="79" t="s">
        <v>646</v>
      </c>
      <c r="P159" s="81">
        <v>43458.32962962963</v>
      </c>
      <c r="Q159" s="79" t="s">
        <v>723</v>
      </c>
      <c r="R159" s="79"/>
      <c r="S159" s="79"/>
      <c r="T159" s="79"/>
      <c r="U159" s="79"/>
      <c r="V159" s="82" t="s">
        <v>963</v>
      </c>
      <c r="W159" s="81">
        <v>43458.32962962963</v>
      </c>
      <c r="X159" s="82" t="s">
        <v>1275</v>
      </c>
      <c r="Y159" s="79"/>
      <c r="Z159" s="79"/>
      <c r="AA159" s="85" t="s">
        <v>1620</v>
      </c>
      <c r="AB159" s="79"/>
      <c r="AC159" s="79" t="b">
        <v>0</v>
      </c>
      <c r="AD159" s="79">
        <v>0</v>
      </c>
      <c r="AE159" s="85" t="s">
        <v>1876</v>
      </c>
      <c r="AF159" s="79" t="b">
        <v>0</v>
      </c>
      <c r="AG159" s="79" t="s">
        <v>1909</v>
      </c>
      <c r="AH159" s="79"/>
      <c r="AI159" s="85" t="s">
        <v>1876</v>
      </c>
      <c r="AJ159" s="79" t="b">
        <v>0</v>
      </c>
      <c r="AK159" s="79">
        <v>7</v>
      </c>
      <c r="AL159" s="85" t="s">
        <v>1623</v>
      </c>
      <c r="AM159" s="79" t="s">
        <v>1919</v>
      </c>
      <c r="AN159" s="79" t="b">
        <v>0</v>
      </c>
      <c r="AO159" s="85" t="s">
        <v>1623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v>0</v>
      </c>
      <c r="BE159" s="49">
        <v>0</v>
      </c>
      <c r="BF159" s="48">
        <v>0</v>
      </c>
      <c r="BG159" s="49">
        <v>0</v>
      </c>
      <c r="BH159" s="48">
        <v>0</v>
      </c>
      <c r="BI159" s="49">
        <v>0</v>
      </c>
      <c r="BJ159" s="48">
        <v>21</v>
      </c>
      <c r="BK159" s="49">
        <v>100</v>
      </c>
      <c r="BL159" s="48">
        <v>21</v>
      </c>
    </row>
    <row r="160" spans="1:64" ht="15">
      <c r="A160" s="64" t="s">
        <v>326</v>
      </c>
      <c r="B160" s="64" t="s">
        <v>326</v>
      </c>
      <c r="C160" s="65" t="s">
        <v>5806</v>
      </c>
      <c r="D160" s="66">
        <v>3</v>
      </c>
      <c r="E160" s="67" t="s">
        <v>132</v>
      </c>
      <c r="F160" s="68">
        <v>35</v>
      </c>
      <c r="G160" s="65"/>
      <c r="H160" s="69"/>
      <c r="I160" s="70"/>
      <c r="J160" s="70"/>
      <c r="K160" s="34" t="s">
        <v>65</v>
      </c>
      <c r="L160" s="77">
        <v>160</v>
      </c>
      <c r="M160" s="77"/>
      <c r="N160" s="72"/>
      <c r="O160" s="79" t="s">
        <v>176</v>
      </c>
      <c r="P160" s="81">
        <v>43458.63552083333</v>
      </c>
      <c r="Q160" s="79" t="s">
        <v>725</v>
      </c>
      <c r="R160" s="79"/>
      <c r="S160" s="79"/>
      <c r="T160" s="79"/>
      <c r="U160" s="79"/>
      <c r="V160" s="82" t="s">
        <v>964</v>
      </c>
      <c r="W160" s="81">
        <v>43458.63552083333</v>
      </c>
      <c r="X160" s="82" t="s">
        <v>1276</v>
      </c>
      <c r="Y160" s="79"/>
      <c r="Z160" s="79"/>
      <c r="AA160" s="85" t="s">
        <v>1621</v>
      </c>
      <c r="AB160" s="79"/>
      <c r="AC160" s="79" t="b">
        <v>0</v>
      </c>
      <c r="AD160" s="79">
        <v>0</v>
      </c>
      <c r="AE160" s="85" t="s">
        <v>1876</v>
      </c>
      <c r="AF160" s="79" t="b">
        <v>0</v>
      </c>
      <c r="AG160" s="79" t="s">
        <v>1909</v>
      </c>
      <c r="AH160" s="79"/>
      <c r="AI160" s="85" t="s">
        <v>1876</v>
      </c>
      <c r="AJ160" s="79" t="b">
        <v>0</v>
      </c>
      <c r="AK160" s="79">
        <v>0</v>
      </c>
      <c r="AL160" s="85" t="s">
        <v>1876</v>
      </c>
      <c r="AM160" s="79" t="s">
        <v>1935</v>
      </c>
      <c r="AN160" s="79" t="b">
        <v>0</v>
      </c>
      <c r="AO160" s="85" t="s">
        <v>1621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5</v>
      </c>
      <c r="BK160" s="49">
        <v>100</v>
      </c>
      <c r="BL160" s="48">
        <v>5</v>
      </c>
    </row>
    <row r="161" spans="1:64" ht="15">
      <c r="A161" s="64" t="s">
        <v>327</v>
      </c>
      <c r="B161" s="64" t="s">
        <v>328</v>
      </c>
      <c r="C161" s="65" t="s">
        <v>5806</v>
      </c>
      <c r="D161" s="66">
        <v>3</v>
      </c>
      <c r="E161" s="67" t="s">
        <v>132</v>
      </c>
      <c r="F161" s="68">
        <v>35</v>
      </c>
      <c r="G161" s="65"/>
      <c r="H161" s="69"/>
      <c r="I161" s="70"/>
      <c r="J161" s="70"/>
      <c r="K161" s="34" t="s">
        <v>65</v>
      </c>
      <c r="L161" s="77">
        <v>161</v>
      </c>
      <c r="M161" s="77"/>
      <c r="N161" s="72"/>
      <c r="O161" s="79" t="s">
        <v>646</v>
      </c>
      <c r="P161" s="81">
        <v>43459.05517361111</v>
      </c>
      <c r="Q161" s="79" t="s">
        <v>723</v>
      </c>
      <c r="R161" s="79"/>
      <c r="S161" s="79"/>
      <c r="T161" s="79"/>
      <c r="U161" s="79"/>
      <c r="V161" s="82" t="s">
        <v>965</v>
      </c>
      <c r="W161" s="81">
        <v>43459.05517361111</v>
      </c>
      <c r="X161" s="82" t="s">
        <v>1277</v>
      </c>
      <c r="Y161" s="79"/>
      <c r="Z161" s="79"/>
      <c r="AA161" s="85" t="s">
        <v>1622</v>
      </c>
      <c r="AB161" s="79"/>
      <c r="AC161" s="79" t="b">
        <v>0</v>
      </c>
      <c r="AD161" s="79">
        <v>0</v>
      </c>
      <c r="AE161" s="85" t="s">
        <v>1876</v>
      </c>
      <c r="AF161" s="79" t="b">
        <v>0</v>
      </c>
      <c r="AG161" s="79" t="s">
        <v>1909</v>
      </c>
      <c r="AH161" s="79"/>
      <c r="AI161" s="85" t="s">
        <v>1876</v>
      </c>
      <c r="AJ161" s="79" t="b">
        <v>0</v>
      </c>
      <c r="AK161" s="79">
        <v>9</v>
      </c>
      <c r="AL161" s="85" t="s">
        <v>1623</v>
      </c>
      <c r="AM161" s="79" t="s">
        <v>1920</v>
      </c>
      <c r="AN161" s="79" t="b">
        <v>0</v>
      </c>
      <c r="AO161" s="85" t="s">
        <v>1623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v>0</v>
      </c>
      <c r="BE161" s="49">
        <v>0</v>
      </c>
      <c r="BF161" s="48">
        <v>0</v>
      </c>
      <c r="BG161" s="49">
        <v>0</v>
      </c>
      <c r="BH161" s="48">
        <v>0</v>
      </c>
      <c r="BI161" s="49">
        <v>0</v>
      </c>
      <c r="BJ161" s="48">
        <v>21</v>
      </c>
      <c r="BK161" s="49">
        <v>100</v>
      </c>
      <c r="BL161" s="48">
        <v>21</v>
      </c>
    </row>
    <row r="162" spans="1:64" ht="15">
      <c r="A162" s="64" t="s">
        <v>328</v>
      </c>
      <c r="B162" s="64" t="s">
        <v>328</v>
      </c>
      <c r="C162" s="65" t="s">
        <v>5806</v>
      </c>
      <c r="D162" s="66">
        <v>3</v>
      </c>
      <c r="E162" s="67" t="s">
        <v>132</v>
      </c>
      <c r="F162" s="68">
        <v>35</v>
      </c>
      <c r="G162" s="65"/>
      <c r="H162" s="69"/>
      <c r="I162" s="70"/>
      <c r="J162" s="70"/>
      <c r="K162" s="34" t="s">
        <v>65</v>
      </c>
      <c r="L162" s="77">
        <v>162</v>
      </c>
      <c r="M162" s="77"/>
      <c r="N162" s="72"/>
      <c r="O162" s="79" t="s">
        <v>176</v>
      </c>
      <c r="P162" s="81">
        <v>43456.74313657408</v>
      </c>
      <c r="Q162" s="79" t="s">
        <v>726</v>
      </c>
      <c r="R162" s="79" t="s">
        <v>792</v>
      </c>
      <c r="S162" s="79" t="s">
        <v>815</v>
      </c>
      <c r="T162" s="79"/>
      <c r="U162" s="79"/>
      <c r="V162" s="82" t="s">
        <v>938</v>
      </c>
      <c r="W162" s="81">
        <v>43456.74313657408</v>
      </c>
      <c r="X162" s="82" t="s">
        <v>1278</v>
      </c>
      <c r="Y162" s="79"/>
      <c r="Z162" s="79"/>
      <c r="AA162" s="85" t="s">
        <v>1623</v>
      </c>
      <c r="AB162" s="79"/>
      <c r="AC162" s="79" t="b">
        <v>0</v>
      </c>
      <c r="AD162" s="79">
        <v>0</v>
      </c>
      <c r="AE162" s="85" t="s">
        <v>1876</v>
      </c>
      <c r="AF162" s="79" t="b">
        <v>0</v>
      </c>
      <c r="AG162" s="79" t="s">
        <v>1909</v>
      </c>
      <c r="AH162" s="79"/>
      <c r="AI162" s="85" t="s">
        <v>1876</v>
      </c>
      <c r="AJ162" s="79" t="b">
        <v>0</v>
      </c>
      <c r="AK162" s="79">
        <v>0</v>
      </c>
      <c r="AL162" s="85" t="s">
        <v>1876</v>
      </c>
      <c r="AM162" s="79" t="s">
        <v>1927</v>
      </c>
      <c r="AN162" s="79" t="b">
        <v>0</v>
      </c>
      <c r="AO162" s="85" t="s">
        <v>1623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v>2</v>
      </c>
      <c r="BE162" s="49">
        <v>5.555555555555555</v>
      </c>
      <c r="BF162" s="48">
        <v>0</v>
      </c>
      <c r="BG162" s="49">
        <v>0</v>
      </c>
      <c r="BH162" s="48">
        <v>0</v>
      </c>
      <c r="BI162" s="49">
        <v>0</v>
      </c>
      <c r="BJ162" s="48">
        <v>34</v>
      </c>
      <c r="BK162" s="49">
        <v>94.44444444444444</v>
      </c>
      <c r="BL162" s="48">
        <v>36</v>
      </c>
    </row>
    <row r="163" spans="1:64" ht="15">
      <c r="A163" s="64" t="s">
        <v>329</v>
      </c>
      <c r="B163" s="64" t="s">
        <v>328</v>
      </c>
      <c r="C163" s="65" t="s">
        <v>5806</v>
      </c>
      <c r="D163" s="66">
        <v>3</v>
      </c>
      <c r="E163" s="67" t="s">
        <v>132</v>
      </c>
      <c r="F163" s="68">
        <v>35</v>
      </c>
      <c r="G163" s="65"/>
      <c r="H163" s="69"/>
      <c r="I163" s="70"/>
      <c r="J163" s="70"/>
      <c r="K163" s="34" t="s">
        <v>65</v>
      </c>
      <c r="L163" s="77">
        <v>163</v>
      </c>
      <c r="M163" s="77"/>
      <c r="N163" s="72"/>
      <c r="O163" s="79" t="s">
        <v>646</v>
      </c>
      <c r="P163" s="81">
        <v>43459.080034722225</v>
      </c>
      <c r="Q163" s="79" t="s">
        <v>723</v>
      </c>
      <c r="R163" s="79"/>
      <c r="S163" s="79"/>
      <c r="T163" s="79"/>
      <c r="U163" s="79"/>
      <c r="V163" s="82" t="s">
        <v>966</v>
      </c>
      <c r="W163" s="81">
        <v>43459.080034722225</v>
      </c>
      <c r="X163" s="82" t="s">
        <v>1279</v>
      </c>
      <c r="Y163" s="79"/>
      <c r="Z163" s="79"/>
      <c r="AA163" s="85" t="s">
        <v>1624</v>
      </c>
      <c r="AB163" s="79"/>
      <c r="AC163" s="79" t="b">
        <v>0</v>
      </c>
      <c r="AD163" s="79">
        <v>0</v>
      </c>
      <c r="AE163" s="85" t="s">
        <v>1876</v>
      </c>
      <c r="AF163" s="79" t="b">
        <v>0</v>
      </c>
      <c r="AG163" s="79" t="s">
        <v>1909</v>
      </c>
      <c r="AH163" s="79"/>
      <c r="AI163" s="85" t="s">
        <v>1876</v>
      </c>
      <c r="AJ163" s="79" t="b">
        <v>0</v>
      </c>
      <c r="AK163" s="79">
        <v>9</v>
      </c>
      <c r="AL163" s="85" t="s">
        <v>1623</v>
      </c>
      <c r="AM163" s="79" t="s">
        <v>1919</v>
      </c>
      <c r="AN163" s="79" t="b">
        <v>0</v>
      </c>
      <c r="AO163" s="85" t="s">
        <v>1623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v>0</v>
      </c>
      <c r="BE163" s="49">
        <v>0</v>
      </c>
      <c r="BF163" s="48">
        <v>0</v>
      </c>
      <c r="BG163" s="49">
        <v>0</v>
      </c>
      <c r="BH163" s="48">
        <v>0</v>
      </c>
      <c r="BI163" s="49">
        <v>0</v>
      </c>
      <c r="BJ163" s="48">
        <v>21</v>
      </c>
      <c r="BK163" s="49">
        <v>100</v>
      </c>
      <c r="BL163" s="48">
        <v>21</v>
      </c>
    </row>
    <row r="164" spans="1:64" ht="15">
      <c r="A164" s="64" t="s">
        <v>330</v>
      </c>
      <c r="B164" s="64" t="s">
        <v>330</v>
      </c>
      <c r="C164" s="65" t="s">
        <v>5806</v>
      </c>
      <c r="D164" s="66">
        <v>3</v>
      </c>
      <c r="E164" s="67" t="s">
        <v>132</v>
      </c>
      <c r="F164" s="68">
        <v>35</v>
      </c>
      <c r="G164" s="65"/>
      <c r="H164" s="69"/>
      <c r="I164" s="70"/>
      <c r="J164" s="70"/>
      <c r="K164" s="34" t="s">
        <v>65</v>
      </c>
      <c r="L164" s="77">
        <v>164</v>
      </c>
      <c r="M164" s="77"/>
      <c r="N164" s="72"/>
      <c r="O164" s="79" t="s">
        <v>176</v>
      </c>
      <c r="P164" s="81">
        <v>43459.69954861111</v>
      </c>
      <c r="Q164" s="79" t="s">
        <v>727</v>
      </c>
      <c r="R164" s="79"/>
      <c r="S164" s="79"/>
      <c r="T164" s="79"/>
      <c r="U164" s="79"/>
      <c r="V164" s="82" t="s">
        <v>967</v>
      </c>
      <c r="W164" s="81">
        <v>43459.69954861111</v>
      </c>
      <c r="X164" s="82" t="s">
        <v>1280</v>
      </c>
      <c r="Y164" s="79"/>
      <c r="Z164" s="79"/>
      <c r="AA164" s="85" t="s">
        <v>1625</v>
      </c>
      <c r="AB164" s="79"/>
      <c r="AC164" s="79" t="b">
        <v>0</v>
      </c>
      <c r="AD164" s="79">
        <v>0</v>
      </c>
      <c r="AE164" s="85" t="s">
        <v>1876</v>
      </c>
      <c r="AF164" s="79" t="b">
        <v>0</v>
      </c>
      <c r="AG164" s="79" t="s">
        <v>1909</v>
      </c>
      <c r="AH164" s="79"/>
      <c r="AI164" s="85" t="s">
        <v>1876</v>
      </c>
      <c r="AJ164" s="79" t="b">
        <v>0</v>
      </c>
      <c r="AK164" s="79">
        <v>0</v>
      </c>
      <c r="AL164" s="85" t="s">
        <v>1876</v>
      </c>
      <c r="AM164" s="79" t="s">
        <v>1921</v>
      </c>
      <c r="AN164" s="79" t="b">
        <v>0</v>
      </c>
      <c r="AO164" s="85" t="s">
        <v>1625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2.7027027027027026</v>
      </c>
      <c r="BF164" s="48">
        <v>1</v>
      </c>
      <c r="BG164" s="49">
        <v>2.7027027027027026</v>
      </c>
      <c r="BH164" s="48">
        <v>0</v>
      </c>
      <c r="BI164" s="49">
        <v>0</v>
      </c>
      <c r="BJ164" s="48">
        <v>35</v>
      </c>
      <c r="BK164" s="49">
        <v>94.5945945945946</v>
      </c>
      <c r="BL164" s="48">
        <v>37</v>
      </c>
    </row>
    <row r="165" spans="1:64" ht="15">
      <c r="A165" s="64" t="s">
        <v>331</v>
      </c>
      <c r="B165" s="64" t="s">
        <v>333</v>
      </c>
      <c r="C165" s="65" t="s">
        <v>5806</v>
      </c>
      <c r="D165" s="66">
        <v>3</v>
      </c>
      <c r="E165" s="67" t="s">
        <v>132</v>
      </c>
      <c r="F165" s="68">
        <v>35</v>
      </c>
      <c r="G165" s="65"/>
      <c r="H165" s="69"/>
      <c r="I165" s="70"/>
      <c r="J165" s="70"/>
      <c r="K165" s="34" t="s">
        <v>65</v>
      </c>
      <c r="L165" s="77">
        <v>165</v>
      </c>
      <c r="M165" s="77"/>
      <c r="N165" s="72"/>
      <c r="O165" s="79" t="s">
        <v>646</v>
      </c>
      <c r="P165" s="81">
        <v>43459.780381944445</v>
      </c>
      <c r="Q165" s="79" t="s">
        <v>728</v>
      </c>
      <c r="R165" s="79"/>
      <c r="S165" s="79"/>
      <c r="T165" s="79"/>
      <c r="U165" s="79"/>
      <c r="V165" s="82" t="s">
        <v>968</v>
      </c>
      <c r="W165" s="81">
        <v>43459.780381944445</v>
      </c>
      <c r="X165" s="82" t="s">
        <v>1281</v>
      </c>
      <c r="Y165" s="79"/>
      <c r="Z165" s="79"/>
      <c r="AA165" s="85" t="s">
        <v>1626</v>
      </c>
      <c r="AB165" s="79"/>
      <c r="AC165" s="79" t="b">
        <v>0</v>
      </c>
      <c r="AD165" s="79">
        <v>0</v>
      </c>
      <c r="AE165" s="85" t="s">
        <v>1876</v>
      </c>
      <c r="AF165" s="79" t="b">
        <v>0</v>
      </c>
      <c r="AG165" s="79" t="s">
        <v>1909</v>
      </c>
      <c r="AH165" s="79"/>
      <c r="AI165" s="85" t="s">
        <v>1876</v>
      </c>
      <c r="AJ165" s="79" t="b">
        <v>0</v>
      </c>
      <c r="AK165" s="79">
        <v>4</v>
      </c>
      <c r="AL165" s="85" t="s">
        <v>1628</v>
      </c>
      <c r="AM165" s="79" t="s">
        <v>1919</v>
      </c>
      <c r="AN165" s="79" t="b">
        <v>0</v>
      </c>
      <c r="AO165" s="85" t="s">
        <v>1628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18</v>
      </c>
      <c r="BC165" s="78" t="str">
        <f>REPLACE(INDEX(GroupVertices[Group],MATCH(Edges[[#This Row],[Vertex 2]],GroupVertices[Vertex],0)),1,1,"")</f>
        <v>18</v>
      </c>
      <c r="BD165" s="48">
        <v>0</v>
      </c>
      <c r="BE165" s="49">
        <v>0</v>
      </c>
      <c r="BF165" s="48">
        <v>1</v>
      </c>
      <c r="BG165" s="49">
        <v>4.545454545454546</v>
      </c>
      <c r="BH165" s="48">
        <v>0</v>
      </c>
      <c r="BI165" s="49">
        <v>0</v>
      </c>
      <c r="BJ165" s="48">
        <v>21</v>
      </c>
      <c r="BK165" s="49">
        <v>95.45454545454545</v>
      </c>
      <c r="BL165" s="48">
        <v>22</v>
      </c>
    </row>
    <row r="166" spans="1:64" ht="15">
      <c r="A166" s="64" t="s">
        <v>332</v>
      </c>
      <c r="B166" s="64" t="s">
        <v>333</v>
      </c>
      <c r="C166" s="65" t="s">
        <v>5806</v>
      </c>
      <c r="D166" s="66">
        <v>3</v>
      </c>
      <c r="E166" s="67" t="s">
        <v>132</v>
      </c>
      <c r="F166" s="68">
        <v>35</v>
      </c>
      <c r="G166" s="65"/>
      <c r="H166" s="69"/>
      <c r="I166" s="70"/>
      <c r="J166" s="70"/>
      <c r="K166" s="34" t="s">
        <v>65</v>
      </c>
      <c r="L166" s="77">
        <v>166</v>
      </c>
      <c r="M166" s="77"/>
      <c r="N166" s="72"/>
      <c r="O166" s="79" t="s">
        <v>646</v>
      </c>
      <c r="P166" s="81">
        <v>43459.78091435185</v>
      </c>
      <c r="Q166" s="79" t="s">
        <v>728</v>
      </c>
      <c r="R166" s="79"/>
      <c r="S166" s="79"/>
      <c r="T166" s="79"/>
      <c r="U166" s="79"/>
      <c r="V166" s="82" t="s">
        <v>969</v>
      </c>
      <c r="W166" s="81">
        <v>43459.78091435185</v>
      </c>
      <c r="X166" s="82" t="s">
        <v>1282</v>
      </c>
      <c r="Y166" s="79"/>
      <c r="Z166" s="79"/>
      <c r="AA166" s="85" t="s">
        <v>1627</v>
      </c>
      <c r="AB166" s="79"/>
      <c r="AC166" s="79" t="b">
        <v>0</v>
      </c>
      <c r="AD166" s="79">
        <v>0</v>
      </c>
      <c r="AE166" s="85" t="s">
        <v>1876</v>
      </c>
      <c r="AF166" s="79" t="b">
        <v>0</v>
      </c>
      <c r="AG166" s="79" t="s">
        <v>1909</v>
      </c>
      <c r="AH166" s="79"/>
      <c r="AI166" s="85" t="s">
        <v>1876</v>
      </c>
      <c r="AJ166" s="79" t="b">
        <v>0</v>
      </c>
      <c r="AK166" s="79">
        <v>4</v>
      </c>
      <c r="AL166" s="85" t="s">
        <v>1628</v>
      </c>
      <c r="AM166" s="79" t="s">
        <v>1929</v>
      </c>
      <c r="AN166" s="79" t="b">
        <v>0</v>
      </c>
      <c r="AO166" s="85" t="s">
        <v>1628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18</v>
      </c>
      <c r="BC166" s="78" t="str">
        <f>REPLACE(INDEX(GroupVertices[Group],MATCH(Edges[[#This Row],[Vertex 2]],GroupVertices[Vertex],0)),1,1,"")</f>
        <v>18</v>
      </c>
      <c r="BD166" s="48">
        <v>0</v>
      </c>
      <c r="BE166" s="49">
        <v>0</v>
      </c>
      <c r="BF166" s="48">
        <v>1</v>
      </c>
      <c r="BG166" s="49">
        <v>4.545454545454546</v>
      </c>
      <c r="BH166" s="48">
        <v>0</v>
      </c>
      <c r="BI166" s="49">
        <v>0</v>
      </c>
      <c r="BJ166" s="48">
        <v>21</v>
      </c>
      <c r="BK166" s="49">
        <v>95.45454545454545</v>
      </c>
      <c r="BL166" s="48">
        <v>22</v>
      </c>
    </row>
    <row r="167" spans="1:64" ht="15">
      <c r="A167" s="64" t="s">
        <v>333</v>
      </c>
      <c r="B167" s="64" t="s">
        <v>333</v>
      </c>
      <c r="C167" s="65" t="s">
        <v>5806</v>
      </c>
      <c r="D167" s="66">
        <v>3</v>
      </c>
      <c r="E167" s="67" t="s">
        <v>132</v>
      </c>
      <c r="F167" s="68">
        <v>35</v>
      </c>
      <c r="G167" s="65"/>
      <c r="H167" s="69"/>
      <c r="I167" s="70"/>
      <c r="J167" s="70"/>
      <c r="K167" s="34" t="s">
        <v>65</v>
      </c>
      <c r="L167" s="77">
        <v>167</v>
      </c>
      <c r="M167" s="77"/>
      <c r="N167" s="72"/>
      <c r="O167" s="79" t="s">
        <v>176</v>
      </c>
      <c r="P167" s="81">
        <v>43459.77982638889</v>
      </c>
      <c r="Q167" s="79" t="s">
        <v>729</v>
      </c>
      <c r="R167" s="82" t="s">
        <v>793</v>
      </c>
      <c r="S167" s="79" t="s">
        <v>816</v>
      </c>
      <c r="T167" s="79"/>
      <c r="U167" s="82" t="s">
        <v>856</v>
      </c>
      <c r="V167" s="82" t="s">
        <v>856</v>
      </c>
      <c r="W167" s="81">
        <v>43459.77982638889</v>
      </c>
      <c r="X167" s="82" t="s">
        <v>1283</v>
      </c>
      <c r="Y167" s="79"/>
      <c r="Z167" s="79"/>
      <c r="AA167" s="85" t="s">
        <v>1628</v>
      </c>
      <c r="AB167" s="79"/>
      <c r="AC167" s="79" t="b">
        <v>0</v>
      </c>
      <c r="AD167" s="79">
        <v>30</v>
      </c>
      <c r="AE167" s="85" t="s">
        <v>1876</v>
      </c>
      <c r="AF167" s="79" t="b">
        <v>0</v>
      </c>
      <c r="AG167" s="79" t="s">
        <v>1909</v>
      </c>
      <c r="AH167" s="79"/>
      <c r="AI167" s="85" t="s">
        <v>1876</v>
      </c>
      <c r="AJ167" s="79" t="b">
        <v>0</v>
      </c>
      <c r="AK167" s="79">
        <v>4</v>
      </c>
      <c r="AL167" s="85" t="s">
        <v>1876</v>
      </c>
      <c r="AM167" s="79" t="s">
        <v>1921</v>
      </c>
      <c r="AN167" s="79" t="b">
        <v>0</v>
      </c>
      <c r="AO167" s="85" t="s">
        <v>1628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18</v>
      </c>
      <c r="BC167" s="78" t="str">
        <f>REPLACE(INDEX(GroupVertices[Group],MATCH(Edges[[#This Row],[Vertex 2]],GroupVertices[Vertex],0)),1,1,"")</f>
        <v>18</v>
      </c>
      <c r="BD167" s="48">
        <v>0</v>
      </c>
      <c r="BE167" s="49">
        <v>0</v>
      </c>
      <c r="BF167" s="48">
        <v>3</v>
      </c>
      <c r="BG167" s="49">
        <v>7.317073170731708</v>
      </c>
      <c r="BH167" s="48">
        <v>0</v>
      </c>
      <c r="BI167" s="49">
        <v>0</v>
      </c>
      <c r="BJ167" s="48">
        <v>38</v>
      </c>
      <c r="BK167" s="49">
        <v>92.6829268292683</v>
      </c>
      <c r="BL167" s="48">
        <v>41</v>
      </c>
    </row>
    <row r="168" spans="1:64" ht="15">
      <c r="A168" s="64" t="s">
        <v>334</v>
      </c>
      <c r="B168" s="64" t="s">
        <v>333</v>
      </c>
      <c r="C168" s="65" t="s">
        <v>5806</v>
      </c>
      <c r="D168" s="66">
        <v>3</v>
      </c>
      <c r="E168" s="67" t="s">
        <v>132</v>
      </c>
      <c r="F168" s="68">
        <v>35</v>
      </c>
      <c r="G168" s="65"/>
      <c r="H168" s="69"/>
      <c r="I168" s="70"/>
      <c r="J168" s="70"/>
      <c r="K168" s="34" t="s">
        <v>65</v>
      </c>
      <c r="L168" s="77">
        <v>168</v>
      </c>
      <c r="M168" s="77"/>
      <c r="N168" s="72"/>
      <c r="O168" s="79" t="s">
        <v>646</v>
      </c>
      <c r="P168" s="81">
        <v>43459.79004629629</v>
      </c>
      <c r="Q168" s="79" t="s">
        <v>728</v>
      </c>
      <c r="R168" s="79"/>
      <c r="S168" s="79"/>
      <c r="T168" s="79"/>
      <c r="U168" s="79"/>
      <c r="V168" s="82" t="s">
        <v>970</v>
      </c>
      <c r="W168" s="81">
        <v>43459.79004629629</v>
      </c>
      <c r="X168" s="82" t="s">
        <v>1284</v>
      </c>
      <c r="Y168" s="79"/>
      <c r="Z168" s="79"/>
      <c r="AA168" s="85" t="s">
        <v>1629</v>
      </c>
      <c r="AB168" s="79"/>
      <c r="AC168" s="79" t="b">
        <v>0</v>
      </c>
      <c r="AD168" s="79">
        <v>0</v>
      </c>
      <c r="AE168" s="85" t="s">
        <v>1876</v>
      </c>
      <c r="AF168" s="79" t="b">
        <v>0</v>
      </c>
      <c r="AG168" s="79" t="s">
        <v>1909</v>
      </c>
      <c r="AH168" s="79"/>
      <c r="AI168" s="85" t="s">
        <v>1876</v>
      </c>
      <c r="AJ168" s="79" t="b">
        <v>0</v>
      </c>
      <c r="AK168" s="79">
        <v>4</v>
      </c>
      <c r="AL168" s="85" t="s">
        <v>1628</v>
      </c>
      <c r="AM168" s="79" t="s">
        <v>1920</v>
      </c>
      <c r="AN168" s="79" t="b">
        <v>0</v>
      </c>
      <c r="AO168" s="85" t="s">
        <v>1628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18</v>
      </c>
      <c r="BC168" s="78" t="str">
        <f>REPLACE(INDEX(GroupVertices[Group],MATCH(Edges[[#This Row],[Vertex 2]],GroupVertices[Vertex],0)),1,1,"")</f>
        <v>18</v>
      </c>
      <c r="BD168" s="48">
        <v>0</v>
      </c>
      <c r="BE168" s="49">
        <v>0</v>
      </c>
      <c r="BF168" s="48">
        <v>1</v>
      </c>
      <c r="BG168" s="49">
        <v>4.545454545454546</v>
      </c>
      <c r="BH168" s="48">
        <v>0</v>
      </c>
      <c r="BI168" s="49">
        <v>0</v>
      </c>
      <c r="BJ168" s="48">
        <v>21</v>
      </c>
      <c r="BK168" s="49">
        <v>95.45454545454545</v>
      </c>
      <c r="BL168" s="48">
        <v>22</v>
      </c>
    </row>
    <row r="169" spans="1:64" ht="15">
      <c r="A169" s="64" t="s">
        <v>335</v>
      </c>
      <c r="B169" s="64" t="s">
        <v>335</v>
      </c>
      <c r="C169" s="65" t="s">
        <v>5806</v>
      </c>
      <c r="D169" s="66">
        <v>3</v>
      </c>
      <c r="E169" s="67" t="s">
        <v>132</v>
      </c>
      <c r="F169" s="68">
        <v>35</v>
      </c>
      <c r="G169" s="65"/>
      <c r="H169" s="69"/>
      <c r="I169" s="70"/>
      <c r="J169" s="70"/>
      <c r="K169" s="34" t="s">
        <v>65</v>
      </c>
      <c r="L169" s="77">
        <v>169</v>
      </c>
      <c r="M169" s="77"/>
      <c r="N169" s="72"/>
      <c r="O169" s="79" t="s">
        <v>176</v>
      </c>
      <c r="P169" s="81">
        <v>43460.87533564815</v>
      </c>
      <c r="Q169" s="79" t="s">
        <v>730</v>
      </c>
      <c r="R169" s="82" t="s">
        <v>794</v>
      </c>
      <c r="S169" s="79" t="s">
        <v>817</v>
      </c>
      <c r="T169" s="79"/>
      <c r="U169" s="79"/>
      <c r="V169" s="82" t="s">
        <v>971</v>
      </c>
      <c r="W169" s="81">
        <v>43460.87533564815</v>
      </c>
      <c r="X169" s="82" t="s">
        <v>1285</v>
      </c>
      <c r="Y169" s="79"/>
      <c r="Z169" s="79"/>
      <c r="AA169" s="85" t="s">
        <v>1630</v>
      </c>
      <c r="AB169" s="79"/>
      <c r="AC169" s="79" t="b">
        <v>0</v>
      </c>
      <c r="AD169" s="79">
        <v>2</v>
      </c>
      <c r="AE169" s="85" t="s">
        <v>1876</v>
      </c>
      <c r="AF169" s="79" t="b">
        <v>0</v>
      </c>
      <c r="AG169" s="79" t="s">
        <v>1910</v>
      </c>
      <c r="AH169" s="79"/>
      <c r="AI169" s="85" t="s">
        <v>1876</v>
      </c>
      <c r="AJ169" s="79" t="b">
        <v>0</v>
      </c>
      <c r="AK169" s="79">
        <v>1</v>
      </c>
      <c r="AL169" s="85" t="s">
        <v>1876</v>
      </c>
      <c r="AM169" s="79" t="s">
        <v>1927</v>
      </c>
      <c r="AN169" s="79" t="b">
        <v>0</v>
      </c>
      <c r="AO169" s="85" t="s">
        <v>1630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39</v>
      </c>
      <c r="BC169" s="78" t="str">
        <f>REPLACE(INDEX(GroupVertices[Group],MATCH(Edges[[#This Row],[Vertex 2]],GroupVertices[Vertex],0)),1,1,"")</f>
        <v>39</v>
      </c>
      <c r="BD169" s="48">
        <v>0</v>
      </c>
      <c r="BE169" s="49">
        <v>0</v>
      </c>
      <c r="BF169" s="48">
        <v>0</v>
      </c>
      <c r="BG169" s="49">
        <v>0</v>
      </c>
      <c r="BH169" s="48">
        <v>0</v>
      </c>
      <c r="BI169" s="49">
        <v>0</v>
      </c>
      <c r="BJ169" s="48">
        <v>23</v>
      </c>
      <c r="BK169" s="49">
        <v>100</v>
      </c>
      <c r="BL169" s="48">
        <v>23</v>
      </c>
    </row>
    <row r="170" spans="1:64" ht="15">
      <c r="A170" s="64" t="s">
        <v>336</v>
      </c>
      <c r="B170" s="64" t="s">
        <v>335</v>
      </c>
      <c r="C170" s="65" t="s">
        <v>5806</v>
      </c>
      <c r="D170" s="66">
        <v>3</v>
      </c>
      <c r="E170" s="67" t="s">
        <v>132</v>
      </c>
      <c r="F170" s="68">
        <v>35</v>
      </c>
      <c r="G170" s="65"/>
      <c r="H170" s="69"/>
      <c r="I170" s="70"/>
      <c r="J170" s="70"/>
      <c r="K170" s="34" t="s">
        <v>65</v>
      </c>
      <c r="L170" s="77">
        <v>170</v>
      </c>
      <c r="M170" s="77"/>
      <c r="N170" s="72"/>
      <c r="O170" s="79" t="s">
        <v>646</v>
      </c>
      <c r="P170" s="81">
        <v>43460.92225694445</v>
      </c>
      <c r="Q170" s="79" t="s">
        <v>731</v>
      </c>
      <c r="R170" s="79"/>
      <c r="S170" s="79"/>
      <c r="T170" s="79"/>
      <c r="U170" s="79"/>
      <c r="V170" s="82" t="s">
        <v>972</v>
      </c>
      <c r="W170" s="81">
        <v>43460.92225694445</v>
      </c>
      <c r="X170" s="82" t="s">
        <v>1286</v>
      </c>
      <c r="Y170" s="79"/>
      <c r="Z170" s="79"/>
      <c r="AA170" s="85" t="s">
        <v>1631</v>
      </c>
      <c r="AB170" s="79"/>
      <c r="AC170" s="79" t="b">
        <v>0</v>
      </c>
      <c r="AD170" s="79">
        <v>0</v>
      </c>
      <c r="AE170" s="85" t="s">
        <v>1876</v>
      </c>
      <c r="AF170" s="79" t="b">
        <v>0</v>
      </c>
      <c r="AG170" s="79" t="s">
        <v>1910</v>
      </c>
      <c r="AH170" s="79"/>
      <c r="AI170" s="85" t="s">
        <v>1876</v>
      </c>
      <c r="AJ170" s="79" t="b">
        <v>0</v>
      </c>
      <c r="AK170" s="79">
        <v>1</v>
      </c>
      <c r="AL170" s="85" t="s">
        <v>1630</v>
      </c>
      <c r="AM170" s="79" t="s">
        <v>1919</v>
      </c>
      <c r="AN170" s="79" t="b">
        <v>0</v>
      </c>
      <c r="AO170" s="85" t="s">
        <v>1630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39</v>
      </c>
      <c r="BC170" s="78" t="str">
        <f>REPLACE(INDEX(GroupVertices[Group],MATCH(Edges[[#This Row],[Vertex 2]],GroupVertices[Vertex],0)),1,1,"")</f>
        <v>39</v>
      </c>
      <c r="BD170" s="48">
        <v>0</v>
      </c>
      <c r="BE170" s="49">
        <v>0</v>
      </c>
      <c r="BF170" s="48">
        <v>0</v>
      </c>
      <c r="BG170" s="49">
        <v>0</v>
      </c>
      <c r="BH170" s="48">
        <v>0</v>
      </c>
      <c r="BI170" s="49">
        <v>0</v>
      </c>
      <c r="BJ170" s="48">
        <v>25</v>
      </c>
      <c r="BK170" s="49">
        <v>100</v>
      </c>
      <c r="BL170" s="48">
        <v>25</v>
      </c>
    </row>
    <row r="171" spans="1:64" ht="15">
      <c r="A171" s="64" t="s">
        <v>337</v>
      </c>
      <c r="B171" s="64" t="s">
        <v>337</v>
      </c>
      <c r="C171" s="65" t="s">
        <v>5806</v>
      </c>
      <c r="D171" s="66">
        <v>3</v>
      </c>
      <c r="E171" s="67" t="s">
        <v>132</v>
      </c>
      <c r="F171" s="68">
        <v>35</v>
      </c>
      <c r="G171" s="65"/>
      <c r="H171" s="69"/>
      <c r="I171" s="70"/>
      <c r="J171" s="70"/>
      <c r="K171" s="34" t="s">
        <v>65</v>
      </c>
      <c r="L171" s="77">
        <v>171</v>
      </c>
      <c r="M171" s="77"/>
      <c r="N171" s="72"/>
      <c r="O171" s="79" t="s">
        <v>176</v>
      </c>
      <c r="P171" s="81">
        <v>43463.3918287037</v>
      </c>
      <c r="Q171" s="79" t="s">
        <v>732</v>
      </c>
      <c r="R171" s="82" t="s">
        <v>795</v>
      </c>
      <c r="S171" s="79" t="s">
        <v>801</v>
      </c>
      <c r="T171" s="79"/>
      <c r="U171" s="79"/>
      <c r="V171" s="82" t="s">
        <v>973</v>
      </c>
      <c r="W171" s="81">
        <v>43463.3918287037</v>
      </c>
      <c r="X171" s="82" t="s">
        <v>1287</v>
      </c>
      <c r="Y171" s="79"/>
      <c r="Z171" s="79"/>
      <c r="AA171" s="85" t="s">
        <v>1632</v>
      </c>
      <c r="AB171" s="79"/>
      <c r="AC171" s="79" t="b">
        <v>0</v>
      </c>
      <c r="AD171" s="79">
        <v>0</v>
      </c>
      <c r="AE171" s="85" t="s">
        <v>1876</v>
      </c>
      <c r="AF171" s="79" t="b">
        <v>1</v>
      </c>
      <c r="AG171" s="79" t="s">
        <v>1909</v>
      </c>
      <c r="AH171" s="79"/>
      <c r="AI171" s="85" t="s">
        <v>1916</v>
      </c>
      <c r="AJ171" s="79" t="b">
        <v>0</v>
      </c>
      <c r="AK171" s="79">
        <v>0</v>
      </c>
      <c r="AL171" s="85" t="s">
        <v>1876</v>
      </c>
      <c r="AM171" s="79" t="s">
        <v>1920</v>
      </c>
      <c r="AN171" s="79" t="b">
        <v>0</v>
      </c>
      <c r="AO171" s="85" t="s">
        <v>1632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1</v>
      </c>
      <c r="BE171" s="49">
        <v>3.3333333333333335</v>
      </c>
      <c r="BF171" s="48">
        <v>2</v>
      </c>
      <c r="BG171" s="49">
        <v>6.666666666666667</v>
      </c>
      <c r="BH171" s="48">
        <v>0</v>
      </c>
      <c r="BI171" s="49">
        <v>0</v>
      </c>
      <c r="BJ171" s="48">
        <v>27</v>
      </c>
      <c r="BK171" s="49">
        <v>90</v>
      </c>
      <c r="BL171" s="48">
        <v>30</v>
      </c>
    </row>
    <row r="172" spans="1:64" ht="15">
      <c r="A172" s="64" t="s">
        <v>338</v>
      </c>
      <c r="B172" s="64" t="s">
        <v>338</v>
      </c>
      <c r="C172" s="65" t="s">
        <v>5806</v>
      </c>
      <c r="D172" s="66">
        <v>3</v>
      </c>
      <c r="E172" s="67" t="s">
        <v>132</v>
      </c>
      <c r="F172" s="68">
        <v>35</v>
      </c>
      <c r="G172" s="65"/>
      <c r="H172" s="69"/>
      <c r="I172" s="70"/>
      <c r="J172" s="70"/>
      <c r="K172" s="34" t="s">
        <v>65</v>
      </c>
      <c r="L172" s="77">
        <v>172</v>
      </c>
      <c r="M172" s="77"/>
      <c r="N172" s="72"/>
      <c r="O172" s="79" t="s">
        <v>176</v>
      </c>
      <c r="P172" s="81">
        <v>43443.81407407407</v>
      </c>
      <c r="Q172" s="79" t="s">
        <v>733</v>
      </c>
      <c r="R172" s="79"/>
      <c r="S172" s="79"/>
      <c r="T172" s="79"/>
      <c r="U172" s="82" t="s">
        <v>857</v>
      </c>
      <c r="V172" s="82" t="s">
        <v>857</v>
      </c>
      <c r="W172" s="81">
        <v>43443.81407407407</v>
      </c>
      <c r="X172" s="82" t="s">
        <v>1288</v>
      </c>
      <c r="Y172" s="79"/>
      <c r="Z172" s="79"/>
      <c r="AA172" s="85" t="s">
        <v>1633</v>
      </c>
      <c r="AB172" s="85" t="s">
        <v>1868</v>
      </c>
      <c r="AC172" s="79" t="b">
        <v>0</v>
      </c>
      <c r="AD172" s="79">
        <v>1</v>
      </c>
      <c r="AE172" s="85" t="s">
        <v>1901</v>
      </c>
      <c r="AF172" s="79" t="b">
        <v>0</v>
      </c>
      <c r="AG172" s="79" t="s">
        <v>1910</v>
      </c>
      <c r="AH172" s="79"/>
      <c r="AI172" s="85" t="s">
        <v>1876</v>
      </c>
      <c r="AJ172" s="79" t="b">
        <v>0</v>
      </c>
      <c r="AK172" s="79">
        <v>1</v>
      </c>
      <c r="AL172" s="85" t="s">
        <v>1876</v>
      </c>
      <c r="AM172" s="79" t="s">
        <v>1920</v>
      </c>
      <c r="AN172" s="79" t="b">
        <v>0</v>
      </c>
      <c r="AO172" s="85" t="s">
        <v>1868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24</v>
      </c>
      <c r="BC172" s="78" t="str">
        <f>REPLACE(INDEX(GroupVertices[Group],MATCH(Edges[[#This Row],[Vertex 2]],GroupVertices[Vertex],0)),1,1,"")</f>
        <v>24</v>
      </c>
      <c r="BD172" s="48">
        <v>0</v>
      </c>
      <c r="BE172" s="49">
        <v>0</v>
      </c>
      <c r="BF172" s="48">
        <v>1</v>
      </c>
      <c r="BG172" s="49">
        <v>2.380952380952381</v>
      </c>
      <c r="BH172" s="48">
        <v>0</v>
      </c>
      <c r="BI172" s="49">
        <v>0</v>
      </c>
      <c r="BJ172" s="48">
        <v>41</v>
      </c>
      <c r="BK172" s="49">
        <v>97.61904761904762</v>
      </c>
      <c r="BL172" s="48">
        <v>42</v>
      </c>
    </row>
    <row r="173" spans="1:64" ht="15">
      <c r="A173" s="64" t="s">
        <v>339</v>
      </c>
      <c r="B173" s="64" t="s">
        <v>338</v>
      </c>
      <c r="C173" s="65" t="s">
        <v>5806</v>
      </c>
      <c r="D173" s="66">
        <v>3</v>
      </c>
      <c r="E173" s="67" t="s">
        <v>132</v>
      </c>
      <c r="F173" s="68">
        <v>35</v>
      </c>
      <c r="G173" s="65"/>
      <c r="H173" s="69"/>
      <c r="I173" s="70"/>
      <c r="J173" s="70"/>
      <c r="K173" s="34" t="s">
        <v>65</v>
      </c>
      <c r="L173" s="77">
        <v>173</v>
      </c>
      <c r="M173" s="77"/>
      <c r="N173" s="72"/>
      <c r="O173" s="79" t="s">
        <v>646</v>
      </c>
      <c r="P173" s="81">
        <v>43463.567291666666</v>
      </c>
      <c r="Q173" s="79" t="s">
        <v>709</v>
      </c>
      <c r="R173" s="79"/>
      <c r="S173" s="79"/>
      <c r="T173" s="79"/>
      <c r="U173" s="79"/>
      <c r="V173" s="82" t="s">
        <v>974</v>
      </c>
      <c r="W173" s="81">
        <v>43463.567291666666</v>
      </c>
      <c r="X173" s="82" t="s">
        <v>1289</v>
      </c>
      <c r="Y173" s="79"/>
      <c r="Z173" s="79"/>
      <c r="AA173" s="85" t="s">
        <v>1634</v>
      </c>
      <c r="AB173" s="79"/>
      <c r="AC173" s="79" t="b">
        <v>0</v>
      </c>
      <c r="AD173" s="79">
        <v>0</v>
      </c>
      <c r="AE173" s="85" t="s">
        <v>1876</v>
      </c>
      <c r="AF173" s="79" t="b">
        <v>0</v>
      </c>
      <c r="AG173" s="79" t="s">
        <v>1910</v>
      </c>
      <c r="AH173" s="79"/>
      <c r="AI173" s="85" t="s">
        <v>1876</v>
      </c>
      <c r="AJ173" s="79" t="b">
        <v>0</v>
      </c>
      <c r="AK173" s="79">
        <v>2</v>
      </c>
      <c r="AL173" s="85" t="s">
        <v>1633</v>
      </c>
      <c r="AM173" s="79" t="s">
        <v>1919</v>
      </c>
      <c r="AN173" s="79" t="b">
        <v>0</v>
      </c>
      <c r="AO173" s="85" t="s">
        <v>1633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24</v>
      </c>
      <c r="BC173" s="78" t="str">
        <f>REPLACE(INDEX(GroupVertices[Group],MATCH(Edges[[#This Row],[Vertex 2]],GroupVertices[Vertex],0)),1,1,"")</f>
        <v>24</v>
      </c>
      <c r="BD173" s="48">
        <v>0</v>
      </c>
      <c r="BE173" s="49">
        <v>0</v>
      </c>
      <c r="BF173" s="48">
        <v>0</v>
      </c>
      <c r="BG173" s="49">
        <v>0</v>
      </c>
      <c r="BH173" s="48">
        <v>0</v>
      </c>
      <c r="BI173" s="49">
        <v>0</v>
      </c>
      <c r="BJ173" s="48">
        <v>23</v>
      </c>
      <c r="BK173" s="49">
        <v>100</v>
      </c>
      <c r="BL173" s="48">
        <v>23</v>
      </c>
    </row>
    <row r="174" spans="1:64" ht="15">
      <c r="A174" s="64" t="s">
        <v>340</v>
      </c>
      <c r="B174" s="64" t="s">
        <v>578</v>
      </c>
      <c r="C174" s="65" t="s">
        <v>5806</v>
      </c>
      <c r="D174" s="66">
        <v>3</v>
      </c>
      <c r="E174" s="67" t="s">
        <v>132</v>
      </c>
      <c r="F174" s="68">
        <v>35</v>
      </c>
      <c r="G174" s="65"/>
      <c r="H174" s="69"/>
      <c r="I174" s="70"/>
      <c r="J174" s="70"/>
      <c r="K174" s="34" t="s">
        <v>65</v>
      </c>
      <c r="L174" s="77">
        <v>174</v>
      </c>
      <c r="M174" s="77"/>
      <c r="N174" s="72"/>
      <c r="O174" s="79" t="s">
        <v>646</v>
      </c>
      <c r="P174" s="81">
        <v>43463.605520833335</v>
      </c>
      <c r="Q174" s="79" t="s">
        <v>734</v>
      </c>
      <c r="R174" s="79"/>
      <c r="S174" s="79"/>
      <c r="T174" s="79"/>
      <c r="U174" s="79"/>
      <c r="V174" s="82" t="s">
        <v>975</v>
      </c>
      <c r="W174" s="81">
        <v>43463.605520833335</v>
      </c>
      <c r="X174" s="82" t="s">
        <v>1290</v>
      </c>
      <c r="Y174" s="79"/>
      <c r="Z174" s="79"/>
      <c r="AA174" s="85" t="s">
        <v>1635</v>
      </c>
      <c r="AB174" s="85" t="s">
        <v>1869</v>
      </c>
      <c r="AC174" s="79" t="b">
        <v>0</v>
      </c>
      <c r="AD174" s="79">
        <v>0</v>
      </c>
      <c r="AE174" s="85" t="s">
        <v>1902</v>
      </c>
      <c r="AF174" s="79" t="b">
        <v>0</v>
      </c>
      <c r="AG174" s="79" t="s">
        <v>1910</v>
      </c>
      <c r="AH174" s="79"/>
      <c r="AI174" s="85" t="s">
        <v>1876</v>
      </c>
      <c r="AJ174" s="79" t="b">
        <v>0</v>
      </c>
      <c r="AK174" s="79">
        <v>0</v>
      </c>
      <c r="AL174" s="85" t="s">
        <v>1876</v>
      </c>
      <c r="AM174" s="79" t="s">
        <v>1920</v>
      </c>
      <c r="AN174" s="79" t="b">
        <v>0</v>
      </c>
      <c r="AO174" s="85" t="s">
        <v>1869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340</v>
      </c>
      <c r="B175" s="64" t="s">
        <v>579</v>
      </c>
      <c r="C175" s="65" t="s">
        <v>5806</v>
      </c>
      <c r="D175" s="66">
        <v>3</v>
      </c>
      <c r="E175" s="67" t="s">
        <v>132</v>
      </c>
      <c r="F175" s="68">
        <v>35</v>
      </c>
      <c r="G175" s="65"/>
      <c r="H175" s="69"/>
      <c r="I175" s="70"/>
      <c r="J175" s="70"/>
      <c r="K175" s="34" t="s">
        <v>65</v>
      </c>
      <c r="L175" s="77">
        <v>175</v>
      </c>
      <c r="M175" s="77"/>
      <c r="N175" s="72"/>
      <c r="O175" s="79" t="s">
        <v>646</v>
      </c>
      <c r="P175" s="81">
        <v>43463.605520833335</v>
      </c>
      <c r="Q175" s="79" t="s">
        <v>734</v>
      </c>
      <c r="R175" s="79"/>
      <c r="S175" s="79"/>
      <c r="T175" s="79"/>
      <c r="U175" s="79"/>
      <c r="V175" s="82" t="s">
        <v>975</v>
      </c>
      <c r="W175" s="81">
        <v>43463.605520833335</v>
      </c>
      <c r="X175" s="82" t="s">
        <v>1290</v>
      </c>
      <c r="Y175" s="79"/>
      <c r="Z175" s="79"/>
      <c r="AA175" s="85" t="s">
        <v>1635</v>
      </c>
      <c r="AB175" s="85" t="s">
        <v>1869</v>
      </c>
      <c r="AC175" s="79" t="b">
        <v>0</v>
      </c>
      <c r="AD175" s="79">
        <v>0</v>
      </c>
      <c r="AE175" s="85" t="s">
        <v>1902</v>
      </c>
      <c r="AF175" s="79" t="b">
        <v>0</v>
      </c>
      <c r="AG175" s="79" t="s">
        <v>1910</v>
      </c>
      <c r="AH175" s="79"/>
      <c r="AI175" s="85" t="s">
        <v>1876</v>
      </c>
      <c r="AJ175" s="79" t="b">
        <v>0</v>
      </c>
      <c r="AK175" s="79">
        <v>0</v>
      </c>
      <c r="AL175" s="85" t="s">
        <v>1876</v>
      </c>
      <c r="AM175" s="79" t="s">
        <v>1920</v>
      </c>
      <c r="AN175" s="79" t="b">
        <v>0</v>
      </c>
      <c r="AO175" s="85" t="s">
        <v>1869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340</v>
      </c>
      <c r="B176" s="64" t="s">
        <v>580</v>
      </c>
      <c r="C176" s="65" t="s">
        <v>5806</v>
      </c>
      <c r="D176" s="66">
        <v>3</v>
      </c>
      <c r="E176" s="67" t="s">
        <v>132</v>
      </c>
      <c r="F176" s="68">
        <v>35</v>
      </c>
      <c r="G176" s="65"/>
      <c r="H176" s="69"/>
      <c r="I176" s="70"/>
      <c r="J176" s="70"/>
      <c r="K176" s="34" t="s">
        <v>65</v>
      </c>
      <c r="L176" s="77">
        <v>176</v>
      </c>
      <c r="M176" s="77"/>
      <c r="N176" s="72"/>
      <c r="O176" s="79" t="s">
        <v>646</v>
      </c>
      <c r="P176" s="81">
        <v>43463.605520833335</v>
      </c>
      <c r="Q176" s="79" t="s">
        <v>734</v>
      </c>
      <c r="R176" s="79"/>
      <c r="S176" s="79"/>
      <c r="T176" s="79"/>
      <c r="U176" s="79"/>
      <c r="V176" s="82" t="s">
        <v>975</v>
      </c>
      <c r="W176" s="81">
        <v>43463.605520833335</v>
      </c>
      <c r="X176" s="82" t="s">
        <v>1290</v>
      </c>
      <c r="Y176" s="79"/>
      <c r="Z176" s="79"/>
      <c r="AA176" s="85" t="s">
        <v>1635</v>
      </c>
      <c r="AB176" s="85" t="s">
        <v>1869</v>
      </c>
      <c r="AC176" s="79" t="b">
        <v>0</v>
      </c>
      <c r="AD176" s="79">
        <v>0</v>
      </c>
      <c r="AE176" s="85" t="s">
        <v>1902</v>
      </c>
      <c r="AF176" s="79" t="b">
        <v>0</v>
      </c>
      <c r="AG176" s="79" t="s">
        <v>1910</v>
      </c>
      <c r="AH176" s="79"/>
      <c r="AI176" s="85" t="s">
        <v>1876</v>
      </c>
      <c r="AJ176" s="79" t="b">
        <v>0</v>
      </c>
      <c r="AK176" s="79">
        <v>0</v>
      </c>
      <c r="AL176" s="85" t="s">
        <v>1876</v>
      </c>
      <c r="AM176" s="79" t="s">
        <v>1920</v>
      </c>
      <c r="AN176" s="79" t="b">
        <v>0</v>
      </c>
      <c r="AO176" s="85" t="s">
        <v>1869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340</v>
      </c>
      <c r="B177" s="64" t="s">
        <v>581</v>
      </c>
      <c r="C177" s="65" t="s">
        <v>5806</v>
      </c>
      <c r="D177" s="66">
        <v>3</v>
      </c>
      <c r="E177" s="67" t="s">
        <v>132</v>
      </c>
      <c r="F177" s="68">
        <v>35</v>
      </c>
      <c r="G177" s="65"/>
      <c r="H177" s="69"/>
      <c r="I177" s="70"/>
      <c r="J177" s="70"/>
      <c r="K177" s="34" t="s">
        <v>65</v>
      </c>
      <c r="L177" s="77">
        <v>177</v>
      </c>
      <c r="M177" s="77"/>
      <c r="N177" s="72"/>
      <c r="O177" s="79" t="s">
        <v>646</v>
      </c>
      <c r="P177" s="81">
        <v>43463.605520833335</v>
      </c>
      <c r="Q177" s="79" t="s">
        <v>734</v>
      </c>
      <c r="R177" s="79"/>
      <c r="S177" s="79"/>
      <c r="T177" s="79"/>
      <c r="U177" s="79"/>
      <c r="V177" s="82" t="s">
        <v>975</v>
      </c>
      <c r="W177" s="81">
        <v>43463.605520833335</v>
      </c>
      <c r="X177" s="82" t="s">
        <v>1290</v>
      </c>
      <c r="Y177" s="79"/>
      <c r="Z177" s="79"/>
      <c r="AA177" s="85" t="s">
        <v>1635</v>
      </c>
      <c r="AB177" s="85" t="s">
        <v>1869</v>
      </c>
      <c r="AC177" s="79" t="b">
        <v>0</v>
      </c>
      <c r="AD177" s="79">
        <v>0</v>
      </c>
      <c r="AE177" s="85" t="s">
        <v>1902</v>
      </c>
      <c r="AF177" s="79" t="b">
        <v>0</v>
      </c>
      <c r="AG177" s="79" t="s">
        <v>1910</v>
      </c>
      <c r="AH177" s="79"/>
      <c r="AI177" s="85" t="s">
        <v>1876</v>
      </c>
      <c r="AJ177" s="79" t="b">
        <v>0</v>
      </c>
      <c r="AK177" s="79">
        <v>0</v>
      </c>
      <c r="AL177" s="85" t="s">
        <v>1876</v>
      </c>
      <c r="AM177" s="79" t="s">
        <v>1920</v>
      </c>
      <c r="AN177" s="79" t="b">
        <v>0</v>
      </c>
      <c r="AO177" s="85" t="s">
        <v>1869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340</v>
      </c>
      <c r="B178" s="64" t="s">
        <v>582</v>
      </c>
      <c r="C178" s="65" t="s">
        <v>5806</v>
      </c>
      <c r="D178" s="66">
        <v>3</v>
      </c>
      <c r="E178" s="67" t="s">
        <v>132</v>
      </c>
      <c r="F178" s="68">
        <v>35</v>
      </c>
      <c r="G178" s="65"/>
      <c r="H178" s="69"/>
      <c r="I178" s="70"/>
      <c r="J178" s="70"/>
      <c r="K178" s="34" t="s">
        <v>65</v>
      </c>
      <c r="L178" s="77">
        <v>178</v>
      </c>
      <c r="M178" s="77"/>
      <c r="N178" s="72"/>
      <c r="O178" s="79" t="s">
        <v>646</v>
      </c>
      <c r="P178" s="81">
        <v>43463.605520833335</v>
      </c>
      <c r="Q178" s="79" t="s">
        <v>734</v>
      </c>
      <c r="R178" s="79"/>
      <c r="S178" s="79"/>
      <c r="T178" s="79"/>
      <c r="U178" s="79"/>
      <c r="V178" s="82" t="s">
        <v>975</v>
      </c>
      <c r="W178" s="81">
        <v>43463.605520833335</v>
      </c>
      <c r="X178" s="82" t="s">
        <v>1290</v>
      </c>
      <c r="Y178" s="79"/>
      <c r="Z178" s="79"/>
      <c r="AA178" s="85" t="s">
        <v>1635</v>
      </c>
      <c r="AB178" s="85" t="s">
        <v>1869</v>
      </c>
      <c r="AC178" s="79" t="b">
        <v>0</v>
      </c>
      <c r="AD178" s="79">
        <v>0</v>
      </c>
      <c r="AE178" s="85" t="s">
        <v>1902</v>
      </c>
      <c r="AF178" s="79" t="b">
        <v>0</v>
      </c>
      <c r="AG178" s="79" t="s">
        <v>1910</v>
      </c>
      <c r="AH178" s="79"/>
      <c r="AI178" s="85" t="s">
        <v>1876</v>
      </c>
      <c r="AJ178" s="79" t="b">
        <v>0</v>
      </c>
      <c r="AK178" s="79">
        <v>0</v>
      </c>
      <c r="AL178" s="85" t="s">
        <v>1876</v>
      </c>
      <c r="AM178" s="79" t="s">
        <v>1920</v>
      </c>
      <c r="AN178" s="79" t="b">
        <v>0</v>
      </c>
      <c r="AO178" s="85" t="s">
        <v>1869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340</v>
      </c>
      <c r="B179" s="64" t="s">
        <v>583</v>
      </c>
      <c r="C179" s="65" t="s">
        <v>5806</v>
      </c>
      <c r="D179" s="66">
        <v>3</v>
      </c>
      <c r="E179" s="67" t="s">
        <v>132</v>
      </c>
      <c r="F179" s="68">
        <v>35</v>
      </c>
      <c r="G179" s="65"/>
      <c r="H179" s="69"/>
      <c r="I179" s="70"/>
      <c r="J179" s="70"/>
      <c r="K179" s="34" t="s">
        <v>65</v>
      </c>
      <c r="L179" s="77">
        <v>179</v>
      </c>
      <c r="M179" s="77"/>
      <c r="N179" s="72"/>
      <c r="O179" s="79" t="s">
        <v>646</v>
      </c>
      <c r="P179" s="81">
        <v>43463.605520833335</v>
      </c>
      <c r="Q179" s="79" t="s">
        <v>734</v>
      </c>
      <c r="R179" s="79"/>
      <c r="S179" s="79"/>
      <c r="T179" s="79"/>
      <c r="U179" s="79"/>
      <c r="V179" s="82" t="s">
        <v>975</v>
      </c>
      <c r="W179" s="81">
        <v>43463.605520833335</v>
      </c>
      <c r="X179" s="82" t="s">
        <v>1290</v>
      </c>
      <c r="Y179" s="79"/>
      <c r="Z179" s="79"/>
      <c r="AA179" s="85" t="s">
        <v>1635</v>
      </c>
      <c r="AB179" s="85" t="s">
        <v>1869</v>
      </c>
      <c r="AC179" s="79" t="b">
        <v>0</v>
      </c>
      <c r="AD179" s="79">
        <v>0</v>
      </c>
      <c r="AE179" s="85" t="s">
        <v>1902</v>
      </c>
      <c r="AF179" s="79" t="b">
        <v>0</v>
      </c>
      <c r="AG179" s="79" t="s">
        <v>1910</v>
      </c>
      <c r="AH179" s="79"/>
      <c r="AI179" s="85" t="s">
        <v>1876</v>
      </c>
      <c r="AJ179" s="79" t="b">
        <v>0</v>
      </c>
      <c r="AK179" s="79">
        <v>0</v>
      </c>
      <c r="AL179" s="85" t="s">
        <v>1876</v>
      </c>
      <c r="AM179" s="79" t="s">
        <v>1920</v>
      </c>
      <c r="AN179" s="79" t="b">
        <v>0</v>
      </c>
      <c r="AO179" s="85" t="s">
        <v>1869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340</v>
      </c>
      <c r="B180" s="64" t="s">
        <v>584</v>
      </c>
      <c r="C180" s="65" t="s">
        <v>5806</v>
      </c>
      <c r="D180" s="66">
        <v>3</v>
      </c>
      <c r="E180" s="67" t="s">
        <v>132</v>
      </c>
      <c r="F180" s="68">
        <v>35</v>
      </c>
      <c r="G180" s="65"/>
      <c r="H180" s="69"/>
      <c r="I180" s="70"/>
      <c r="J180" s="70"/>
      <c r="K180" s="34" t="s">
        <v>65</v>
      </c>
      <c r="L180" s="77">
        <v>180</v>
      </c>
      <c r="M180" s="77"/>
      <c r="N180" s="72"/>
      <c r="O180" s="79" t="s">
        <v>646</v>
      </c>
      <c r="P180" s="81">
        <v>43463.605520833335</v>
      </c>
      <c r="Q180" s="79" t="s">
        <v>734</v>
      </c>
      <c r="R180" s="79"/>
      <c r="S180" s="79"/>
      <c r="T180" s="79"/>
      <c r="U180" s="79"/>
      <c r="V180" s="82" t="s">
        <v>975</v>
      </c>
      <c r="W180" s="81">
        <v>43463.605520833335</v>
      </c>
      <c r="X180" s="82" t="s">
        <v>1290</v>
      </c>
      <c r="Y180" s="79"/>
      <c r="Z180" s="79"/>
      <c r="AA180" s="85" t="s">
        <v>1635</v>
      </c>
      <c r="AB180" s="85" t="s">
        <v>1869</v>
      </c>
      <c r="AC180" s="79" t="b">
        <v>0</v>
      </c>
      <c r="AD180" s="79">
        <v>0</v>
      </c>
      <c r="AE180" s="85" t="s">
        <v>1902</v>
      </c>
      <c r="AF180" s="79" t="b">
        <v>0</v>
      </c>
      <c r="AG180" s="79" t="s">
        <v>1910</v>
      </c>
      <c r="AH180" s="79"/>
      <c r="AI180" s="85" t="s">
        <v>1876</v>
      </c>
      <c r="AJ180" s="79" t="b">
        <v>0</v>
      </c>
      <c r="AK180" s="79">
        <v>0</v>
      </c>
      <c r="AL180" s="85" t="s">
        <v>1876</v>
      </c>
      <c r="AM180" s="79" t="s">
        <v>1920</v>
      </c>
      <c r="AN180" s="79" t="b">
        <v>0</v>
      </c>
      <c r="AO180" s="85" t="s">
        <v>1869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340</v>
      </c>
      <c r="B181" s="64" t="s">
        <v>585</v>
      </c>
      <c r="C181" s="65" t="s">
        <v>5806</v>
      </c>
      <c r="D181" s="66">
        <v>3</v>
      </c>
      <c r="E181" s="67" t="s">
        <v>132</v>
      </c>
      <c r="F181" s="68">
        <v>35</v>
      </c>
      <c r="G181" s="65"/>
      <c r="H181" s="69"/>
      <c r="I181" s="70"/>
      <c r="J181" s="70"/>
      <c r="K181" s="34" t="s">
        <v>65</v>
      </c>
      <c r="L181" s="77">
        <v>181</v>
      </c>
      <c r="M181" s="77"/>
      <c r="N181" s="72"/>
      <c r="O181" s="79" t="s">
        <v>646</v>
      </c>
      <c r="P181" s="81">
        <v>43463.605520833335</v>
      </c>
      <c r="Q181" s="79" t="s">
        <v>734</v>
      </c>
      <c r="R181" s="79"/>
      <c r="S181" s="79"/>
      <c r="T181" s="79"/>
      <c r="U181" s="79"/>
      <c r="V181" s="82" t="s">
        <v>975</v>
      </c>
      <c r="W181" s="81">
        <v>43463.605520833335</v>
      </c>
      <c r="X181" s="82" t="s">
        <v>1290</v>
      </c>
      <c r="Y181" s="79"/>
      <c r="Z181" s="79"/>
      <c r="AA181" s="85" t="s">
        <v>1635</v>
      </c>
      <c r="AB181" s="85" t="s">
        <v>1869</v>
      </c>
      <c r="AC181" s="79" t="b">
        <v>0</v>
      </c>
      <c r="AD181" s="79">
        <v>0</v>
      </c>
      <c r="AE181" s="85" t="s">
        <v>1902</v>
      </c>
      <c r="AF181" s="79" t="b">
        <v>0</v>
      </c>
      <c r="AG181" s="79" t="s">
        <v>1910</v>
      </c>
      <c r="AH181" s="79"/>
      <c r="AI181" s="85" t="s">
        <v>1876</v>
      </c>
      <c r="AJ181" s="79" t="b">
        <v>0</v>
      </c>
      <c r="AK181" s="79">
        <v>0</v>
      </c>
      <c r="AL181" s="85" t="s">
        <v>1876</v>
      </c>
      <c r="AM181" s="79" t="s">
        <v>1920</v>
      </c>
      <c r="AN181" s="79" t="b">
        <v>0</v>
      </c>
      <c r="AO181" s="85" t="s">
        <v>1869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340</v>
      </c>
      <c r="B182" s="64" t="s">
        <v>586</v>
      </c>
      <c r="C182" s="65" t="s">
        <v>5806</v>
      </c>
      <c r="D182" s="66">
        <v>3</v>
      </c>
      <c r="E182" s="67" t="s">
        <v>132</v>
      </c>
      <c r="F182" s="68">
        <v>35</v>
      </c>
      <c r="G182" s="65"/>
      <c r="H182" s="69"/>
      <c r="I182" s="70"/>
      <c r="J182" s="70"/>
      <c r="K182" s="34" t="s">
        <v>65</v>
      </c>
      <c r="L182" s="77">
        <v>182</v>
      </c>
      <c r="M182" s="77"/>
      <c r="N182" s="72"/>
      <c r="O182" s="79" t="s">
        <v>646</v>
      </c>
      <c r="P182" s="81">
        <v>43463.605520833335</v>
      </c>
      <c r="Q182" s="79" t="s">
        <v>734</v>
      </c>
      <c r="R182" s="79"/>
      <c r="S182" s="79"/>
      <c r="T182" s="79"/>
      <c r="U182" s="79"/>
      <c r="V182" s="82" t="s">
        <v>975</v>
      </c>
      <c r="W182" s="81">
        <v>43463.605520833335</v>
      </c>
      <c r="X182" s="82" t="s">
        <v>1290</v>
      </c>
      <c r="Y182" s="79"/>
      <c r="Z182" s="79"/>
      <c r="AA182" s="85" t="s">
        <v>1635</v>
      </c>
      <c r="AB182" s="85" t="s">
        <v>1869</v>
      </c>
      <c r="AC182" s="79" t="b">
        <v>0</v>
      </c>
      <c r="AD182" s="79">
        <v>0</v>
      </c>
      <c r="AE182" s="85" t="s">
        <v>1902</v>
      </c>
      <c r="AF182" s="79" t="b">
        <v>0</v>
      </c>
      <c r="AG182" s="79" t="s">
        <v>1910</v>
      </c>
      <c r="AH182" s="79"/>
      <c r="AI182" s="85" t="s">
        <v>1876</v>
      </c>
      <c r="AJ182" s="79" t="b">
        <v>0</v>
      </c>
      <c r="AK182" s="79">
        <v>0</v>
      </c>
      <c r="AL182" s="85" t="s">
        <v>1876</v>
      </c>
      <c r="AM182" s="79" t="s">
        <v>1920</v>
      </c>
      <c r="AN182" s="79" t="b">
        <v>0</v>
      </c>
      <c r="AO182" s="85" t="s">
        <v>1869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340</v>
      </c>
      <c r="B183" s="64" t="s">
        <v>587</v>
      </c>
      <c r="C183" s="65" t="s">
        <v>5806</v>
      </c>
      <c r="D183" s="66">
        <v>3</v>
      </c>
      <c r="E183" s="67" t="s">
        <v>132</v>
      </c>
      <c r="F183" s="68">
        <v>35</v>
      </c>
      <c r="G183" s="65"/>
      <c r="H183" s="69"/>
      <c r="I183" s="70"/>
      <c r="J183" s="70"/>
      <c r="K183" s="34" t="s">
        <v>65</v>
      </c>
      <c r="L183" s="77">
        <v>183</v>
      </c>
      <c r="M183" s="77"/>
      <c r="N183" s="72"/>
      <c r="O183" s="79" t="s">
        <v>646</v>
      </c>
      <c r="P183" s="81">
        <v>43463.605520833335</v>
      </c>
      <c r="Q183" s="79" t="s">
        <v>734</v>
      </c>
      <c r="R183" s="79"/>
      <c r="S183" s="79"/>
      <c r="T183" s="79"/>
      <c r="U183" s="79"/>
      <c r="V183" s="82" t="s">
        <v>975</v>
      </c>
      <c r="W183" s="81">
        <v>43463.605520833335</v>
      </c>
      <c r="X183" s="82" t="s">
        <v>1290</v>
      </c>
      <c r="Y183" s="79"/>
      <c r="Z183" s="79"/>
      <c r="AA183" s="85" t="s">
        <v>1635</v>
      </c>
      <c r="AB183" s="85" t="s">
        <v>1869</v>
      </c>
      <c r="AC183" s="79" t="b">
        <v>0</v>
      </c>
      <c r="AD183" s="79">
        <v>0</v>
      </c>
      <c r="AE183" s="85" t="s">
        <v>1902</v>
      </c>
      <c r="AF183" s="79" t="b">
        <v>0</v>
      </c>
      <c r="AG183" s="79" t="s">
        <v>1910</v>
      </c>
      <c r="AH183" s="79"/>
      <c r="AI183" s="85" t="s">
        <v>1876</v>
      </c>
      <c r="AJ183" s="79" t="b">
        <v>0</v>
      </c>
      <c r="AK183" s="79">
        <v>0</v>
      </c>
      <c r="AL183" s="85" t="s">
        <v>1876</v>
      </c>
      <c r="AM183" s="79" t="s">
        <v>1920</v>
      </c>
      <c r="AN183" s="79" t="b">
        <v>0</v>
      </c>
      <c r="AO183" s="85" t="s">
        <v>1869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340</v>
      </c>
      <c r="B184" s="64" t="s">
        <v>588</v>
      </c>
      <c r="C184" s="65" t="s">
        <v>5806</v>
      </c>
      <c r="D184" s="66">
        <v>3</v>
      </c>
      <c r="E184" s="67" t="s">
        <v>132</v>
      </c>
      <c r="F184" s="68">
        <v>35</v>
      </c>
      <c r="G184" s="65"/>
      <c r="H184" s="69"/>
      <c r="I184" s="70"/>
      <c r="J184" s="70"/>
      <c r="K184" s="34" t="s">
        <v>65</v>
      </c>
      <c r="L184" s="77">
        <v>184</v>
      </c>
      <c r="M184" s="77"/>
      <c r="N184" s="72"/>
      <c r="O184" s="79" t="s">
        <v>646</v>
      </c>
      <c r="P184" s="81">
        <v>43463.605520833335</v>
      </c>
      <c r="Q184" s="79" t="s">
        <v>734</v>
      </c>
      <c r="R184" s="79"/>
      <c r="S184" s="79"/>
      <c r="T184" s="79"/>
      <c r="U184" s="79"/>
      <c r="V184" s="82" t="s">
        <v>975</v>
      </c>
      <c r="W184" s="81">
        <v>43463.605520833335</v>
      </c>
      <c r="X184" s="82" t="s">
        <v>1290</v>
      </c>
      <c r="Y184" s="79"/>
      <c r="Z184" s="79"/>
      <c r="AA184" s="85" t="s">
        <v>1635</v>
      </c>
      <c r="AB184" s="85" t="s">
        <v>1869</v>
      </c>
      <c r="AC184" s="79" t="b">
        <v>0</v>
      </c>
      <c r="AD184" s="79">
        <v>0</v>
      </c>
      <c r="AE184" s="85" t="s">
        <v>1902</v>
      </c>
      <c r="AF184" s="79" t="b">
        <v>0</v>
      </c>
      <c r="AG184" s="79" t="s">
        <v>1910</v>
      </c>
      <c r="AH184" s="79"/>
      <c r="AI184" s="85" t="s">
        <v>1876</v>
      </c>
      <c r="AJ184" s="79" t="b">
        <v>0</v>
      </c>
      <c r="AK184" s="79">
        <v>0</v>
      </c>
      <c r="AL184" s="85" t="s">
        <v>1876</v>
      </c>
      <c r="AM184" s="79" t="s">
        <v>1920</v>
      </c>
      <c r="AN184" s="79" t="b">
        <v>0</v>
      </c>
      <c r="AO184" s="85" t="s">
        <v>1869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340</v>
      </c>
      <c r="B185" s="64" t="s">
        <v>589</v>
      </c>
      <c r="C185" s="65" t="s">
        <v>5806</v>
      </c>
      <c r="D185" s="66">
        <v>3</v>
      </c>
      <c r="E185" s="67" t="s">
        <v>132</v>
      </c>
      <c r="F185" s="68">
        <v>35</v>
      </c>
      <c r="G185" s="65"/>
      <c r="H185" s="69"/>
      <c r="I185" s="70"/>
      <c r="J185" s="70"/>
      <c r="K185" s="34" t="s">
        <v>65</v>
      </c>
      <c r="L185" s="77">
        <v>185</v>
      </c>
      <c r="M185" s="77"/>
      <c r="N185" s="72"/>
      <c r="O185" s="79" t="s">
        <v>646</v>
      </c>
      <c r="P185" s="81">
        <v>43463.605520833335</v>
      </c>
      <c r="Q185" s="79" t="s">
        <v>734</v>
      </c>
      <c r="R185" s="79"/>
      <c r="S185" s="79"/>
      <c r="T185" s="79"/>
      <c r="U185" s="79"/>
      <c r="V185" s="82" t="s">
        <v>975</v>
      </c>
      <c r="W185" s="81">
        <v>43463.605520833335</v>
      </c>
      <c r="X185" s="82" t="s">
        <v>1290</v>
      </c>
      <c r="Y185" s="79"/>
      <c r="Z185" s="79"/>
      <c r="AA185" s="85" t="s">
        <v>1635</v>
      </c>
      <c r="AB185" s="85" t="s">
        <v>1869</v>
      </c>
      <c r="AC185" s="79" t="b">
        <v>0</v>
      </c>
      <c r="AD185" s="79">
        <v>0</v>
      </c>
      <c r="AE185" s="85" t="s">
        <v>1902</v>
      </c>
      <c r="AF185" s="79" t="b">
        <v>0</v>
      </c>
      <c r="AG185" s="79" t="s">
        <v>1910</v>
      </c>
      <c r="AH185" s="79"/>
      <c r="AI185" s="85" t="s">
        <v>1876</v>
      </c>
      <c r="AJ185" s="79" t="b">
        <v>0</v>
      </c>
      <c r="AK185" s="79">
        <v>0</v>
      </c>
      <c r="AL185" s="85" t="s">
        <v>1876</v>
      </c>
      <c r="AM185" s="79" t="s">
        <v>1920</v>
      </c>
      <c r="AN185" s="79" t="b">
        <v>0</v>
      </c>
      <c r="AO185" s="85" t="s">
        <v>1869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340</v>
      </c>
      <c r="B186" s="64" t="s">
        <v>590</v>
      </c>
      <c r="C186" s="65" t="s">
        <v>5806</v>
      </c>
      <c r="D186" s="66">
        <v>3</v>
      </c>
      <c r="E186" s="67" t="s">
        <v>132</v>
      </c>
      <c r="F186" s="68">
        <v>35</v>
      </c>
      <c r="G186" s="65"/>
      <c r="H186" s="69"/>
      <c r="I186" s="70"/>
      <c r="J186" s="70"/>
      <c r="K186" s="34" t="s">
        <v>65</v>
      </c>
      <c r="L186" s="77">
        <v>186</v>
      </c>
      <c r="M186" s="77"/>
      <c r="N186" s="72"/>
      <c r="O186" s="79" t="s">
        <v>646</v>
      </c>
      <c r="P186" s="81">
        <v>43463.605520833335</v>
      </c>
      <c r="Q186" s="79" t="s">
        <v>734</v>
      </c>
      <c r="R186" s="79"/>
      <c r="S186" s="79"/>
      <c r="T186" s="79"/>
      <c r="U186" s="79"/>
      <c r="V186" s="82" t="s">
        <v>975</v>
      </c>
      <c r="W186" s="81">
        <v>43463.605520833335</v>
      </c>
      <c r="X186" s="82" t="s">
        <v>1290</v>
      </c>
      <c r="Y186" s="79"/>
      <c r="Z186" s="79"/>
      <c r="AA186" s="85" t="s">
        <v>1635</v>
      </c>
      <c r="AB186" s="85" t="s">
        <v>1869</v>
      </c>
      <c r="AC186" s="79" t="b">
        <v>0</v>
      </c>
      <c r="AD186" s="79">
        <v>0</v>
      </c>
      <c r="AE186" s="85" t="s">
        <v>1902</v>
      </c>
      <c r="AF186" s="79" t="b">
        <v>0</v>
      </c>
      <c r="AG186" s="79" t="s">
        <v>1910</v>
      </c>
      <c r="AH186" s="79"/>
      <c r="AI186" s="85" t="s">
        <v>1876</v>
      </c>
      <c r="AJ186" s="79" t="b">
        <v>0</v>
      </c>
      <c r="AK186" s="79">
        <v>0</v>
      </c>
      <c r="AL186" s="85" t="s">
        <v>1876</v>
      </c>
      <c r="AM186" s="79" t="s">
        <v>1920</v>
      </c>
      <c r="AN186" s="79" t="b">
        <v>0</v>
      </c>
      <c r="AO186" s="85" t="s">
        <v>1869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340</v>
      </c>
      <c r="B187" s="64" t="s">
        <v>591</v>
      </c>
      <c r="C187" s="65" t="s">
        <v>5806</v>
      </c>
      <c r="D187" s="66">
        <v>3</v>
      </c>
      <c r="E187" s="67" t="s">
        <v>132</v>
      </c>
      <c r="F187" s="68">
        <v>35</v>
      </c>
      <c r="G187" s="65"/>
      <c r="H187" s="69"/>
      <c r="I187" s="70"/>
      <c r="J187" s="70"/>
      <c r="K187" s="34" t="s">
        <v>65</v>
      </c>
      <c r="L187" s="77">
        <v>187</v>
      </c>
      <c r="M187" s="77"/>
      <c r="N187" s="72"/>
      <c r="O187" s="79" t="s">
        <v>646</v>
      </c>
      <c r="P187" s="81">
        <v>43463.605520833335</v>
      </c>
      <c r="Q187" s="79" t="s">
        <v>734</v>
      </c>
      <c r="R187" s="79"/>
      <c r="S187" s="79"/>
      <c r="T187" s="79"/>
      <c r="U187" s="79"/>
      <c r="V187" s="82" t="s">
        <v>975</v>
      </c>
      <c r="W187" s="81">
        <v>43463.605520833335</v>
      </c>
      <c r="X187" s="82" t="s">
        <v>1290</v>
      </c>
      <c r="Y187" s="79"/>
      <c r="Z187" s="79"/>
      <c r="AA187" s="85" t="s">
        <v>1635</v>
      </c>
      <c r="AB187" s="85" t="s">
        <v>1869</v>
      </c>
      <c r="AC187" s="79" t="b">
        <v>0</v>
      </c>
      <c r="AD187" s="79">
        <v>0</v>
      </c>
      <c r="AE187" s="85" t="s">
        <v>1902</v>
      </c>
      <c r="AF187" s="79" t="b">
        <v>0</v>
      </c>
      <c r="AG187" s="79" t="s">
        <v>1910</v>
      </c>
      <c r="AH187" s="79"/>
      <c r="AI187" s="85" t="s">
        <v>1876</v>
      </c>
      <c r="AJ187" s="79" t="b">
        <v>0</v>
      </c>
      <c r="AK187" s="79">
        <v>0</v>
      </c>
      <c r="AL187" s="85" t="s">
        <v>1876</v>
      </c>
      <c r="AM187" s="79" t="s">
        <v>1920</v>
      </c>
      <c r="AN187" s="79" t="b">
        <v>0</v>
      </c>
      <c r="AO187" s="85" t="s">
        <v>1869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340</v>
      </c>
      <c r="B188" s="64" t="s">
        <v>592</v>
      </c>
      <c r="C188" s="65" t="s">
        <v>5806</v>
      </c>
      <c r="D188" s="66">
        <v>3</v>
      </c>
      <c r="E188" s="67" t="s">
        <v>132</v>
      </c>
      <c r="F188" s="68">
        <v>35</v>
      </c>
      <c r="G188" s="65"/>
      <c r="H188" s="69"/>
      <c r="I188" s="70"/>
      <c r="J188" s="70"/>
      <c r="K188" s="34" t="s">
        <v>65</v>
      </c>
      <c r="L188" s="77">
        <v>188</v>
      </c>
      <c r="M188" s="77"/>
      <c r="N188" s="72"/>
      <c r="O188" s="79" t="s">
        <v>646</v>
      </c>
      <c r="P188" s="81">
        <v>43463.605520833335</v>
      </c>
      <c r="Q188" s="79" t="s">
        <v>734</v>
      </c>
      <c r="R188" s="79"/>
      <c r="S188" s="79"/>
      <c r="T188" s="79"/>
      <c r="U188" s="79"/>
      <c r="V188" s="82" t="s">
        <v>975</v>
      </c>
      <c r="W188" s="81">
        <v>43463.605520833335</v>
      </c>
      <c r="X188" s="82" t="s">
        <v>1290</v>
      </c>
      <c r="Y188" s="79"/>
      <c r="Z188" s="79"/>
      <c r="AA188" s="85" t="s">
        <v>1635</v>
      </c>
      <c r="AB188" s="85" t="s">
        <v>1869</v>
      </c>
      <c r="AC188" s="79" t="b">
        <v>0</v>
      </c>
      <c r="AD188" s="79">
        <v>0</v>
      </c>
      <c r="AE188" s="85" t="s">
        <v>1902</v>
      </c>
      <c r="AF188" s="79" t="b">
        <v>0</v>
      </c>
      <c r="AG188" s="79" t="s">
        <v>1910</v>
      </c>
      <c r="AH188" s="79"/>
      <c r="AI188" s="85" t="s">
        <v>1876</v>
      </c>
      <c r="AJ188" s="79" t="b">
        <v>0</v>
      </c>
      <c r="AK188" s="79">
        <v>0</v>
      </c>
      <c r="AL188" s="85" t="s">
        <v>1876</v>
      </c>
      <c r="AM188" s="79" t="s">
        <v>1920</v>
      </c>
      <c r="AN188" s="79" t="b">
        <v>0</v>
      </c>
      <c r="AO188" s="85" t="s">
        <v>1869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340</v>
      </c>
      <c r="B189" s="64" t="s">
        <v>593</v>
      </c>
      <c r="C189" s="65" t="s">
        <v>5806</v>
      </c>
      <c r="D189" s="66">
        <v>3</v>
      </c>
      <c r="E189" s="67" t="s">
        <v>132</v>
      </c>
      <c r="F189" s="68">
        <v>35</v>
      </c>
      <c r="G189" s="65"/>
      <c r="H189" s="69"/>
      <c r="I189" s="70"/>
      <c r="J189" s="70"/>
      <c r="K189" s="34" t="s">
        <v>65</v>
      </c>
      <c r="L189" s="77">
        <v>189</v>
      </c>
      <c r="M189" s="77"/>
      <c r="N189" s="72"/>
      <c r="O189" s="79" t="s">
        <v>646</v>
      </c>
      <c r="P189" s="81">
        <v>43463.605520833335</v>
      </c>
      <c r="Q189" s="79" t="s">
        <v>734</v>
      </c>
      <c r="R189" s="79"/>
      <c r="S189" s="79"/>
      <c r="T189" s="79"/>
      <c r="U189" s="79"/>
      <c r="V189" s="82" t="s">
        <v>975</v>
      </c>
      <c r="W189" s="81">
        <v>43463.605520833335</v>
      </c>
      <c r="X189" s="82" t="s">
        <v>1290</v>
      </c>
      <c r="Y189" s="79"/>
      <c r="Z189" s="79"/>
      <c r="AA189" s="85" t="s">
        <v>1635</v>
      </c>
      <c r="AB189" s="85" t="s">
        <v>1869</v>
      </c>
      <c r="AC189" s="79" t="b">
        <v>0</v>
      </c>
      <c r="AD189" s="79">
        <v>0</v>
      </c>
      <c r="AE189" s="85" t="s">
        <v>1902</v>
      </c>
      <c r="AF189" s="79" t="b">
        <v>0</v>
      </c>
      <c r="AG189" s="79" t="s">
        <v>1910</v>
      </c>
      <c r="AH189" s="79"/>
      <c r="AI189" s="85" t="s">
        <v>1876</v>
      </c>
      <c r="AJ189" s="79" t="b">
        <v>0</v>
      </c>
      <c r="AK189" s="79">
        <v>0</v>
      </c>
      <c r="AL189" s="85" t="s">
        <v>1876</v>
      </c>
      <c r="AM189" s="79" t="s">
        <v>1920</v>
      </c>
      <c r="AN189" s="79" t="b">
        <v>0</v>
      </c>
      <c r="AO189" s="85" t="s">
        <v>1869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340</v>
      </c>
      <c r="B190" s="64" t="s">
        <v>594</v>
      </c>
      <c r="C190" s="65" t="s">
        <v>5806</v>
      </c>
      <c r="D190" s="66">
        <v>3</v>
      </c>
      <c r="E190" s="67" t="s">
        <v>132</v>
      </c>
      <c r="F190" s="68">
        <v>35</v>
      </c>
      <c r="G190" s="65"/>
      <c r="H190" s="69"/>
      <c r="I190" s="70"/>
      <c r="J190" s="70"/>
      <c r="K190" s="34" t="s">
        <v>65</v>
      </c>
      <c r="L190" s="77">
        <v>190</v>
      </c>
      <c r="M190" s="77"/>
      <c r="N190" s="72"/>
      <c r="O190" s="79" t="s">
        <v>646</v>
      </c>
      <c r="P190" s="81">
        <v>43463.605520833335</v>
      </c>
      <c r="Q190" s="79" t="s">
        <v>734</v>
      </c>
      <c r="R190" s="79"/>
      <c r="S190" s="79"/>
      <c r="T190" s="79"/>
      <c r="U190" s="79"/>
      <c r="V190" s="82" t="s">
        <v>975</v>
      </c>
      <c r="W190" s="81">
        <v>43463.605520833335</v>
      </c>
      <c r="X190" s="82" t="s">
        <v>1290</v>
      </c>
      <c r="Y190" s="79"/>
      <c r="Z190" s="79"/>
      <c r="AA190" s="85" t="s">
        <v>1635</v>
      </c>
      <c r="AB190" s="85" t="s">
        <v>1869</v>
      </c>
      <c r="AC190" s="79" t="b">
        <v>0</v>
      </c>
      <c r="AD190" s="79">
        <v>0</v>
      </c>
      <c r="AE190" s="85" t="s">
        <v>1902</v>
      </c>
      <c r="AF190" s="79" t="b">
        <v>0</v>
      </c>
      <c r="AG190" s="79" t="s">
        <v>1910</v>
      </c>
      <c r="AH190" s="79"/>
      <c r="AI190" s="85" t="s">
        <v>1876</v>
      </c>
      <c r="AJ190" s="79" t="b">
        <v>0</v>
      </c>
      <c r="AK190" s="79">
        <v>0</v>
      </c>
      <c r="AL190" s="85" t="s">
        <v>1876</v>
      </c>
      <c r="AM190" s="79" t="s">
        <v>1920</v>
      </c>
      <c r="AN190" s="79" t="b">
        <v>0</v>
      </c>
      <c r="AO190" s="85" t="s">
        <v>1869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340</v>
      </c>
      <c r="B191" s="64" t="s">
        <v>595</v>
      </c>
      <c r="C191" s="65" t="s">
        <v>5806</v>
      </c>
      <c r="D191" s="66">
        <v>3</v>
      </c>
      <c r="E191" s="67" t="s">
        <v>132</v>
      </c>
      <c r="F191" s="68">
        <v>35</v>
      </c>
      <c r="G191" s="65"/>
      <c r="H191" s="69"/>
      <c r="I191" s="70"/>
      <c r="J191" s="70"/>
      <c r="K191" s="34" t="s">
        <v>65</v>
      </c>
      <c r="L191" s="77">
        <v>191</v>
      </c>
      <c r="M191" s="77"/>
      <c r="N191" s="72"/>
      <c r="O191" s="79" t="s">
        <v>646</v>
      </c>
      <c r="P191" s="81">
        <v>43463.605520833335</v>
      </c>
      <c r="Q191" s="79" t="s">
        <v>734</v>
      </c>
      <c r="R191" s="79"/>
      <c r="S191" s="79"/>
      <c r="T191" s="79"/>
      <c r="U191" s="79"/>
      <c r="V191" s="82" t="s">
        <v>975</v>
      </c>
      <c r="W191" s="81">
        <v>43463.605520833335</v>
      </c>
      <c r="X191" s="82" t="s">
        <v>1290</v>
      </c>
      <c r="Y191" s="79"/>
      <c r="Z191" s="79"/>
      <c r="AA191" s="85" t="s">
        <v>1635</v>
      </c>
      <c r="AB191" s="85" t="s">
        <v>1869</v>
      </c>
      <c r="AC191" s="79" t="b">
        <v>0</v>
      </c>
      <c r="AD191" s="79">
        <v>0</v>
      </c>
      <c r="AE191" s="85" t="s">
        <v>1902</v>
      </c>
      <c r="AF191" s="79" t="b">
        <v>0</v>
      </c>
      <c r="AG191" s="79" t="s">
        <v>1910</v>
      </c>
      <c r="AH191" s="79"/>
      <c r="AI191" s="85" t="s">
        <v>1876</v>
      </c>
      <c r="AJ191" s="79" t="b">
        <v>0</v>
      </c>
      <c r="AK191" s="79">
        <v>0</v>
      </c>
      <c r="AL191" s="85" t="s">
        <v>1876</v>
      </c>
      <c r="AM191" s="79" t="s">
        <v>1920</v>
      </c>
      <c r="AN191" s="79" t="b">
        <v>0</v>
      </c>
      <c r="AO191" s="85" t="s">
        <v>1869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340</v>
      </c>
      <c r="B192" s="64" t="s">
        <v>596</v>
      </c>
      <c r="C192" s="65" t="s">
        <v>5806</v>
      </c>
      <c r="D192" s="66">
        <v>3</v>
      </c>
      <c r="E192" s="67" t="s">
        <v>132</v>
      </c>
      <c r="F192" s="68">
        <v>35</v>
      </c>
      <c r="G192" s="65"/>
      <c r="H192" s="69"/>
      <c r="I192" s="70"/>
      <c r="J192" s="70"/>
      <c r="K192" s="34" t="s">
        <v>65</v>
      </c>
      <c r="L192" s="77">
        <v>192</v>
      </c>
      <c r="M192" s="77"/>
      <c r="N192" s="72"/>
      <c r="O192" s="79" t="s">
        <v>646</v>
      </c>
      <c r="P192" s="81">
        <v>43463.605520833335</v>
      </c>
      <c r="Q192" s="79" t="s">
        <v>734</v>
      </c>
      <c r="R192" s="79"/>
      <c r="S192" s="79"/>
      <c r="T192" s="79"/>
      <c r="U192" s="79"/>
      <c r="V192" s="82" t="s">
        <v>975</v>
      </c>
      <c r="W192" s="81">
        <v>43463.605520833335</v>
      </c>
      <c r="X192" s="82" t="s">
        <v>1290</v>
      </c>
      <c r="Y192" s="79"/>
      <c r="Z192" s="79"/>
      <c r="AA192" s="85" t="s">
        <v>1635</v>
      </c>
      <c r="AB192" s="85" t="s">
        <v>1869</v>
      </c>
      <c r="AC192" s="79" t="b">
        <v>0</v>
      </c>
      <c r="AD192" s="79">
        <v>0</v>
      </c>
      <c r="AE192" s="85" t="s">
        <v>1902</v>
      </c>
      <c r="AF192" s="79" t="b">
        <v>0</v>
      </c>
      <c r="AG192" s="79" t="s">
        <v>1910</v>
      </c>
      <c r="AH192" s="79"/>
      <c r="AI192" s="85" t="s">
        <v>1876</v>
      </c>
      <c r="AJ192" s="79" t="b">
        <v>0</v>
      </c>
      <c r="AK192" s="79">
        <v>0</v>
      </c>
      <c r="AL192" s="85" t="s">
        <v>1876</v>
      </c>
      <c r="AM192" s="79" t="s">
        <v>1920</v>
      </c>
      <c r="AN192" s="79" t="b">
        <v>0</v>
      </c>
      <c r="AO192" s="85" t="s">
        <v>1869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340</v>
      </c>
      <c r="B193" s="64" t="s">
        <v>597</v>
      </c>
      <c r="C193" s="65" t="s">
        <v>5806</v>
      </c>
      <c r="D193" s="66">
        <v>3</v>
      </c>
      <c r="E193" s="67" t="s">
        <v>132</v>
      </c>
      <c r="F193" s="68">
        <v>35</v>
      </c>
      <c r="G193" s="65"/>
      <c r="H193" s="69"/>
      <c r="I193" s="70"/>
      <c r="J193" s="70"/>
      <c r="K193" s="34" t="s">
        <v>65</v>
      </c>
      <c r="L193" s="77">
        <v>193</v>
      </c>
      <c r="M193" s="77"/>
      <c r="N193" s="72"/>
      <c r="O193" s="79" t="s">
        <v>646</v>
      </c>
      <c r="P193" s="81">
        <v>43463.605520833335</v>
      </c>
      <c r="Q193" s="79" t="s">
        <v>734</v>
      </c>
      <c r="R193" s="79"/>
      <c r="S193" s="79"/>
      <c r="T193" s="79"/>
      <c r="U193" s="79"/>
      <c r="V193" s="82" t="s">
        <v>975</v>
      </c>
      <c r="W193" s="81">
        <v>43463.605520833335</v>
      </c>
      <c r="X193" s="82" t="s">
        <v>1290</v>
      </c>
      <c r="Y193" s="79"/>
      <c r="Z193" s="79"/>
      <c r="AA193" s="85" t="s">
        <v>1635</v>
      </c>
      <c r="AB193" s="85" t="s">
        <v>1869</v>
      </c>
      <c r="AC193" s="79" t="b">
        <v>0</v>
      </c>
      <c r="AD193" s="79">
        <v>0</v>
      </c>
      <c r="AE193" s="85" t="s">
        <v>1902</v>
      </c>
      <c r="AF193" s="79" t="b">
        <v>0</v>
      </c>
      <c r="AG193" s="79" t="s">
        <v>1910</v>
      </c>
      <c r="AH193" s="79"/>
      <c r="AI193" s="85" t="s">
        <v>1876</v>
      </c>
      <c r="AJ193" s="79" t="b">
        <v>0</v>
      </c>
      <c r="AK193" s="79">
        <v>0</v>
      </c>
      <c r="AL193" s="85" t="s">
        <v>1876</v>
      </c>
      <c r="AM193" s="79" t="s">
        <v>1920</v>
      </c>
      <c r="AN193" s="79" t="b">
        <v>0</v>
      </c>
      <c r="AO193" s="85" t="s">
        <v>1869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340</v>
      </c>
      <c r="B194" s="64" t="s">
        <v>598</v>
      </c>
      <c r="C194" s="65" t="s">
        <v>5806</v>
      </c>
      <c r="D194" s="66">
        <v>3</v>
      </c>
      <c r="E194" s="67" t="s">
        <v>132</v>
      </c>
      <c r="F194" s="68">
        <v>35</v>
      </c>
      <c r="G194" s="65"/>
      <c r="H194" s="69"/>
      <c r="I194" s="70"/>
      <c r="J194" s="70"/>
      <c r="K194" s="34" t="s">
        <v>65</v>
      </c>
      <c r="L194" s="77">
        <v>194</v>
      </c>
      <c r="M194" s="77"/>
      <c r="N194" s="72"/>
      <c r="O194" s="79" t="s">
        <v>646</v>
      </c>
      <c r="P194" s="81">
        <v>43463.605520833335</v>
      </c>
      <c r="Q194" s="79" t="s">
        <v>734</v>
      </c>
      <c r="R194" s="79"/>
      <c r="S194" s="79"/>
      <c r="T194" s="79"/>
      <c r="U194" s="79"/>
      <c r="V194" s="82" t="s">
        <v>975</v>
      </c>
      <c r="W194" s="81">
        <v>43463.605520833335</v>
      </c>
      <c r="X194" s="82" t="s">
        <v>1290</v>
      </c>
      <c r="Y194" s="79"/>
      <c r="Z194" s="79"/>
      <c r="AA194" s="85" t="s">
        <v>1635</v>
      </c>
      <c r="AB194" s="85" t="s">
        <v>1869</v>
      </c>
      <c r="AC194" s="79" t="b">
        <v>0</v>
      </c>
      <c r="AD194" s="79">
        <v>0</v>
      </c>
      <c r="AE194" s="85" t="s">
        <v>1902</v>
      </c>
      <c r="AF194" s="79" t="b">
        <v>0</v>
      </c>
      <c r="AG194" s="79" t="s">
        <v>1910</v>
      </c>
      <c r="AH194" s="79"/>
      <c r="AI194" s="85" t="s">
        <v>1876</v>
      </c>
      <c r="AJ194" s="79" t="b">
        <v>0</v>
      </c>
      <c r="AK194" s="79">
        <v>0</v>
      </c>
      <c r="AL194" s="85" t="s">
        <v>1876</v>
      </c>
      <c r="AM194" s="79" t="s">
        <v>1920</v>
      </c>
      <c r="AN194" s="79" t="b">
        <v>0</v>
      </c>
      <c r="AO194" s="85" t="s">
        <v>1869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340</v>
      </c>
      <c r="B195" s="64" t="s">
        <v>599</v>
      </c>
      <c r="C195" s="65" t="s">
        <v>5806</v>
      </c>
      <c r="D195" s="66">
        <v>3</v>
      </c>
      <c r="E195" s="67" t="s">
        <v>132</v>
      </c>
      <c r="F195" s="68">
        <v>35</v>
      </c>
      <c r="G195" s="65"/>
      <c r="H195" s="69"/>
      <c r="I195" s="70"/>
      <c r="J195" s="70"/>
      <c r="K195" s="34" t="s">
        <v>65</v>
      </c>
      <c r="L195" s="77">
        <v>195</v>
      </c>
      <c r="M195" s="77"/>
      <c r="N195" s="72"/>
      <c r="O195" s="79" t="s">
        <v>646</v>
      </c>
      <c r="P195" s="81">
        <v>43463.605520833335</v>
      </c>
      <c r="Q195" s="79" t="s">
        <v>734</v>
      </c>
      <c r="R195" s="79"/>
      <c r="S195" s="79"/>
      <c r="T195" s="79"/>
      <c r="U195" s="79"/>
      <c r="V195" s="82" t="s">
        <v>975</v>
      </c>
      <c r="W195" s="81">
        <v>43463.605520833335</v>
      </c>
      <c r="X195" s="82" t="s">
        <v>1290</v>
      </c>
      <c r="Y195" s="79"/>
      <c r="Z195" s="79"/>
      <c r="AA195" s="85" t="s">
        <v>1635</v>
      </c>
      <c r="AB195" s="85" t="s">
        <v>1869</v>
      </c>
      <c r="AC195" s="79" t="b">
        <v>0</v>
      </c>
      <c r="AD195" s="79">
        <v>0</v>
      </c>
      <c r="AE195" s="85" t="s">
        <v>1902</v>
      </c>
      <c r="AF195" s="79" t="b">
        <v>0</v>
      </c>
      <c r="AG195" s="79" t="s">
        <v>1910</v>
      </c>
      <c r="AH195" s="79"/>
      <c r="AI195" s="85" t="s">
        <v>1876</v>
      </c>
      <c r="AJ195" s="79" t="b">
        <v>0</v>
      </c>
      <c r="AK195" s="79">
        <v>0</v>
      </c>
      <c r="AL195" s="85" t="s">
        <v>1876</v>
      </c>
      <c r="AM195" s="79" t="s">
        <v>1920</v>
      </c>
      <c r="AN195" s="79" t="b">
        <v>0</v>
      </c>
      <c r="AO195" s="85" t="s">
        <v>1869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340</v>
      </c>
      <c r="B196" s="64" t="s">
        <v>600</v>
      </c>
      <c r="C196" s="65" t="s">
        <v>5806</v>
      </c>
      <c r="D196" s="66">
        <v>3</v>
      </c>
      <c r="E196" s="67" t="s">
        <v>132</v>
      </c>
      <c r="F196" s="68">
        <v>35</v>
      </c>
      <c r="G196" s="65"/>
      <c r="H196" s="69"/>
      <c r="I196" s="70"/>
      <c r="J196" s="70"/>
      <c r="K196" s="34" t="s">
        <v>65</v>
      </c>
      <c r="L196" s="77">
        <v>196</v>
      </c>
      <c r="M196" s="77"/>
      <c r="N196" s="72"/>
      <c r="O196" s="79" t="s">
        <v>646</v>
      </c>
      <c r="P196" s="81">
        <v>43463.605520833335</v>
      </c>
      <c r="Q196" s="79" t="s">
        <v>734</v>
      </c>
      <c r="R196" s="79"/>
      <c r="S196" s="79"/>
      <c r="T196" s="79"/>
      <c r="U196" s="79"/>
      <c r="V196" s="82" t="s">
        <v>975</v>
      </c>
      <c r="W196" s="81">
        <v>43463.605520833335</v>
      </c>
      <c r="X196" s="82" t="s">
        <v>1290</v>
      </c>
      <c r="Y196" s="79"/>
      <c r="Z196" s="79"/>
      <c r="AA196" s="85" t="s">
        <v>1635</v>
      </c>
      <c r="AB196" s="85" t="s">
        <v>1869</v>
      </c>
      <c r="AC196" s="79" t="b">
        <v>0</v>
      </c>
      <c r="AD196" s="79">
        <v>0</v>
      </c>
      <c r="AE196" s="85" t="s">
        <v>1902</v>
      </c>
      <c r="AF196" s="79" t="b">
        <v>0</v>
      </c>
      <c r="AG196" s="79" t="s">
        <v>1910</v>
      </c>
      <c r="AH196" s="79"/>
      <c r="AI196" s="85" t="s">
        <v>1876</v>
      </c>
      <c r="AJ196" s="79" t="b">
        <v>0</v>
      </c>
      <c r="AK196" s="79">
        <v>0</v>
      </c>
      <c r="AL196" s="85" t="s">
        <v>1876</v>
      </c>
      <c r="AM196" s="79" t="s">
        <v>1920</v>
      </c>
      <c r="AN196" s="79" t="b">
        <v>0</v>
      </c>
      <c r="AO196" s="85" t="s">
        <v>1869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340</v>
      </c>
      <c r="B197" s="64" t="s">
        <v>601</v>
      </c>
      <c r="C197" s="65" t="s">
        <v>5806</v>
      </c>
      <c r="D197" s="66">
        <v>3</v>
      </c>
      <c r="E197" s="67" t="s">
        <v>132</v>
      </c>
      <c r="F197" s="68">
        <v>35</v>
      </c>
      <c r="G197" s="65"/>
      <c r="H197" s="69"/>
      <c r="I197" s="70"/>
      <c r="J197" s="70"/>
      <c r="K197" s="34" t="s">
        <v>65</v>
      </c>
      <c r="L197" s="77">
        <v>197</v>
      </c>
      <c r="M197" s="77"/>
      <c r="N197" s="72"/>
      <c r="O197" s="79" t="s">
        <v>646</v>
      </c>
      <c r="P197" s="81">
        <v>43463.605520833335</v>
      </c>
      <c r="Q197" s="79" t="s">
        <v>734</v>
      </c>
      <c r="R197" s="79"/>
      <c r="S197" s="79"/>
      <c r="T197" s="79"/>
      <c r="U197" s="79"/>
      <c r="V197" s="82" t="s">
        <v>975</v>
      </c>
      <c r="W197" s="81">
        <v>43463.605520833335</v>
      </c>
      <c r="X197" s="82" t="s">
        <v>1290</v>
      </c>
      <c r="Y197" s="79"/>
      <c r="Z197" s="79"/>
      <c r="AA197" s="85" t="s">
        <v>1635</v>
      </c>
      <c r="AB197" s="85" t="s">
        <v>1869</v>
      </c>
      <c r="AC197" s="79" t="b">
        <v>0</v>
      </c>
      <c r="AD197" s="79">
        <v>0</v>
      </c>
      <c r="AE197" s="85" t="s">
        <v>1902</v>
      </c>
      <c r="AF197" s="79" t="b">
        <v>0</v>
      </c>
      <c r="AG197" s="79" t="s">
        <v>1910</v>
      </c>
      <c r="AH197" s="79"/>
      <c r="AI197" s="85" t="s">
        <v>1876</v>
      </c>
      <c r="AJ197" s="79" t="b">
        <v>0</v>
      </c>
      <c r="AK197" s="79">
        <v>0</v>
      </c>
      <c r="AL197" s="85" t="s">
        <v>1876</v>
      </c>
      <c r="AM197" s="79" t="s">
        <v>1920</v>
      </c>
      <c r="AN197" s="79" t="b">
        <v>0</v>
      </c>
      <c r="AO197" s="85" t="s">
        <v>1869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340</v>
      </c>
      <c r="B198" s="64" t="s">
        <v>602</v>
      </c>
      <c r="C198" s="65" t="s">
        <v>5806</v>
      </c>
      <c r="D198" s="66">
        <v>3</v>
      </c>
      <c r="E198" s="67" t="s">
        <v>132</v>
      </c>
      <c r="F198" s="68">
        <v>35</v>
      </c>
      <c r="G198" s="65"/>
      <c r="H198" s="69"/>
      <c r="I198" s="70"/>
      <c r="J198" s="70"/>
      <c r="K198" s="34" t="s">
        <v>65</v>
      </c>
      <c r="L198" s="77">
        <v>198</v>
      </c>
      <c r="M198" s="77"/>
      <c r="N198" s="72"/>
      <c r="O198" s="79" t="s">
        <v>646</v>
      </c>
      <c r="P198" s="81">
        <v>43463.605520833335</v>
      </c>
      <c r="Q198" s="79" t="s">
        <v>734</v>
      </c>
      <c r="R198" s="79"/>
      <c r="S198" s="79"/>
      <c r="T198" s="79"/>
      <c r="U198" s="79"/>
      <c r="V198" s="82" t="s">
        <v>975</v>
      </c>
      <c r="W198" s="81">
        <v>43463.605520833335</v>
      </c>
      <c r="X198" s="82" t="s">
        <v>1290</v>
      </c>
      <c r="Y198" s="79"/>
      <c r="Z198" s="79"/>
      <c r="AA198" s="85" t="s">
        <v>1635</v>
      </c>
      <c r="AB198" s="85" t="s">
        <v>1869</v>
      </c>
      <c r="AC198" s="79" t="b">
        <v>0</v>
      </c>
      <c r="AD198" s="79">
        <v>0</v>
      </c>
      <c r="AE198" s="85" t="s">
        <v>1902</v>
      </c>
      <c r="AF198" s="79" t="b">
        <v>0</v>
      </c>
      <c r="AG198" s="79" t="s">
        <v>1910</v>
      </c>
      <c r="AH198" s="79"/>
      <c r="AI198" s="85" t="s">
        <v>1876</v>
      </c>
      <c r="AJ198" s="79" t="b">
        <v>0</v>
      </c>
      <c r="AK198" s="79">
        <v>0</v>
      </c>
      <c r="AL198" s="85" t="s">
        <v>1876</v>
      </c>
      <c r="AM198" s="79" t="s">
        <v>1920</v>
      </c>
      <c r="AN198" s="79" t="b">
        <v>0</v>
      </c>
      <c r="AO198" s="85" t="s">
        <v>1869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340</v>
      </c>
      <c r="B199" s="64" t="s">
        <v>603</v>
      </c>
      <c r="C199" s="65" t="s">
        <v>5806</v>
      </c>
      <c r="D199" s="66">
        <v>3</v>
      </c>
      <c r="E199" s="67" t="s">
        <v>132</v>
      </c>
      <c r="F199" s="68">
        <v>35</v>
      </c>
      <c r="G199" s="65"/>
      <c r="H199" s="69"/>
      <c r="I199" s="70"/>
      <c r="J199" s="70"/>
      <c r="K199" s="34" t="s">
        <v>65</v>
      </c>
      <c r="L199" s="77">
        <v>199</v>
      </c>
      <c r="M199" s="77"/>
      <c r="N199" s="72"/>
      <c r="O199" s="79" t="s">
        <v>646</v>
      </c>
      <c r="P199" s="81">
        <v>43463.605520833335</v>
      </c>
      <c r="Q199" s="79" t="s">
        <v>734</v>
      </c>
      <c r="R199" s="79"/>
      <c r="S199" s="79"/>
      <c r="T199" s="79"/>
      <c r="U199" s="79"/>
      <c r="V199" s="82" t="s">
        <v>975</v>
      </c>
      <c r="W199" s="81">
        <v>43463.605520833335</v>
      </c>
      <c r="X199" s="82" t="s">
        <v>1290</v>
      </c>
      <c r="Y199" s="79"/>
      <c r="Z199" s="79"/>
      <c r="AA199" s="85" t="s">
        <v>1635</v>
      </c>
      <c r="AB199" s="85" t="s">
        <v>1869</v>
      </c>
      <c r="AC199" s="79" t="b">
        <v>0</v>
      </c>
      <c r="AD199" s="79">
        <v>0</v>
      </c>
      <c r="AE199" s="85" t="s">
        <v>1902</v>
      </c>
      <c r="AF199" s="79" t="b">
        <v>0</v>
      </c>
      <c r="AG199" s="79" t="s">
        <v>1910</v>
      </c>
      <c r="AH199" s="79"/>
      <c r="AI199" s="85" t="s">
        <v>1876</v>
      </c>
      <c r="AJ199" s="79" t="b">
        <v>0</v>
      </c>
      <c r="AK199" s="79">
        <v>0</v>
      </c>
      <c r="AL199" s="85" t="s">
        <v>1876</v>
      </c>
      <c r="AM199" s="79" t="s">
        <v>1920</v>
      </c>
      <c r="AN199" s="79" t="b">
        <v>0</v>
      </c>
      <c r="AO199" s="85" t="s">
        <v>1869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340</v>
      </c>
      <c r="B200" s="64" t="s">
        <v>604</v>
      </c>
      <c r="C200" s="65" t="s">
        <v>5806</v>
      </c>
      <c r="D200" s="66">
        <v>3</v>
      </c>
      <c r="E200" s="67" t="s">
        <v>132</v>
      </c>
      <c r="F200" s="68">
        <v>35</v>
      </c>
      <c r="G200" s="65"/>
      <c r="H200" s="69"/>
      <c r="I200" s="70"/>
      <c r="J200" s="70"/>
      <c r="K200" s="34" t="s">
        <v>65</v>
      </c>
      <c r="L200" s="77">
        <v>200</v>
      </c>
      <c r="M200" s="77"/>
      <c r="N200" s="72"/>
      <c r="O200" s="79" t="s">
        <v>646</v>
      </c>
      <c r="P200" s="81">
        <v>43463.605520833335</v>
      </c>
      <c r="Q200" s="79" t="s">
        <v>734</v>
      </c>
      <c r="R200" s="79"/>
      <c r="S200" s="79"/>
      <c r="T200" s="79"/>
      <c r="U200" s="79"/>
      <c r="V200" s="82" t="s">
        <v>975</v>
      </c>
      <c r="W200" s="81">
        <v>43463.605520833335</v>
      </c>
      <c r="X200" s="82" t="s">
        <v>1290</v>
      </c>
      <c r="Y200" s="79"/>
      <c r="Z200" s="79"/>
      <c r="AA200" s="85" t="s">
        <v>1635</v>
      </c>
      <c r="AB200" s="85" t="s">
        <v>1869</v>
      </c>
      <c r="AC200" s="79" t="b">
        <v>0</v>
      </c>
      <c r="AD200" s="79">
        <v>0</v>
      </c>
      <c r="AE200" s="85" t="s">
        <v>1902</v>
      </c>
      <c r="AF200" s="79" t="b">
        <v>0</v>
      </c>
      <c r="AG200" s="79" t="s">
        <v>1910</v>
      </c>
      <c r="AH200" s="79"/>
      <c r="AI200" s="85" t="s">
        <v>1876</v>
      </c>
      <c r="AJ200" s="79" t="b">
        <v>0</v>
      </c>
      <c r="AK200" s="79">
        <v>0</v>
      </c>
      <c r="AL200" s="85" t="s">
        <v>1876</v>
      </c>
      <c r="AM200" s="79" t="s">
        <v>1920</v>
      </c>
      <c r="AN200" s="79" t="b">
        <v>0</v>
      </c>
      <c r="AO200" s="85" t="s">
        <v>1869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340</v>
      </c>
      <c r="B201" s="64" t="s">
        <v>605</v>
      </c>
      <c r="C201" s="65" t="s">
        <v>5806</v>
      </c>
      <c r="D201" s="66">
        <v>3</v>
      </c>
      <c r="E201" s="67" t="s">
        <v>132</v>
      </c>
      <c r="F201" s="68">
        <v>35</v>
      </c>
      <c r="G201" s="65"/>
      <c r="H201" s="69"/>
      <c r="I201" s="70"/>
      <c r="J201" s="70"/>
      <c r="K201" s="34" t="s">
        <v>65</v>
      </c>
      <c r="L201" s="77">
        <v>201</v>
      </c>
      <c r="M201" s="77"/>
      <c r="N201" s="72"/>
      <c r="O201" s="79" t="s">
        <v>646</v>
      </c>
      <c r="P201" s="81">
        <v>43463.605520833335</v>
      </c>
      <c r="Q201" s="79" t="s">
        <v>734</v>
      </c>
      <c r="R201" s="79"/>
      <c r="S201" s="79"/>
      <c r="T201" s="79"/>
      <c r="U201" s="79"/>
      <c r="V201" s="82" t="s">
        <v>975</v>
      </c>
      <c r="W201" s="81">
        <v>43463.605520833335</v>
      </c>
      <c r="X201" s="82" t="s">
        <v>1290</v>
      </c>
      <c r="Y201" s="79"/>
      <c r="Z201" s="79"/>
      <c r="AA201" s="85" t="s">
        <v>1635</v>
      </c>
      <c r="AB201" s="85" t="s">
        <v>1869</v>
      </c>
      <c r="AC201" s="79" t="b">
        <v>0</v>
      </c>
      <c r="AD201" s="79">
        <v>0</v>
      </c>
      <c r="AE201" s="85" t="s">
        <v>1902</v>
      </c>
      <c r="AF201" s="79" t="b">
        <v>0</v>
      </c>
      <c r="AG201" s="79" t="s">
        <v>1910</v>
      </c>
      <c r="AH201" s="79"/>
      <c r="AI201" s="85" t="s">
        <v>1876</v>
      </c>
      <c r="AJ201" s="79" t="b">
        <v>0</v>
      </c>
      <c r="AK201" s="79">
        <v>0</v>
      </c>
      <c r="AL201" s="85" t="s">
        <v>1876</v>
      </c>
      <c r="AM201" s="79" t="s">
        <v>1920</v>
      </c>
      <c r="AN201" s="79" t="b">
        <v>0</v>
      </c>
      <c r="AO201" s="85" t="s">
        <v>1869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340</v>
      </c>
      <c r="B202" s="64" t="s">
        <v>606</v>
      </c>
      <c r="C202" s="65" t="s">
        <v>5806</v>
      </c>
      <c r="D202" s="66">
        <v>3</v>
      </c>
      <c r="E202" s="67" t="s">
        <v>132</v>
      </c>
      <c r="F202" s="68">
        <v>35</v>
      </c>
      <c r="G202" s="65"/>
      <c r="H202" s="69"/>
      <c r="I202" s="70"/>
      <c r="J202" s="70"/>
      <c r="K202" s="34" t="s">
        <v>65</v>
      </c>
      <c r="L202" s="77">
        <v>202</v>
      </c>
      <c r="M202" s="77"/>
      <c r="N202" s="72"/>
      <c r="O202" s="79" t="s">
        <v>646</v>
      </c>
      <c r="P202" s="81">
        <v>43463.605520833335</v>
      </c>
      <c r="Q202" s="79" t="s">
        <v>734</v>
      </c>
      <c r="R202" s="79"/>
      <c r="S202" s="79"/>
      <c r="T202" s="79"/>
      <c r="U202" s="79"/>
      <c r="V202" s="82" t="s">
        <v>975</v>
      </c>
      <c r="W202" s="81">
        <v>43463.605520833335</v>
      </c>
      <c r="X202" s="82" t="s">
        <v>1290</v>
      </c>
      <c r="Y202" s="79"/>
      <c r="Z202" s="79"/>
      <c r="AA202" s="85" t="s">
        <v>1635</v>
      </c>
      <c r="AB202" s="85" t="s">
        <v>1869</v>
      </c>
      <c r="AC202" s="79" t="b">
        <v>0</v>
      </c>
      <c r="AD202" s="79">
        <v>0</v>
      </c>
      <c r="AE202" s="85" t="s">
        <v>1902</v>
      </c>
      <c r="AF202" s="79" t="b">
        <v>0</v>
      </c>
      <c r="AG202" s="79" t="s">
        <v>1910</v>
      </c>
      <c r="AH202" s="79"/>
      <c r="AI202" s="85" t="s">
        <v>1876</v>
      </c>
      <c r="AJ202" s="79" t="b">
        <v>0</v>
      </c>
      <c r="AK202" s="79">
        <v>0</v>
      </c>
      <c r="AL202" s="85" t="s">
        <v>1876</v>
      </c>
      <c r="AM202" s="79" t="s">
        <v>1920</v>
      </c>
      <c r="AN202" s="79" t="b">
        <v>0</v>
      </c>
      <c r="AO202" s="85" t="s">
        <v>1869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340</v>
      </c>
      <c r="B203" s="64" t="s">
        <v>607</v>
      </c>
      <c r="C203" s="65" t="s">
        <v>5806</v>
      </c>
      <c r="D203" s="66">
        <v>3</v>
      </c>
      <c r="E203" s="67" t="s">
        <v>132</v>
      </c>
      <c r="F203" s="68">
        <v>35</v>
      </c>
      <c r="G203" s="65"/>
      <c r="H203" s="69"/>
      <c r="I203" s="70"/>
      <c r="J203" s="70"/>
      <c r="K203" s="34" t="s">
        <v>65</v>
      </c>
      <c r="L203" s="77">
        <v>203</v>
      </c>
      <c r="M203" s="77"/>
      <c r="N203" s="72"/>
      <c r="O203" s="79" t="s">
        <v>646</v>
      </c>
      <c r="P203" s="81">
        <v>43463.605520833335</v>
      </c>
      <c r="Q203" s="79" t="s">
        <v>734</v>
      </c>
      <c r="R203" s="79"/>
      <c r="S203" s="79"/>
      <c r="T203" s="79"/>
      <c r="U203" s="79"/>
      <c r="V203" s="82" t="s">
        <v>975</v>
      </c>
      <c r="W203" s="81">
        <v>43463.605520833335</v>
      </c>
      <c r="X203" s="82" t="s">
        <v>1290</v>
      </c>
      <c r="Y203" s="79"/>
      <c r="Z203" s="79"/>
      <c r="AA203" s="85" t="s">
        <v>1635</v>
      </c>
      <c r="AB203" s="85" t="s">
        <v>1869</v>
      </c>
      <c r="AC203" s="79" t="b">
        <v>0</v>
      </c>
      <c r="AD203" s="79">
        <v>0</v>
      </c>
      <c r="AE203" s="85" t="s">
        <v>1902</v>
      </c>
      <c r="AF203" s="79" t="b">
        <v>0</v>
      </c>
      <c r="AG203" s="79" t="s">
        <v>1910</v>
      </c>
      <c r="AH203" s="79"/>
      <c r="AI203" s="85" t="s">
        <v>1876</v>
      </c>
      <c r="AJ203" s="79" t="b">
        <v>0</v>
      </c>
      <c r="AK203" s="79">
        <v>0</v>
      </c>
      <c r="AL203" s="85" t="s">
        <v>1876</v>
      </c>
      <c r="AM203" s="79" t="s">
        <v>1920</v>
      </c>
      <c r="AN203" s="79" t="b">
        <v>0</v>
      </c>
      <c r="AO203" s="85" t="s">
        <v>1869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340</v>
      </c>
      <c r="B204" s="64" t="s">
        <v>608</v>
      </c>
      <c r="C204" s="65" t="s">
        <v>5806</v>
      </c>
      <c r="D204" s="66">
        <v>3</v>
      </c>
      <c r="E204" s="67" t="s">
        <v>132</v>
      </c>
      <c r="F204" s="68">
        <v>35</v>
      </c>
      <c r="G204" s="65"/>
      <c r="H204" s="69"/>
      <c r="I204" s="70"/>
      <c r="J204" s="70"/>
      <c r="K204" s="34" t="s">
        <v>65</v>
      </c>
      <c r="L204" s="77">
        <v>204</v>
      </c>
      <c r="M204" s="77"/>
      <c r="N204" s="72"/>
      <c r="O204" s="79" t="s">
        <v>646</v>
      </c>
      <c r="P204" s="81">
        <v>43463.605520833335</v>
      </c>
      <c r="Q204" s="79" t="s">
        <v>734</v>
      </c>
      <c r="R204" s="79"/>
      <c r="S204" s="79"/>
      <c r="T204" s="79"/>
      <c r="U204" s="79"/>
      <c r="V204" s="82" t="s">
        <v>975</v>
      </c>
      <c r="W204" s="81">
        <v>43463.605520833335</v>
      </c>
      <c r="X204" s="82" t="s">
        <v>1290</v>
      </c>
      <c r="Y204" s="79"/>
      <c r="Z204" s="79"/>
      <c r="AA204" s="85" t="s">
        <v>1635</v>
      </c>
      <c r="AB204" s="85" t="s">
        <v>1869</v>
      </c>
      <c r="AC204" s="79" t="b">
        <v>0</v>
      </c>
      <c r="AD204" s="79">
        <v>0</v>
      </c>
      <c r="AE204" s="85" t="s">
        <v>1902</v>
      </c>
      <c r="AF204" s="79" t="b">
        <v>0</v>
      </c>
      <c r="AG204" s="79" t="s">
        <v>1910</v>
      </c>
      <c r="AH204" s="79"/>
      <c r="AI204" s="85" t="s">
        <v>1876</v>
      </c>
      <c r="AJ204" s="79" t="b">
        <v>0</v>
      </c>
      <c r="AK204" s="79">
        <v>0</v>
      </c>
      <c r="AL204" s="85" t="s">
        <v>1876</v>
      </c>
      <c r="AM204" s="79" t="s">
        <v>1920</v>
      </c>
      <c r="AN204" s="79" t="b">
        <v>0</v>
      </c>
      <c r="AO204" s="85" t="s">
        <v>1869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340</v>
      </c>
      <c r="B205" s="64" t="s">
        <v>609</v>
      </c>
      <c r="C205" s="65" t="s">
        <v>5806</v>
      </c>
      <c r="D205" s="66">
        <v>3</v>
      </c>
      <c r="E205" s="67" t="s">
        <v>132</v>
      </c>
      <c r="F205" s="68">
        <v>35</v>
      </c>
      <c r="G205" s="65"/>
      <c r="H205" s="69"/>
      <c r="I205" s="70"/>
      <c r="J205" s="70"/>
      <c r="K205" s="34" t="s">
        <v>65</v>
      </c>
      <c r="L205" s="77">
        <v>205</v>
      </c>
      <c r="M205" s="77"/>
      <c r="N205" s="72"/>
      <c r="O205" s="79" t="s">
        <v>646</v>
      </c>
      <c r="P205" s="81">
        <v>43463.605520833335</v>
      </c>
      <c r="Q205" s="79" t="s">
        <v>734</v>
      </c>
      <c r="R205" s="79"/>
      <c r="S205" s="79"/>
      <c r="T205" s="79"/>
      <c r="U205" s="79"/>
      <c r="V205" s="82" t="s">
        <v>975</v>
      </c>
      <c r="W205" s="81">
        <v>43463.605520833335</v>
      </c>
      <c r="X205" s="82" t="s">
        <v>1290</v>
      </c>
      <c r="Y205" s="79"/>
      <c r="Z205" s="79"/>
      <c r="AA205" s="85" t="s">
        <v>1635</v>
      </c>
      <c r="AB205" s="85" t="s">
        <v>1869</v>
      </c>
      <c r="AC205" s="79" t="b">
        <v>0</v>
      </c>
      <c r="AD205" s="79">
        <v>0</v>
      </c>
      <c r="AE205" s="85" t="s">
        <v>1902</v>
      </c>
      <c r="AF205" s="79" t="b">
        <v>0</v>
      </c>
      <c r="AG205" s="79" t="s">
        <v>1910</v>
      </c>
      <c r="AH205" s="79"/>
      <c r="AI205" s="85" t="s">
        <v>1876</v>
      </c>
      <c r="AJ205" s="79" t="b">
        <v>0</v>
      </c>
      <c r="AK205" s="79">
        <v>0</v>
      </c>
      <c r="AL205" s="85" t="s">
        <v>1876</v>
      </c>
      <c r="AM205" s="79" t="s">
        <v>1920</v>
      </c>
      <c r="AN205" s="79" t="b">
        <v>0</v>
      </c>
      <c r="AO205" s="85" t="s">
        <v>1869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340</v>
      </c>
      <c r="B206" s="64" t="s">
        <v>610</v>
      </c>
      <c r="C206" s="65" t="s">
        <v>5806</v>
      </c>
      <c r="D206" s="66">
        <v>3</v>
      </c>
      <c r="E206" s="67" t="s">
        <v>132</v>
      </c>
      <c r="F206" s="68">
        <v>35</v>
      </c>
      <c r="G206" s="65"/>
      <c r="H206" s="69"/>
      <c r="I206" s="70"/>
      <c r="J206" s="70"/>
      <c r="K206" s="34" t="s">
        <v>65</v>
      </c>
      <c r="L206" s="77">
        <v>206</v>
      </c>
      <c r="M206" s="77"/>
      <c r="N206" s="72"/>
      <c r="O206" s="79" t="s">
        <v>646</v>
      </c>
      <c r="P206" s="81">
        <v>43463.605520833335</v>
      </c>
      <c r="Q206" s="79" t="s">
        <v>734</v>
      </c>
      <c r="R206" s="79"/>
      <c r="S206" s="79"/>
      <c r="T206" s="79"/>
      <c r="U206" s="79"/>
      <c r="V206" s="82" t="s">
        <v>975</v>
      </c>
      <c r="W206" s="81">
        <v>43463.605520833335</v>
      </c>
      <c r="X206" s="82" t="s">
        <v>1290</v>
      </c>
      <c r="Y206" s="79"/>
      <c r="Z206" s="79"/>
      <c r="AA206" s="85" t="s">
        <v>1635</v>
      </c>
      <c r="AB206" s="85" t="s">
        <v>1869</v>
      </c>
      <c r="AC206" s="79" t="b">
        <v>0</v>
      </c>
      <c r="AD206" s="79">
        <v>0</v>
      </c>
      <c r="AE206" s="85" t="s">
        <v>1902</v>
      </c>
      <c r="AF206" s="79" t="b">
        <v>0</v>
      </c>
      <c r="AG206" s="79" t="s">
        <v>1910</v>
      </c>
      <c r="AH206" s="79"/>
      <c r="AI206" s="85" t="s">
        <v>1876</v>
      </c>
      <c r="AJ206" s="79" t="b">
        <v>0</v>
      </c>
      <c r="AK206" s="79">
        <v>0</v>
      </c>
      <c r="AL206" s="85" t="s">
        <v>1876</v>
      </c>
      <c r="AM206" s="79" t="s">
        <v>1920</v>
      </c>
      <c r="AN206" s="79" t="b">
        <v>0</v>
      </c>
      <c r="AO206" s="85" t="s">
        <v>1869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340</v>
      </c>
      <c r="B207" s="64" t="s">
        <v>611</v>
      </c>
      <c r="C207" s="65" t="s">
        <v>5806</v>
      </c>
      <c r="D207" s="66">
        <v>3</v>
      </c>
      <c r="E207" s="67" t="s">
        <v>132</v>
      </c>
      <c r="F207" s="68">
        <v>35</v>
      </c>
      <c r="G207" s="65"/>
      <c r="H207" s="69"/>
      <c r="I207" s="70"/>
      <c r="J207" s="70"/>
      <c r="K207" s="34" t="s">
        <v>65</v>
      </c>
      <c r="L207" s="77">
        <v>207</v>
      </c>
      <c r="M207" s="77"/>
      <c r="N207" s="72"/>
      <c r="O207" s="79" t="s">
        <v>646</v>
      </c>
      <c r="P207" s="81">
        <v>43463.605520833335</v>
      </c>
      <c r="Q207" s="79" t="s">
        <v>734</v>
      </c>
      <c r="R207" s="79"/>
      <c r="S207" s="79"/>
      <c r="T207" s="79"/>
      <c r="U207" s="79"/>
      <c r="V207" s="82" t="s">
        <v>975</v>
      </c>
      <c r="W207" s="81">
        <v>43463.605520833335</v>
      </c>
      <c r="X207" s="82" t="s">
        <v>1290</v>
      </c>
      <c r="Y207" s="79"/>
      <c r="Z207" s="79"/>
      <c r="AA207" s="85" t="s">
        <v>1635</v>
      </c>
      <c r="AB207" s="85" t="s">
        <v>1869</v>
      </c>
      <c r="AC207" s="79" t="b">
        <v>0</v>
      </c>
      <c r="AD207" s="79">
        <v>0</v>
      </c>
      <c r="AE207" s="85" t="s">
        <v>1902</v>
      </c>
      <c r="AF207" s="79" t="b">
        <v>0</v>
      </c>
      <c r="AG207" s="79" t="s">
        <v>1910</v>
      </c>
      <c r="AH207" s="79"/>
      <c r="AI207" s="85" t="s">
        <v>1876</v>
      </c>
      <c r="AJ207" s="79" t="b">
        <v>0</v>
      </c>
      <c r="AK207" s="79">
        <v>0</v>
      </c>
      <c r="AL207" s="85" t="s">
        <v>1876</v>
      </c>
      <c r="AM207" s="79" t="s">
        <v>1920</v>
      </c>
      <c r="AN207" s="79" t="b">
        <v>0</v>
      </c>
      <c r="AO207" s="85" t="s">
        <v>1869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340</v>
      </c>
      <c r="B208" s="64" t="s">
        <v>612</v>
      </c>
      <c r="C208" s="65" t="s">
        <v>5806</v>
      </c>
      <c r="D208" s="66">
        <v>3</v>
      </c>
      <c r="E208" s="67" t="s">
        <v>132</v>
      </c>
      <c r="F208" s="68">
        <v>35</v>
      </c>
      <c r="G208" s="65"/>
      <c r="H208" s="69"/>
      <c r="I208" s="70"/>
      <c r="J208" s="70"/>
      <c r="K208" s="34" t="s">
        <v>65</v>
      </c>
      <c r="L208" s="77">
        <v>208</v>
      </c>
      <c r="M208" s="77"/>
      <c r="N208" s="72"/>
      <c r="O208" s="79" t="s">
        <v>646</v>
      </c>
      <c r="P208" s="81">
        <v>43463.605520833335</v>
      </c>
      <c r="Q208" s="79" t="s">
        <v>734</v>
      </c>
      <c r="R208" s="79"/>
      <c r="S208" s="79"/>
      <c r="T208" s="79"/>
      <c r="U208" s="79"/>
      <c r="V208" s="82" t="s">
        <v>975</v>
      </c>
      <c r="W208" s="81">
        <v>43463.605520833335</v>
      </c>
      <c r="X208" s="82" t="s">
        <v>1290</v>
      </c>
      <c r="Y208" s="79"/>
      <c r="Z208" s="79"/>
      <c r="AA208" s="85" t="s">
        <v>1635</v>
      </c>
      <c r="AB208" s="85" t="s">
        <v>1869</v>
      </c>
      <c r="AC208" s="79" t="b">
        <v>0</v>
      </c>
      <c r="AD208" s="79">
        <v>0</v>
      </c>
      <c r="AE208" s="85" t="s">
        <v>1902</v>
      </c>
      <c r="AF208" s="79" t="b">
        <v>0</v>
      </c>
      <c r="AG208" s="79" t="s">
        <v>1910</v>
      </c>
      <c r="AH208" s="79"/>
      <c r="AI208" s="85" t="s">
        <v>1876</v>
      </c>
      <c r="AJ208" s="79" t="b">
        <v>0</v>
      </c>
      <c r="AK208" s="79">
        <v>0</v>
      </c>
      <c r="AL208" s="85" t="s">
        <v>1876</v>
      </c>
      <c r="AM208" s="79" t="s">
        <v>1920</v>
      </c>
      <c r="AN208" s="79" t="b">
        <v>0</v>
      </c>
      <c r="AO208" s="85" t="s">
        <v>1869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340</v>
      </c>
      <c r="B209" s="64" t="s">
        <v>613</v>
      </c>
      <c r="C209" s="65" t="s">
        <v>5806</v>
      </c>
      <c r="D209" s="66">
        <v>3</v>
      </c>
      <c r="E209" s="67" t="s">
        <v>132</v>
      </c>
      <c r="F209" s="68">
        <v>35</v>
      </c>
      <c r="G209" s="65"/>
      <c r="H209" s="69"/>
      <c r="I209" s="70"/>
      <c r="J209" s="70"/>
      <c r="K209" s="34" t="s">
        <v>65</v>
      </c>
      <c r="L209" s="77">
        <v>209</v>
      </c>
      <c r="M209" s="77"/>
      <c r="N209" s="72"/>
      <c r="O209" s="79" t="s">
        <v>646</v>
      </c>
      <c r="P209" s="81">
        <v>43463.605520833335</v>
      </c>
      <c r="Q209" s="79" t="s">
        <v>734</v>
      </c>
      <c r="R209" s="79"/>
      <c r="S209" s="79"/>
      <c r="T209" s="79"/>
      <c r="U209" s="79"/>
      <c r="V209" s="82" t="s">
        <v>975</v>
      </c>
      <c r="W209" s="81">
        <v>43463.605520833335</v>
      </c>
      <c r="X209" s="82" t="s">
        <v>1290</v>
      </c>
      <c r="Y209" s="79"/>
      <c r="Z209" s="79"/>
      <c r="AA209" s="85" t="s">
        <v>1635</v>
      </c>
      <c r="AB209" s="85" t="s">
        <v>1869</v>
      </c>
      <c r="AC209" s="79" t="b">
        <v>0</v>
      </c>
      <c r="AD209" s="79">
        <v>0</v>
      </c>
      <c r="AE209" s="85" t="s">
        <v>1902</v>
      </c>
      <c r="AF209" s="79" t="b">
        <v>0</v>
      </c>
      <c r="AG209" s="79" t="s">
        <v>1910</v>
      </c>
      <c r="AH209" s="79"/>
      <c r="AI209" s="85" t="s">
        <v>1876</v>
      </c>
      <c r="AJ209" s="79" t="b">
        <v>0</v>
      </c>
      <c r="AK209" s="79">
        <v>0</v>
      </c>
      <c r="AL209" s="85" t="s">
        <v>1876</v>
      </c>
      <c r="AM209" s="79" t="s">
        <v>1920</v>
      </c>
      <c r="AN209" s="79" t="b">
        <v>0</v>
      </c>
      <c r="AO209" s="85" t="s">
        <v>1869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340</v>
      </c>
      <c r="B210" s="64" t="s">
        <v>614</v>
      </c>
      <c r="C210" s="65" t="s">
        <v>5806</v>
      </c>
      <c r="D210" s="66">
        <v>3</v>
      </c>
      <c r="E210" s="67" t="s">
        <v>132</v>
      </c>
      <c r="F210" s="68">
        <v>35</v>
      </c>
      <c r="G210" s="65"/>
      <c r="H210" s="69"/>
      <c r="I210" s="70"/>
      <c r="J210" s="70"/>
      <c r="K210" s="34" t="s">
        <v>65</v>
      </c>
      <c r="L210" s="77">
        <v>210</v>
      </c>
      <c r="M210" s="77"/>
      <c r="N210" s="72"/>
      <c r="O210" s="79" t="s">
        <v>646</v>
      </c>
      <c r="P210" s="81">
        <v>43463.605520833335</v>
      </c>
      <c r="Q210" s="79" t="s">
        <v>734</v>
      </c>
      <c r="R210" s="79"/>
      <c r="S210" s="79"/>
      <c r="T210" s="79"/>
      <c r="U210" s="79"/>
      <c r="V210" s="82" t="s">
        <v>975</v>
      </c>
      <c r="W210" s="81">
        <v>43463.605520833335</v>
      </c>
      <c r="X210" s="82" t="s">
        <v>1290</v>
      </c>
      <c r="Y210" s="79"/>
      <c r="Z210" s="79"/>
      <c r="AA210" s="85" t="s">
        <v>1635</v>
      </c>
      <c r="AB210" s="85" t="s">
        <v>1869</v>
      </c>
      <c r="AC210" s="79" t="b">
        <v>0</v>
      </c>
      <c r="AD210" s="79">
        <v>0</v>
      </c>
      <c r="AE210" s="85" t="s">
        <v>1902</v>
      </c>
      <c r="AF210" s="79" t="b">
        <v>0</v>
      </c>
      <c r="AG210" s="79" t="s">
        <v>1910</v>
      </c>
      <c r="AH210" s="79"/>
      <c r="AI210" s="85" t="s">
        <v>1876</v>
      </c>
      <c r="AJ210" s="79" t="b">
        <v>0</v>
      </c>
      <c r="AK210" s="79">
        <v>0</v>
      </c>
      <c r="AL210" s="85" t="s">
        <v>1876</v>
      </c>
      <c r="AM210" s="79" t="s">
        <v>1920</v>
      </c>
      <c r="AN210" s="79" t="b">
        <v>0</v>
      </c>
      <c r="AO210" s="85" t="s">
        <v>1869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340</v>
      </c>
      <c r="B211" s="64" t="s">
        <v>615</v>
      </c>
      <c r="C211" s="65" t="s">
        <v>5806</v>
      </c>
      <c r="D211" s="66">
        <v>3</v>
      </c>
      <c r="E211" s="67" t="s">
        <v>132</v>
      </c>
      <c r="F211" s="68">
        <v>35</v>
      </c>
      <c r="G211" s="65"/>
      <c r="H211" s="69"/>
      <c r="I211" s="70"/>
      <c r="J211" s="70"/>
      <c r="K211" s="34" t="s">
        <v>65</v>
      </c>
      <c r="L211" s="77">
        <v>211</v>
      </c>
      <c r="M211" s="77"/>
      <c r="N211" s="72"/>
      <c r="O211" s="79" t="s">
        <v>646</v>
      </c>
      <c r="P211" s="81">
        <v>43463.605520833335</v>
      </c>
      <c r="Q211" s="79" t="s">
        <v>734</v>
      </c>
      <c r="R211" s="79"/>
      <c r="S211" s="79"/>
      <c r="T211" s="79"/>
      <c r="U211" s="79"/>
      <c r="V211" s="82" t="s">
        <v>975</v>
      </c>
      <c r="W211" s="81">
        <v>43463.605520833335</v>
      </c>
      <c r="X211" s="82" t="s">
        <v>1290</v>
      </c>
      <c r="Y211" s="79"/>
      <c r="Z211" s="79"/>
      <c r="AA211" s="85" t="s">
        <v>1635</v>
      </c>
      <c r="AB211" s="85" t="s">
        <v>1869</v>
      </c>
      <c r="AC211" s="79" t="b">
        <v>0</v>
      </c>
      <c r="AD211" s="79">
        <v>0</v>
      </c>
      <c r="AE211" s="85" t="s">
        <v>1902</v>
      </c>
      <c r="AF211" s="79" t="b">
        <v>0</v>
      </c>
      <c r="AG211" s="79" t="s">
        <v>1910</v>
      </c>
      <c r="AH211" s="79"/>
      <c r="AI211" s="85" t="s">
        <v>1876</v>
      </c>
      <c r="AJ211" s="79" t="b">
        <v>0</v>
      </c>
      <c r="AK211" s="79">
        <v>0</v>
      </c>
      <c r="AL211" s="85" t="s">
        <v>1876</v>
      </c>
      <c r="AM211" s="79" t="s">
        <v>1920</v>
      </c>
      <c r="AN211" s="79" t="b">
        <v>0</v>
      </c>
      <c r="AO211" s="85" t="s">
        <v>1869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340</v>
      </c>
      <c r="B212" s="64" t="s">
        <v>616</v>
      </c>
      <c r="C212" s="65" t="s">
        <v>5806</v>
      </c>
      <c r="D212" s="66">
        <v>3</v>
      </c>
      <c r="E212" s="67" t="s">
        <v>132</v>
      </c>
      <c r="F212" s="68">
        <v>35</v>
      </c>
      <c r="G212" s="65"/>
      <c r="H212" s="69"/>
      <c r="I212" s="70"/>
      <c r="J212" s="70"/>
      <c r="K212" s="34" t="s">
        <v>65</v>
      </c>
      <c r="L212" s="77">
        <v>212</v>
      </c>
      <c r="M212" s="77"/>
      <c r="N212" s="72"/>
      <c r="O212" s="79" t="s">
        <v>646</v>
      </c>
      <c r="P212" s="81">
        <v>43463.605520833335</v>
      </c>
      <c r="Q212" s="79" t="s">
        <v>734</v>
      </c>
      <c r="R212" s="79"/>
      <c r="S212" s="79"/>
      <c r="T212" s="79"/>
      <c r="U212" s="79"/>
      <c r="V212" s="82" t="s">
        <v>975</v>
      </c>
      <c r="W212" s="81">
        <v>43463.605520833335</v>
      </c>
      <c r="X212" s="82" t="s">
        <v>1290</v>
      </c>
      <c r="Y212" s="79"/>
      <c r="Z212" s="79"/>
      <c r="AA212" s="85" t="s">
        <v>1635</v>
      </c>
      <c r="AB212" s="85" t="s">
        <v>1869</v>
      </c>
      <c r="AC212" s="79" t="b">
        <v>0</v>
      </c>
      <c r="AD212" s="79">
        <v>0</v>
      </c>
      <c r="AE212" s="85" t="s">
        <v>1902</v>
      </c>
      <c r="AF212" s="79" t="b">
        <v>0</v>
      </c>
      <c r="AG212" s="79" t="s">
        <v>1910</v>
      </c>
      <c r="AH212" s="79"/>
      <c r="AI212" s="85" t="s">
        <v>1876</v>
      </c>
      <c r="AJ212" s="79" t="b">
        <v>0</v>
      </c>
      <c r="AK212" s="79">
        <v>0</v>
      </c>
      <c r="AL212" s="85" t="s">
        <v>1876</v>
      </c>
      <c r="AM212" s="79" t="s">
        <v>1920</v>
      </c>
      <c r="AN212" s="79" t="b">
        <v>0</v>
      </c>
      <c r="AO212" s="85" t="s">
        <v>1869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340</v>
      </c>
      <c r="B213" s="64" t="s">
        <v>617</v>
      </c>
      <c r="C213" s="65" t="s">
        <v>5806</v>
      </c>
      <c r="D213" s="66">
        <v>3</v>
      </c>
      <c r="E213" s="67" t="s">
        <v>132</v>
      </c>
      <c r="F213" s="68">
        <v>35</v>
      </c>
      <c r="G213" s="65"/>
      <c r="H213" s="69"/>
      <c r="I213" s="70"/>
      <c r="J213" s="70"/>
      <c r="K213" s="34" t="s">
        <v>65</v>
      </c>
      <c r="L213" s="77">
        <v>213</v>
      </c>
      <c r="M213" s="77"/>
      <c r="N213" s="72"/>
      <c r="O213" s="79" t="s">
        <v>646</v>
      </c>
      <c r="P213" s="81">
        <v>43463.605520833335</v>
      </c>
      <c r="Q213" s="79" t="s">
        <v>734</v>
      </c>
      <c r="R213" s="79"/>
      <c r="S213" s="79"/>
      <c r="T213" s="79"/>
      <c r="U213" s="79"/>
      <c r="V213" s="82" t="s">
        <v>975</v>
      </c>
      <c r="W213" s="81">
        <v>43463.605520833335</v>
      </c>
      <c r="X213" s="82" t="s">
        <v>1290</v>
      </c>
      <c r="Y213" s="79"/>
      <c r="Z213" s="79"/>
      <c r="AA213" s="85" t="s">
        <v>1635</v>
      </c>
      <c r="AB213" s="85" t="s">
        <v>1869</v>
      </c>
      <c r="AC213" s="79" t="b">
        <v>0</v>
      </c>
      <c r="AD213" s="79">
        <v>0</v>
      </c>
      <c r="AE213" s="85" t="s">
        <v>1902</v>
      </c>
      <c r="AF213" s="79" t="b">
        <v>0</v>
      </c>
      <c r="AG213" s="79" t="s">
        <v>1910</v>
      </c>
      <c r="AH213" s="79"/>
      <c r="AI213" s="85" t="s">
        <v>1876</v>
      </c>
      <c r="AJ213" s="79" t="b">
        <v>0</v>
      </c>
      <c r="AK213" s="79">
        <v>0</v>
      </c>
      <c r="AL213" s="85" t="s">
        <v>1876</v>
      </c>
      <c r="AM213" s="79" t="s">
        <v>1920</v>
      </c>
      <c r="AN213" s="79" t="b">
        <v>0</v>
      </c>
      <c r="AO213" s="85" t="s">
        <v>1869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340</v>
      </c>
      <c r="B214" s="64" t="s">
        <v>618</v>
      </c>
      <c r="C214" s="65" t="s">
        <v>5806</v>
      </c>
      <c r="D214" s="66">
        <v>3</v>
      </c>
      <c r="E214" s="67" t="s">
        <v>132</v>
      </c>
      <c r="F214" s="68">
        <v>35</v>
      </c>
      <c r="G214" s="65"/>
      <c r="H214" s="69"/>
      <c r="I214" s="70"/>
      <c r="J214" s="70"/>
      <c r="K214" s="34" t="s">
        <v>65</v>
      </c>
      <c r="L214" s="77">
        <v>214</v>
      </c>
      <c r="M214" s="77"/>
      <c r="N214" s="72"/>
      <c r="O214" s="79" t="s">
        <v>646</v>
      </c>
      <c r="P214" s="81">
        <v>43463.605520833335</v>
      </c>
      <c r="Q214" s="79" t="s">
        <v>734</v>
      </c>
      <c r="R214" s="79"/>
      <c r="S214" s="79"/>
      <c r="T214" s="79"/>
      <c r="U214" s="79"/>
      <c r="V214" s="82" t="s">
        <v>975</v>
      </c>
      <c r="W214" s="81">
        <v>43463.605520833335</v>
      </c>
      <c r="X214" s="82" t="s">
        <v>1290</v>
      </c>
      <c r="Y214" s="79"/>
      <c r="Z214" s="79"/>
      <c r="AA214" s="85" t="s">
        <v>1635</v>
      </c>
      <c r="AB214" s="85" t="s">
        <v>1869</v>
      </c>
      <c r="AC214" s="79" t="b">
        <v>0</v>
      </c>
      <c r="AD214" s="79">
        <v>0</v>
      </c>
      <c r="AE214" s="85" t="s">
        <v>1902</v>
      </c>
      <c r="AF214" s="79" t="b">
        <v>0</v>
      </c>
      <c r="AG214" s="79" t="s">
        <v>1910</v>
      </c>
      <c r="AH214" s="79"/>
      <c r="AI214" s="85" t="s">
        <v>1876</v>
      </c>
      <c r="AJ214" s="79" t="b">
        <v>0</v>
      </c>
      <c r="AK214" s="79">
        <v>0</v>
      </c>
      <c r="AL214" s="85" t="s">
        <v>1876</v>
      </c>
      <c r="AM214" s="79" t="s">
        <v>1920</v>
      </c>
      <c r="AN214" s="79" t="b">
        <v>0</v>
      </c>
      <c r="AO214" s="85" t="s">
        <v>1869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340</v>
      </c>
      <c r="B215" s="64" t="s">
        <v>619</v>
      </c>
      <c r="C215" s="65" t="s">
        <v>5806</v>
      </c>
      <c r="D215" s="66">
        <v>3</v>
      </c>
      <c r="E215" s="67" t="s">
        <v>132</v>
      </c>
      <c r="F215" s="68">
        <v>35</v>
      </c>
      <c r="G215" s="65"/>
      <c r="H215" s="69"/>
      <c r="I215" s="70"/>
      <c r="J215" s="70"/>
      <c r="K215" s="34" t="s">
        <v>65</v>
      </c>
      <c r="L215" s="77">
        <v>215</v>
      </c>
      <c r="M215" s="77"/>
      <c r="N215" s="72"/>
      <c r="O215" s="79" t="s">
        <v>646</v>
      </c>
      <c r="P215" s="81">
        <v>43463.605520833335</v>
      </c>
      <c r="Q215" s="79" t="s">
        <v>734</v>
      </c>
      <c r="R215" s="79"/>
      <c r="S215" s="79"/>
      <c r="T215" s="79"/>
      <c r="U215" s="79"/>
      <c r="V215" s="82" t="s">
        <v>975</v>
      </c>
      <c r="W215" s="81">
        <v>43463.605520833335</v>
      </c>
      <c r="X215" s="82" t="s">
        <v>1290</v>
      </c>
      <c r="Y215" s="79"/>
      <c r="Z215" s="79"/>
      <c r="AA215" s="85" t="s">
        <v>1635</v>
      </c>
      <c r="AB215" s="85" t="s">
        <v>1869</v>
      </c>
      <c r="AC215" s="79" t="b">
        <v>0</v>
      </c>
      <c r="AD215" s="79">
        <v>0</v>
      </c>
      <c r="AE215" s="85" t="s">
        <v>1902</v>
      </c>
      <c r="AF215" s="79" t="b">
        <v>0</v>
      </c>
      <c r="AG215" s="79" t="s">
        <v>1910</v>
      </c>
      <c r="AH215" s="79"/>
      <c r="AI215" s="85" t="s">
        <v>1876</v>
      </c>
      <c r="AJ215" s="79" t="b">
        <v>0</v>
      </c>
      <c r="AK215" s="79">
        <v>0</v>
      </c>
      <c r="AL215" s="85" t="s">
        <v>1876</v>
      </c>
      <c r="AM215" s="79" t="s">
        <v>1920</v>
      </c>
      <c r="AN215" s="79" t="b">
        <v>0</v>
      </c>
      <c r="AO215" s="85" t="s">
        <v>1869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340</v>
      </c>
      <c r="B216" s="64" t="s">
        <v>620</v>
      </c>
      <c r="C216" s="65" t="s">
        <v>5806</v>
      </c>
      <c r="D216" s="66">
        <v>3</v>
      </c>
      <c r="E216" s="67" t="s">
        <v>132</v>
      </c>
      <c r="F216" s="68">
        <v>35</v>
      </c>
      <c r="G216" s="65"/>
      <c r="H216" s="69"/>
      <c r="I216" s="70"/>
      <c r="J216" s="70"/>
      <c r="K216" s="34" t="s">
        <v>65</v>
      </c>
      <c r="L216" s="77">
        <v>216</v>
      </c>
      <c r="M216" s="77"/>
      <c r="N216" s="72"/>
      <c r="O216" s="79" t="s">
        <v>646</v>
      </c>
      <c r="P216" s="81">
        <v>43463.605520833335</v>
      </c>
      <c r="Q216" s="79" t="s">
        <v>734</v>
      </c>
      <c r="R216" s="79"/>
      <c r="S216" s="79"/>
      <c r="T216" s="79"/>
      <c r="U216" s="79"/>
      <c r="V216" s="82" t="s">
        <v>975</v>
      </c>
      <c r="W216" s="81">
        <v>43463.605520833335</v>
      </c>
      <c r="X216" s="82" t="s">
        <v>1290</v>
      </c>
      <c r="Y216" s="79"/>
      <c r="Z216" s="79"/>
      <c r="AA216" s="85" t="s">
        <v>1635</v>
      </c>
      <c r="AB216" s="85" t="s">
        <v>1869</v>
      </c>
      <c r="AC216" s="79" t="b">
        <v>0</v>
      </c>
      <c r="AD216" s="79">
        <v>0</v>
      </c>
      <c r="AE216" s="85" t="s">
        <v>1902</v>
      </c>
      <c r="AF216" s="79" t="b">
        <v>0</v>
      </c>
      <c r="AG216" s="79" t="s">
        <v>1910</v>
      </c>
      <c r="AH216" s="79"/>
      <c r="AI216" s="85" t="s">
        <v>1876</v>
      </c>
      <c r="AJ216" s="79" t="b">
        <v>0</v>
      </c>
      <c r="AK216" s="79">
        <v>0</v>
      </c>
      <c r="AL216" s="85" t="s">
        <v>1876</v>
      </c>
      <c r="AM216" s="79" t="s">
        <v>1920</v>
      </c>
      <c r="AN216" s="79" t="b">
        <v>0</v>
      </c>
      <c r="AO216" s="85" t="s">
        <v>1869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340</v>
      </c>
      <c r="B217" s="64" t="s">
        <v>621</v>
      </c>
      <c r="C217" s="65" t="s">
        <v>5806</v>
      </c>
      <c r="D217" s="66">
        <v>3</v>
      </c>
      <c r="E217" s="67" t="s">
        <v>132</v>
      </c>
      <c r="F217" s="68">
        <v>35</v>
      </c>
      <c r="G217" s="65"/>
      <c r="H217" s="69"/>
      <c r="I217" s="70"/>
      <c r="J217" s="70"/>
      <c r="K217" s="34" t="s">
        <v>65</v>
      </c>
      <c r="L217" s="77">
        <v>217</v>
      </c>
      <c r="M217" s="77"/>
      <c r="N217" s="72"/>
      <c r="O217" s="79" t="s">
        <v>646</v>
      </c>
      <c r="P217" s="81">
        <v>43463.605520833335</v>
      </c>
      <c r="Q217" s="79" t="s">
        <v>734</v>
      </c>
      <c r="R217" s="79"/>
      <c r="S217" s="79"/>
      <c r="T217" s="79"/>
      <c r="U217" s="79"/>
      <c r="V217" s="82" t="s">
        <v>975</v>
      </c>
      <c r="W217" s="81">
        <v>43463.605520833335</v>
      </c>
      <c r="X217" s="82" t="s">
        <v>1290</v>
      </c>
      <c r="Y217" s="79"/>
      <c r="Z217" s="79"/>
      <c r="AA217" s="85" t="s">
        <v>1635</v>
      </c>
      <c r="AB217" s="85" t="s">
        <v>1869</v>
      </c>
      <c r="AC217" s="79" t="b">
        <v>0</v>
      </c>
      <c r="AD217" s="79">
        <v>0</v>
      </c>
      <c r="AE217" s="85" t="s">
        <v>1902</v>
      </c>
      <c r="AF217" s="79" t="b">
        <v>0</v>
      </c>
      <c r="AG217" s="79" t="s">
        <v>1910</v>
      </c>
      <c r="AH217" s="79"/>
      <c r="AI217" s="85" t="s">
        <v>1876</v>
      </c>
      <c r="AJ217" s="79" t="b">
        <v>0</v>
      </c>
      <c r="AK217" s="79">
        <v>0</v>
      </c>
      <c r="AL217" s="85" t="s">
        <v>1876</v>
      </c>
      <c r="AM217" s="79" t="s">
        <v>1920</v>
      </c>
      <c r="AN217" s="79" t="b">
        <v>0</v>
      </c>
      <c r="AO217" s="85" t="s">
        <v>1869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340</v>
      </c>
      <c r="B218" s="64" t="s">
        <v>622</v>
      </c>
      <c r="C218" s="65" t="s">
        <v>5806</v>
      </c>
      <c r="D218" s="66">
        <v>3</v>
      </c>
      <c r="E218" s="67" t="s">
        <v>132</v>
      </c>
      <c r="F218" s="68">
        <v>35</v>
      </c>
      <c r="G218" s="65"/>
      <c r="H218" s="69"/>
      <c r="I218" s="70"/>
      <c r="J218" s="70"/>
      <c r="K218" s="34" t="s">
        <v>65</v>
      </c>
      <c r="L218" s="77">
        <v>218</v>
      </c>
      <c r="M218" s="77"/>
      <c r="N218" s="72"/>
      <c r="O218" s="79" t="s">
        <v>646</v>
      </c>
      <c r="P218" s="81">
        <v>43463.605520833335</v>
      </c>
      <c r="Q218" s="79" t="s">
        <v>734</v>
      </c>
      <c r="R218" s="79"/>
      <c r="S218" s="79"/>
      <c r="T218" s="79"/>
      <c r="U218" s="79"/>
      <c r="V218" s="82" t="s">
        <v>975</v>
      </c>
      <c r="W218" s="81">
        <v>43463.605520833335</v>
      </c>
      <c r="X218" s="82" t="s">
        <v>1290</v>
      </c>
      <c r="Y218" s="79"/>
      <c r="Z218" s="79"/>
      <c r="AA218" s="85" t="s">
        <v>1635</v>
      </c>
      <c r="AB218" s="85" t="s">
        <v>1869</v>
      </c>
      <c r="AC218" s="79" t="b">
        <v>0</v>
      </c>
      <c r="AD218" s="79">
        <v>0</v>
      </c>
      <c r="AE218" s="85" t="s">
        <v>1902</v>
      </c>
      <c r="AF218" s="79" t="b">
        <v>0</v>
      </c>
      <c r="AG218" s="79" t="s">
        <v>1910</v>
      </c>
      <c r="AH218" s="79"/>
      <c r="AI218" s="85" t="s">
        <v>1876</v>
      </c>
      <c r="AJ218" s="79" t="b">
        <v>0</v>
      </c>
      <c r="AK218" s="79">
        <v>0</v>
      </c>
      <c r="AL218" s="85" t="s">
        <v>1876</v>
      </c>
      <c r="AM218" s="79" t="s">
        <v>1920</v>
      </c>
      <c r="AN218" s="79" t="b">
        <v>0</v>
      </c>
      <c r="AO218" s="85" t="s">
        <v>1869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340</v>
      </c>
      <c r="B219" s="64" t="s">
        <v>623</v>
      </c>
      <c r="C219" s="65" t="s">
        <v>5806</v>
      </c>
      <c r="D219" s="66">
        <v>3</v>
      </c>
      <c r="E219" s="67" t="s">
        <v>132</v>
      </c>
      <c r="F219" s="68">
        <v>35</v>
      </c>
      <c r="G219" s="65"/>
      <c r="H219" s="69"/>
      <c r="I219" s="70"/>
      <c r="J219" s="70"/>
      <c r="K219" s="34" t="s">
        <v>65</v>
      </c>
      <c r="L219" s="77">
        <v>219</v>
      </c>
      <c r="M219" s="77"/>
      <c r="N219" s="72"/>
      <c r="O219" s="79" t="s">
        <v>647</v>
      </c>
      <c r="P219" s="81">
        <v>43463.605520833335</v>
      </c>
      <c r="Q219" s="79" t="s">
        <v>734</v>
      </c>
      <c r="R219" s="79"/>
      <c r="S219" s="79"/>
      <c r="T219" s="79"/>
      <c r="U219" s="79"/>
      <c r="V219" s="82" t="s">
        <v>975</v>
      </c>
      <c r="W219" s="81">
        <v>43463.605520833335</v>
      </c>
      <c r="X219" s="82" t="s">
        <v>1290</v>
      </c>
      <c r="Y219" s="79"/>
      <c r="Z219" s="79"/>
      <c r="AA219" s="85" t="s">
        <v>1635</v>
      </c>
      <c r="AB219" s="85" t="s">
        <v>1869</v>
      </c>
      <c r="AC219" s="79" t="b">
        <v>0</v>
      </c>
      <c r="AD219" s="79">
        <v>0</v>
      </c>
      <c r="AE219" s="85" t="s">
        <v>1902</v>
      </c>
      <c r="AF219" s="79" t="b">
        <v>0</v>
      </c>
      <c r="AG219" s="79" t="s">
        <v>1910</v>
      </c>
      <c r="AH219" s="79"/>
      <c r="AI219" s="85" t="s">
        <v>1876</v>
      </c>
      <c r="AJ219" s="79" t="b">
        <v>0</v>
      </c>
      <c r="AK219" s="79">
        <v>0</v>
      </c>
      <c r="AL219" s="85" t="s">
        <v>1876</v>
      </c>
      <c r="AM219" s="79" t="s">
        <v>1920</v>
      </c>
      <c r="AN219" s="79" t="b">
        <v>0</v>
      </c>
      <c r="AO219" s="85" t="s">
        <v>1869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82</v>
      </c>
      <c r="BK219" s="49">
        <v>100</v>
      </c>
      <c r="BL219" s="48">
        <v>82</v>
      </c>
    </row>
    <row r="220" spans="1:64" ht="15">
      <c r="A220" s="64" t="s">
        <v>341</v>
      </c>
      <c r="B220" s="64" t="s">
        <v>624</v>
      </c>
      <c r="C220" s="65" t="s">
        <v>5806</v>
      </c>
      <c r="D220" s="66">
        <v>3</v>
      </c>
      <c r="E220" s="67" t="s">
        <v>132</v>
      </c>
      <c r="F220" s="68">
        <v>35</v>
      </c>
      <c r="G220" s="65"/>
      <c r="H220" s="69"/>
      <c r="I220" s="70"/>
      <c r="J220" s="70"/>
      <c r="K220" s="34" t="s">
        <v>65</v>
      </c>
      <c r="L220" s="77">
        <v>220</v>
      </c>
      <c r="M220" s="77"/>
      <c r="N220" s="72"/>
      <c r="O220" s="79" t="s">
        <v>647</v>
      </c>
      <c r="P220" s="81">
        <v>43464.06689814815</v>
      </c>
      <c r="Q220" s="79" t="s">
        <v>735</v>
      </c>
      <c r="R220" s="79"/>
      <c r="S220" s="79"/>
      <c r="T220" s="79"/>
      <c r="U220" s="79"/>
      <c r="V220" s="82" t="s">
        <v>938</v>
      </c>
      <c r="W220" s="81">
        <v>43464.06689814815</v>
      </c>
      <c r="X220" s="82" t="s">
        <v>1291</v>
      </c>
      <c r="Y220" s="79"/>
      <c r="Z220" s="79"/>
      <c r="AA220" s="85" t="s">
        <v>1636</v>
      </c>
      <c r="AB220" s="85" t="s">
        <v>1870</v>
      </c>
      <c r="AC220" s="79" t="b">
        <v>0</v>
      </c>
      <c r="AD220" s="79">
        <v>0</v>
      </c>
      <c r="AE220" s="85" t="s">
        <v>1903</v>
      </c>
      <c r="AF220" s="79" t="b">
        <v>0</v>
      </c>
      <c r="AG220" s="79" t="s">
        <v>1909</v>
      </c>
      <c r="AH220" s="79"/>
      <c r="AI220" s="85" t="s">
        <v>1876</v>
      </c>
      <c r="AJ220" s="79" t="b">
        <v>0</v>
      </c>
      <c r="AK220" s="79">
        <v>0</v>
      </c>
      <c r="AL220" s="85" t="s">
        <v>1876</v>
      </c>
      <c r="AM220" s="79" t="s">
        <v>1921</v>
      </c>
      <c r="AN220" s="79" t="b">
        <v>0</v>
      </c>
      <c r="AO220" s="85" t="s">
        <v>1870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38</v>
      </c>
      <c r="BC220" s="78" t="str">
        <f>REPLACE(INDEX(GroupVertices[Group],MATCH(Edges[[#This Row],[Vertex 2]],GroupVertices[Vertex],0)),1,1,"")</f>
        <v>38</v>
      </c>
      <c r="BD220" s="48">
        <v>3</v>
      </c>
      <c r="BE220" s="49">
        <v>14.285714285714286</v>
      </c>
      <c r="BF220" s="48">
        <v>2</v>
      </c>
      <c r="BG220" s="49">
        <v>9.523809523809524</v>
      </c>
      <c r="BH220" s="48">
        <v>0</v>
      </c>
      <c r="BI220" s="49">
        <v>0</v>
      </c>
      <c r="BJ220" s="48">
        <v>16</v>
      </c>
      <c r="BK220" s="49">
        <v>76.19047619047619</v>
      </c>
      <c r="BL220" s="48">
        <v>21</v>
      </c>
    </row>
    <row r="221" spans="1:64" ht="15">
      <c r="A221" s="64" t="s">
        <v>342</v>
      </c>
      <c r="B221" s="64" t="s">
        <v>625</v>
      </c>
      <c r="C221" s="65" t="s">
        <v>5806</v>
      </c>
      <c r="D221" s="66">
        <v>3</v>
      </c>
      <c r="E221" s="67" t="s">
        <v>132</v>
      </c>
      <c r="F221" s="68">
        <v>35</v>
      </c>
      <c r="G221" s="65"/>
      <c r="H221" s="69"/>
      <c r="I221" s="70"/>
      <c r="J221" s="70"/>
      <c r="K221" s="34" t="s">
        <v>65</v>
      </c>
      <c r="L221" s="77">
        <v>221</v>
      </c>
      <c r="M221" s="77"/>
      <c r="N221" s="72"/>
      <c r="O221" s="79" t="s">
        <v>646</v>
      </c>
      <c r="P221" s="81">
        <v>43465.38302083333</v>
      </c>
      <c r="Q221" s="79" t="s">
        <v>736</v>
      </c>
      <c r="R221" s="82" t="s">
        <v>796</v>
      </c>
      <c r="S221" s="79" t="s">
        <v>801</v>
      </c>
      <c r="T221" s="79"/>
      <c r="U221" s="79"/>
      <c r="V221" s="82" t="s">
        <v>976</v>
      </c>
      <c r="W221" s="81">
        <v>43465.38302083333</v>
      </c>
      <c r="X221" s="82" t="s">
        <v>1292</v>
      </c>
      <c r="Y221" s="79"/>
      <c r="Z221" s="79"/>
      <c r="AA221" s="85" t="s">
        <v>1637</v>
      </c>
      <c r="AB221" s="79"/>
      <c r="AC221" s="79" t="b">
        <v>0</v>
      </c>
      <c r="AD221" s="79">
        <v>0</v>
      </c>
      <c r="AE221" s="85" t="s">
        <v>1876</v>
      </c>
      <c r="AF221" s="79" t="b">
        <v>1</v>
      </c>
      <c r="AG221" s="79" t="s">
        <v>1909</v>
      </c>
      <c r="AH221" s="79"/>
      <c r="AI221" s="85" t="s">
        <v>1917</v>
      </c>
      <c r="AJ221" s="79" t="b">
        <v>0</v>
      </c>
      <c r="AK221" s="79">
        <v>0</v>
      </c>
      <c r="AL221" s="85" t="s">
        <v>1876</v>
      </c>
      <c r="AM221" s="79" t="s">
        <v>1919</v>
      </c>
      <c r="AN221" s="79" t="b">
        <v>0</v>
      </c>
      <c r="AO221" s="85" t="s">
        <v>1637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37</v>
      </c>
      <c r="BC221" s="78" t="str">
        <f>REPLACE(INDEX(GroupVertices[Group],MATCH(Edges[[#This Row],[Vertex 2]],GroupVertices[Vertex],0)),1,1,"")</f>
        <v>37</v>
      </c>
      <c r="BD221" s="48">
        <v>2</v>
      </c>
      <c r="BE221" s="49">
        <v>7.407407407407407</v>
      </c>
      <c r="BF221" s="48">
        <v>3</v>
      </c>
      <c r="BG221" s="49">
        <v>11.11111111111111</v>
      </c>
      <c r="BH221" s="48">
        <v>0</v>
      </c>
      <c r="BI221" s="49">
        <v>0</v>
      </c>
      <c r="BJ221" s="48">
        <v>22</v>
      </c>
      <c r="BK221" s="49">
        <v>81.48148148148148</v>
      </c>
      <c r="BL221" s="48">
        <v>27</v>
      </c>
    </row>
    <row r="222" spans="1:64" ht="15">
      <c r="A222" s="64" t="s">
        <v>343</v>
      </c>
      <c r="B222" s="64" t="s">
        <v>626</v>
      </c>
      <c r="C222" s="65" t="s">
        <v>5806</v>
      </c>
      <c r="D222" s="66">
        <v>3</v>
      </c>
      <c r="E222" s="67" t="s">
        <v>132</v>
      </c>
      <c r="F222" s="68">
        <v>35</v>
      </c>
      <c r="G222" s="65"/>
      <c r="H222" s="69"/>
      <c r="I222" s="70"/>
      <c r="J222" s="70"/>
      <c r="K222" s="34" t="s">
        <v>65</v>
      </c>
      <c r="L222" s="77">
        <v>222</v>
      </c>
      <c r="M222" s="77"/>
      <c r="N222" s="72"/>
      <c r="O222" s="79" t="s">
        <v>647</v>
      </c>
      <c r="P222" s="81">
        <v>43465.675532407404</v>
      </c>
      <c r="Q222" s="79" t="s">
        <v>737</v>
      </c>
      <c r="R222" s="79"/>
      <c r="S222" s="79"/>
      <c r="T222" s="79"/>
      <c r="U222" s="79"/>
      <c r="V222" s="82" t="s">
        <v>977</v>
      </c>
      <c r="W222" s="81">
        <v>43465.675532407404</v>
      </c>
      <c r="X222" s="82" t="s">
        <v>1293</v>
      </c>
      <c r="Y222" s="79"/>
      <c r="Z222" s="79"/>
      <c r="AA222" s="85" t="s">
        <v>1638</v>
      </c>
      <c r="AB222" s="85" t="s">
        <v>1871</v>
      </c>
      <c r="AC222" s="79" t="b">
        <v>0</v>
      </c>
      <c r="AD222" s="79">
        <v>0</v>
      </c>
      <c r="AE222" s="85" t="s">
        <v>1904</v>
      </c>
      <c r="AF222" s="79" t="b">
        <v>0</v>
      </c>
      <c r="AG222" s="79" t="s">
        <v>1909</v>
      </c>
      <c r="AH222" s="79"/>
      <c r="AI222" s="85" t="s">
        <v>1876</v>
      </c>
      <c r="AJ222" s="79" t="b">
        <v>0</v>
      </c>
      <c r="AK222" s="79">
        <v>0</v>
      </c>
      <c r="AL222" s="85" t="s">
        <v>1876</v>
      </c>
      <c r="AM222" s="79" t="s">
        <v>1920</v>
      </c>
      <c r="AN222" s="79" t="b">
        <v>0</v>
      </c>
      <c r="AO222" s="85" t="s">
        <v>1871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23</v>
      </c>
      <c r="BC222" s="78" t="str">
        <f>REPLACE(INDEX(GroupVertices[Group],MATCH(Edges[[#This Row],[Vertex 2]],GroupVertices[Vertex],0)),1,1,"")</f>
        <v>23</v>
      </c>
      <c r="BD222" s="48">
        <v>0</v>
      </c>
      <c r="BE222" s="49">
        <v>0</v>
      </c>
      <c r="BF222" s="48">
        <v>4</v>
      </c>
      <c r="BG222" s="49">
        <v>9.30232558139535</v>
      </c>
      <c r="BH222" s="48">
        <v>0</v>
      </c>
      <c r="BI222" s="49">
        <v>0</v>
      </c>
      <c r="BJ222" s="48">
        <v>39</v>
      </c>
      <c r="BK222" s="49">
        <v>90.69767441860465</v>
      </c>
      <c r="BL222" s="48">
        <v>43</v>
      </c>
    </row>
    <row r="223" spans="1:64" ht="15">
      <c r="A223" s="64" t="s">
        <v>343</v>
      </c>
      <c r="B223" s="64" t="s">
        <v>343</v>
      </c>
      <c r="C223" s="65" t="s">
        <v>5806</v>
      </c>
      <c r="D223" s="66">
        <v>3</v>
      </c>
      <c r="E223" s="67" t="s">
        <v>132</v>
      </c>
      <c r="F223" s="68">
        <v>35</v>
      </c>
      <c r="G223" s="65"/>
      <c r="H223" s="69"/>
      <c r="I223" s="70"/>
      <c r="J223" s="70"/>
      <c r="K223" s="34" t="s">
        <v>65</v>
      </c>
      <c r="L223" s="77">
        <v>223</v>
      </c>
      <c r="M223" s="77"/>
      <c r="N223" s="72"/>
      <c r="O223" s="79" t="s">
        <v>176</v>
      </c>
      <c r="P223" s="81">
        <v>43465.67569444444</v>
      </c>
      <c r="Q223" s="79" t="s">
        <v>738</v>
      </c>
      <c r="R223" s="82" t="s">
        <v>797</v>
      </c>
      <c r="S223" s="79" t="s">
        <v>801</v>
      </c>
      <c r="T223" s="79" t="s">
        <v>840</v>
      </c>
      <c r="U223" s="79"/>
      <c r="V223" s="82" t="s">
        <v>977</v>
      </c>
      <c r="W223" s="81">
        <v>43465.67569444444</v>
      </c>
      <c r="X223" s="82" t="s">
        <v>1294</v>
      </c>
      <c r="Y223" s="79"/>
      <c r="Z223" s="79"/>
      <c r="AA223" s="85" t="s">
        <v>1639</v>
      </c>
      <c r="AB223" s="79"/>
      <c r="AC223" s="79" t="b">
        <v>0</v>
      </c>
      <c r="AD223" s="79">
        <v>2</v>
      </c>
      <c r="AE223" s="85" t="s">
        <v>1876</v>
      </c>
      <c r="AF223" s="79" t="b">
        <v>1</v>
      </c>
      <c r="AG223" s="79" t="s">
        <v>1909</v>
      </c>
      <c r="AH223" s="79"/>
      <c r="AI223" s="85" t="s">
        <v>1871</v>
      </c>
      <c r="AJ223" s="79" t="b">
        <v>0</v>
      </c>
      <c r="AK223" s="79">
        <v>0</v>
      </c>
      <c r="AL223" s="85" t="s">
        <v>1876</v>
      </c>
      <c r="AM223" s="79" t="s">
        <v>1920</v>
      </c>
      <c r="AN223" s="79" t="b">
        <v>0</v>
      </c>
      <c r="AO223" s="85" t="s">
        <v>1639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23</v>
      </c>
      <c r="BC223" s="78" t="str">
        <f>REPLACE(INDEX(GroupVertices[Group],MATCH(Edges[[#This Row],[Vertex 2]],GroupVertices[Vertex],0)),1,1,"")</f>
        <v>23</v>
      </c>
      <c r="BD223" s="48">
        <v>0</v>
      </c>
      <c r="BE223" s="49">
        <v>0</v>
      </c>
      <c r="BF223" s="48">
        <v>4</v>
      </c>
      <c r="BG223" s="49">
        <v>9.523809523809524</v>
      </c>
      <c r="BH223" s="48">
        <v>0</v>
      </c>
      <c r="BI223" s="49">
        <v>0</v>
      </c>
      <c r="BJ223" s="48">
        <v>38</v>
      </c>
      <c r="BK223" s="49">
        <v>90.47619047619048</v>
      </c>
      <c r="BL223" s="48">
        <v>42</v>
      </c>
    </row>
    <row r="224" spans="1:64" ht="15">
      <c r="A224" s="64" t="s">
        <v>344</v>
      </c>
      <c r="B224" s="64" t="s">
        <v>343</v>
      </c>
      <c r="C224" s="65" t="s">
        <v>5806</v>
      </c>
      <c r="D224" s="66">
        <v>3</v>
      </c>
      <c r="E224" s="67" t="s">
        <v>132</v>
      </c>
      <c r="F224" s="68">
        <v>35</v>
      </c>
      <c r="G224" s="65"/>
      <c r="H224" s="69"/>
      <c r="I224" s="70"/>
      <c r="J224" s="70"/>
      <c r="K224" s="34" t="s">
        <v>65</v>
      </c>
      <c r="L224" s="77">
        <v>224</v>
      </c>
      <c r="M224" s="77"/>
      <c r="N224" s="72"/>
      <c r="O224" s="79" t="s">
        <v>646</v>
      </c>
      <c r="P224" s="81">
        <v>43467.01038194444</v>
      </c>
      <c r="Q224" s="79" t="s">
        <v>739</v>
      </c>
      <c r="R224" s="79"/>
      <c r="S224" s="79"/>
      <c r="T224" s="79"/>
      <c r="U224" s="79"/>
      <c r="V224" s="82" t="s">
        <v>978</v>
      </c>
      <c r="W224" s="81">
        <v>43467.01038194444</v>
      </c>
      <c r="X224" s="82" t="s">
        <v>1295</v>
      </c>
      <c r="Y224" s="79"/>
      <c r="Z224" s="79"/>
      <c r="AA224" s="85" t="s">
        <v>1640</v>
      </c>
      <c r="AB224" s="79"/>
      <c r="AC224" s="79" t="b">
        <v>0</v>
      </c>
      <c r="AD224" s="79">
        <v>0</v>
      </c>
      <c r="AE224" s="85" t="s">
        <v>1876</v>
      </c>
      <c r="AF224" s="79" t="b">
        <v>1</v>
      </c>
      <c r="AG224" s="79" t="s">
        <v>1909</v>
      </c>
      <c r="AH224" s="79"/>
      <c r="AI224" s="85" t="s">
        <v>1871</v>
      </c>
      <c r="AJ224" s="79" t="b">
        <v>0</v>
      </c>
      <c r="AK224" s="79">
        <v>1</v>
      </c>
      <c r="AL224" s="85" t="s">
        <v>1639</v>
      </c>
      <c r="AM224" s="79" t="s">
        <v>1921</v>
      </c>
      <c r="AN224" s="79" t="b">
        <v>0</v>
      </c>
      <c r="AO224" s="85" t="s">
        <v>1639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23</v>
      </c>
      <c r="BC224" s="78" t="str">
        <f>REPLACE(INDEX(GroupVertices[Group],MATCH(Edges[[#This Row],[Vertex 2]],GroupVertices[Vertex],0)),1,1,"")</f>
        <v>23</v>
      </c>
      <c r="BD224" s="48">
        <v>0</v>
      </c>
      <c r="BE224" s="49">
        <v>0</v>
      </c>
      <c r="BF224" s="48">
        <v>3</v>
      </c>
      <c r="BG224" s="49">
        <v>13.636363636363637</v>
      </c>
      <c r="BH224" s="48">
        <v>0</v>
      </c>
      <c r="BI224" s="49">
        <v>0</v>
      </c>
      <c r="BJ224" s="48">
        <v>19</v>
      </c>
      <c r="BK224" s="49">
        <v>86.36363636363636</v>
      </c>
      <c r="BL224" s="48">
        <v>22</v>
      </c>
    </row>
    <row r="225" spans="1:64" ht="15">
      <c r="A225" s="64" t="s">
        <v>345</v>
      </c>
      <c r="B225" s="64" t="s">
        <v>345</v>
      </c>
      <c r="C225" s="65" t="s">
        <v>5806</v>
      </c>
      <c r="D225" s="66">
        <v>3</v>
      </c>
      <c r="E225" s="67" t="s">
        <v>132</v>
      </c>
      <c r="F225" s="68">
        <v>35</v>
      </c>
      <c r="G225" s="65"/>
      <c r="H225" s="69"/>
      <c r="I225" s="70"/>
      <c r="J225" s="70"/>
      <c r="K225" s="34" t="s">
        <v>65</v>
      </c>
      <c r="L225" s="77">
        <v>225</v>
      </c>
      <c r="M225" s="77"/>
      <c r="N225" s="72"/>
      <c r="O225" s="79" t="s">
        <v>176</v>
      </c>
      <c r="P225" s="81">
        <v>43399.3269212963</v>
      </c>
      <c r="Q225" s="79" t="s">
        <v>740</v>
      </c>
      <c r="R225" s="79"/>
      <c r="S225" s="79"/>
      <c r="T225" s="79"/>
      <c r="U225" s="82" t="s">
        <v>858</v>
      </c>
      <c r="V225" s="82" t="s">
        <v>858</v>
      </c>
      <c r="W225" s="81">
        <v>43399.3269212963</v>
      </c>
      <c r="X225" s="82" t="s">
        <v>1296</v>
      </c>
      <c r="Y225" s="79"/>
      <c r="Z225" s="79"/>
      <c r="AA225" s="85" t="s">
        <v>1641</v>
      </c>
      <c r="AB225" s="79"/>
      <c r="AC225" s="79" t="b">
        <v>0</v>
      </c>
      <c r="AD225" s="79">
        <v>42</v>
      </c>
      <c r="AE225" s="85" t="s">
        <v>1876</v>
      </c>
      <c r="AF225" s="79" t="b">
        <v>0</v>
      </c>
      <c r="AG225" s="79" t="s">
        <v>1910</v>
      </c>
      <c r="AH225" s="79"/>
      <c r="AI225" s="85" t="s">
        <v>1876</v>
      </c>
      <c r="AJ225" s="79" t="b">
        <v>0</v>
      </c>
      <c r="AK225" s="79">
        <v>90</v>
      </c>
      <c r="AL225" s="85" t="s">
        <v>1876</v>
      </c>
      <c r="AM225" s="79" t="s">
        <v>1921</v>
      </c>
      <c r="AN225" s="79" t="b">
        <v>0</v>
      </c>
      <c r="AO225" s="85" t="s">
        <v>1641</v>
      </c>
      <c r="AP225" s="79" t="s">
        <v>1939</v>
      </c>
      <c r="AQ225" s="79">
        <v>0</v>
      </c>
      <c r="AR225" s="79">
        <v>0</v>
      </c>
      <c r="AS225" s="79"/>
      <c r="AT225" s="79"/>
      <c r="AU225" s="79"/>
      <c r="AV225" s="79"/>
      <c r="AW225" s="79"/>
      <c r="AX225" s="79"/>
      <c r="AY225" s="79"/>
      <c r="AZ225" s="79"/>
      <c r="BA225">
        <v>1</v>
      </c>
      <c r="BB225" s="78" t="str">
        <f>REPLACE(INDEX(GroupVertices[Group],MATCH(Edges[[#This Row],[Vertex 1]],GroupVertices[Vertex],0)),1,1,"")</f>
        <v>36</v>
      </c>
      <c r="BC225" s="78" t="str">
        <f>REPLACE(INDEX(GroupVertices[Group],MATCH(Edges[[#This Row],[Vertex 2]],GroupVertices[Vertex],0)),1,1,"")</f>
        <v>36</v>
      </c>
      <c r="BD225" s="48">
        <v>0</v>
      </c>
      <c r="BE225" s="49">
        <v>0</v>
      </c>
      <c r="BF225" s="48">
        <v>0</v>
      </c>
      <c r="BG225" s="49">
        <v>0</v>
      </c>
      <c r="BH225" s="48">
        <v>0</v>
      </c>
      <c r="BI225" s="49">
        <v>0</v>
      </c>
      <c r="BJ225" s="48">
        <v>16</v>
      </c>
      <c r="BK225" s="49">
        <v>100</v>
      </c>
      <c r="BL225" s="48">
        <v>16</v>
      </c>
    </row>
    <row r="226" spans="1:64" ht="15">
      <c r="A226" s="64" t="s">
        <v>346</v>
      </c>
      <c r="B226" s="64" t="s">
        <v>345</v>
      </c>
      <c r="C226" s="65" t="s">
        <v>5806</v>
      </c>
      <c r="D226" s="66">
        <v>3</v>
      </c>
      <c r="E226" s="67" t="s">
        <v>132</v>
      </c>
      <c r="F226" s="68">
        <v>35</v>
      </c>
      <c r="G226" s="65"/>
      <c r="H226" s="69"/>
      <c r="I226" s="70"/>
      <c r="J226" s="70"/>
      <c r="K226" s="34" t="s">
        <v>65</v>
      </c>
      <c r="L226" s="77">
        <v>226</v>
      </c>
      <c r="M226" s="77"/>
      <c r="N226" s="72"/>
      <c r="O226" s="79" t="s">
        <v>646</v>
      </c>
      <c r="P226" s="81">
        <v>43467.075011574074</v>
      </c>
      <c r="Q226" s="79" t="s">
        <v>741</v>
      </c>
      <c r="R226" s="79"/>
      <c r="S226" s="79"/>
      <c r="T226" s="79"/>
      <c r="U226" s="79"/>
      <c r="V226" s="82" t="s">
        <v>979</v>
      </c>
      <c r="W226" s="81">
        <v>43467.075011574074</v>
      </c>
      <c r="X226" s="82" t="s">
        <v>1297</v>
      </c>
      <c r="Y226" s="79"/>
      <c r="Z226" s="79"/>
      <c r="AA226" s="85" t="s">
        <v>1642</v>
      </c>
      <c r="AB226" s="79"/>
      <c r="AC226" s="79" t="b">
        <v>0</v>
      </c>
      <c r="AD226" s="79">
        <v>0</v>
      </c>
      <c r="AE226" s="85" t="s">
        <v>1876</v>
      </c>
      <c r="AF226" s="79" t="b">
        <v>0</v>
      </c>
      <c r="AG226" s="79" t="s">
        <v>1910</v>
      </c>
      <c r="AH226" s="79"/>
      <c r="AI226" s="85" t="s">
        <v>1876</v>
      </c>
      <c r="AJ226" s="79" t="b">
        <v>0</v>
      </c>
      <c r="AK226" s="79">
        <v>90</v>
      </c>
      <c r="AL226" s="85" t="s">
        <v>1641</v>
      </c>
      <c r="AM226" s="79" t="s">
        <v>1929</v>
      </c>
      <c r="AN226" s="79" t="b">
        <v>0</v>
      </c>
      <c r="AO226" s="85" t="s">
        <v>1641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36</v>
      </c>
      <c r="BC226" s="78" t="str">
        <f>REPLACE(INDEX(GroupVertices[Group],MATCH(Edges[[#This Row],[Vertex 2]],GroupVertices[Vertex],0)),1,1,"")</f>
        <v>36</v>
      </c>
      <c r="BD226" s="48">
        <v>0</v>
      </c>
      <c r="BE226" s="49">
        <v>0</v>
      </c>
      <c r="BF226" s="48">
        <v>0</v>
      </c>
      <c r="BG226" s="49">
        <v>0</v>
      </c>
      <c r="BH226" s="48">
        <v>0</v>
      </c>
      <c r="BI226" s="49">
        <v>0</v>
      </c>
      <c r="BJ226" s="48">
        <v>18</v>
      </c>
      <c r="BK226" s="49">
        <v>100</v>
      </c>
      <c r="BL226" s="48">
        <v>18</v>
      </c>
    </row>
    <row r="227" spans="1:64" ht="15">
      <c r="A227" s="64" t="s">
        <v>347</v>
      </c>
      <c r="B227" s="64" t="s">
        <v>347</v>
      </c>
      <c r="C227" s="65" t="s">
        <v>2179</v>
      </c>
      <c r="D227" s="66">
        <v>3</v>
      </c>
      <c r="E227" s="67" t="s">
        <v>136</v>
      </c>
      <c r="F227" s="68">
        <v>35</v>
      </c>
      <c r="G227" s="65"/>
      <c r="H227" s="69"/>
      <c r="I227" s="70"/>
      <c r="J227" s="70"/>
      <c r="K227" s="34" t="s">
        <v>65</v>
      </c>
      <c r="L227" s="77">
        <v>227</v>
      </c>
      <c r="M227" s="77"/>
      <c r="N227" s="72"/>
      <c r="O227" s="79" t="s">
        <v>176</v>
      </c>
      <c r="P227" s="81">
        <v>43467.07539351852</v>
      </c>
      <c r="Q227" s="79" t="s">
        <v>742</v>
      </c>
      <c r="R227" s="79"/>
      <c r="S227" s="79"/>
      <c r="T227" s="79"/>
      <c r="U227" s="82" t="s">
        <v>859</v>
      </c>
      <c r="V227" s="82" t="s">
        <v>859</v>
      </c>
      <c r="W227" s="81">
        <v>43467.07539351852</v>
      </c>
      <c r="X227" s="82" t="s">
        <v>1298</v>
      </c>
      <c r="Y227" s="79"/>
      <c r="Z227" s="79"/>
      <c r="AA227" s="85" t="s">
        <v>1643</v>
      </c>
      <c r="AB227" s="79"/>
      <c r="AC227" s="79" t="b">
        <v>0</v>
      </c>
      <c r="AD227" s="79">
        <v>1</v>
      </c>
      <c r="AE227" s="85" t="s">
        <v>1876</v>
      </c>
      <c r="AF227" s="79" t="b">
        <v>0</v>
      </c>
      <c r="AG227" s="79" t="s">
        <v>1909</v>
      </c>
      <c r="AH227" s="79"/>
      <c r="AI227" s="85" t="s">
        <v>1876</v>
      </c>
      <c r="AJ227" s="79" t="b">
        <v>0</v>
      </c>
      <c r="AK227" s="79">
        <v>1</v>
      </c>
      <c r="AL227" s="85" t="s">
        <v>1876</v>
      </c>
      <c r="AM227" s="79" t="s">
        <v>1923</v>
      </c>
      <c r="AN227" s="79" t="b">
        <v>0</v>
      </c>
      <c r="AO227" s="85" t="s">
        <v>1643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5</v>
      </c>
      <c r="BC227" s="78" t="str">
        <f>REPLACE(INDEX(GroupVertices[Group],MATCH(Edges[[#This Row],[Vertex 2]],GroupVertices[Vertex],0)),1,1,"")</f>
        <v>5</v>
      </c>
      <c r="BD227" s="48">
        <v>0</v>
      </c>
      <c r="BE227" s="49">
        <v>0</v>
      </c>
      <c r="BF227" s="48">
        <v>0</v>
      </c>
      <c r="BG227" s="49">
        <v>0</v>
      </c>
      <c r="BH227" s="48">
        <v>0</v>
      </c>
      <c r="BI227" s="49">
        <v>0</v>
      </c>
      <c r="BJ227" s="48">
        <v>14</v>
      </c>
      <c r="BK227" s="49">
        <v>100</v>
      </c>
      <c r="BL227" s="48">
        <v>14</v>
      </c>
    </row>
    <row r="228" spans="1:64" ht="15">
      <c r="A228" s="64" t="s">
        <v>347</v>
      </c>
      <c r="B228" s="64" t="s">
        <v>347</v>
      </c>
      <c r="C228" s="65" t="s">
        <v>2179</v>
      </c>
      <c r="D228" s="66">
        <v>3</v>
      </c>
      <c r="E228" s="67" t="s">
        <v>136</v>
      </c>
      <c r="F228" s="68">
        <v>35</v>
      </c>
      <c r="G228" s="65"/>
      <c r="H228" s="69"/>
      <c r="I228" s="70"/>
      <c r="J228" s="70"/>
      <c r="K228" s="34" t="s">
        <v>65</v>
      </c>
      <c r="L228" s="77">
        <v>228</v>
      </c>
      <c r="M228" s="77"/>
      <c r="N228" s="72"/>
      <c r="O228" s="79" t="s">
        <v>176</v>
      </c>
      <c r="P228" s="81">
        <v>43467.09905092593</v>
      </c>
      <c r="Q228" s="79" t="s">
        <v>743</v>
      </c>
      <c r="R228" s="79"/>
      <c r="S228" s="79"/>
      <c r="T228" s="79"/>
      <c r="U228" s="82" t="s">
        <v>859</v>
      </c>
      <c r="V228" s="82" t="s">
        <v>859</v>
      </c>
      <c r="W228" s="81">
        <v>43467.09905092593</v>
      </c>
      <c r="X228" s="82" t="s">
        <v>1299</v>
      </c>
      <c r="Y228" s="79"/>
      <c r="Z228" s="79"/>
      <c r="AA228" s="85" t="s">
        <v>1644</v>
      </c>
      <c r="AB228" s="79"/>
      <c r="AC228" s="79" t="b">
        <v>0</v>
      </c>
      <c r="AD228" s="79">
        <v>0</v>
      </c>
      <c r="AE228" s="85" t="s">
        <v>1876</v>
      </c>
      <c r="AF228" s="79" t="b">
        <v>0</v>
      </c>
      <c r="AG228" s="79" t="s">
        <v>1909</v>
      </c>
      <c r="AH228" s="79"/>
      <c r="AI228" s="85" t="s">
        <v>1876</v>
      </c>
      <c r="AJ228" s="79" t="b">
        <v>0</v>
      </c>
      <c r="AK228" s="79">
        <v>1</v>
      </c>
      <c r="AL228" s="85" t="s">
        <v>1643</v>
      </c>
      <c r="AM228" s="79" t="s">
        <v>1923</v>
      </c>
      <c r="AN228" s="79" t="b">
        <v>0</v>
      </c>
      <c r="AO228" s="85" t="s">
        <v>1643</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5</v>
      </c>
      <c r="BC228" s="78" t="str">
        <f>REPLACE(INDEX(GroupVertices[Group],MATCH(Edges[[#This Row],[Vertex 2]],GroupVertices[Vertex],0)),1,1,"")</f>
        <v>5</v>
      </c>
      <c r="BD228" s="48">
        <v>0</v>
      </c>
      <c r="BE228" s="49">
        <v>0</v>
      </c>
      <c r="BF228" s="48">
        <v>0</v>
      </c>
      <c r="BG228" s="49">
        <v>0</v>
      </c>
      <c r="BH228" s="48">
        <v>0</v>
      </c>
      <c r="BI228" s="49">
        <v>0</v>
      </c>
      <c r="BJ228" s="48">
        <v>16</v>
      </c>
      <c r="BK228" s="49">
        <v>100</v>
      </c>
      <c r="BL228" s="48">
        <v>16</v>
      </c>
    </row>
    <row r="229" spans="1:64" ht="15">
      <c r="A229" s="64" t="s">
        <v>348</v>
      </c>
      <c r="B229" s="64" t="s">
        <v>627</v>
      </c>
      <c r="C229" s="65" t="s">
        <v>5806</v>
      </c>
      <c r="D229" s="66">
        <v>3</v>
      </c>
      <c r="E229" s="67" t="s">
        <v>132</v>
      </c>
      <c r="F229" s="68">
        <v>35</v>
      </c>
      <c r="G229" s="65"/>
      <c r="H229" s="69"/>
      <c r="I229" s="70"/>
      <c r="J229" s="70"/>
      <c r="K229" s="34" t="s">
        <v>65</v>
      </c>
      <c r="L229" s="77">
        <v>229</v>
      </c>
      <c r="M229" s="77"/>
      <c r="N229" s="72"/>
      <c r="O229" s="79" t="s">
        <v>646</v>
      </c>
      <c r="P229" s="81">
        <v>43426.81914351852</v>
      </c>
      <c r="Q229" s="79" t="s">
        <v>744</v>
      </c>
      <c r="R229" s="79"/>
      <c r="S229" s="79"/>
      <c r="T229" s="79"/>
      <c r="U229" s="82" t="s">
        <v>860</v>
      </c>
      <c r="V229" s="82" t="s">
        <v>860</v>
      </c>
      <c r="W229" s="81">
        <v>43426.81914351852</v>
      </c>
      <c r="X229" s="82" t="s">
        <v>1300</v>
      </c>
      <c r="Y229" s="79"/>
      <c r="Z229" s="79"/>
      <c r="AA229" s="85" t="s">
        <v>1645</v>
      </c>
      <c r="AB229" s="85" t="s">
        <v>1872</v>
      </c>
      <c r="AC229" s="79" t="b">
        <v>0</v>
      </c>
      <c r="AD229" s="79">
        <v>1</v>
      </c>
      <c r="AE229" s="85" t="s">
        <v>1905</v>
      </c>
      <c r="AF229" s="79" t="b">
        <v>0</v>
      </c>
      <c r="AG229" s="79" t="s">
        <v>1910</v>
      </c>
      <c r="AH229" s="79"/>
      <c r="AI229" s="85" t="s">
        <v>1876</v>
      </c>
      <c r="AJ229" s="79" t="b">
        <v>0</v>
      </c>
      <c r="AK229" s="79">
        <v>1</v>
      </c>
      <c r="AL229" s="85" t="s">
        <v>1876</v>
      </c>
      <c r="AM229" s="79" t="s">
        <v>1921</v>
      </c>
      <c r="AN229" s="79" t="b">
        <v>0</v>
      </c>
      <c r="AO229" s="85" t="s">
        <v>1872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c r="BE229" s="49"/>
      <c r="BF229" s="48"/>
      <c r="BG229" s="49"/>
      <c r="BH229" s="48"/>
      <c r="BI229" s="49"/>
      <c r="BJ229" s="48"/>
      <c r="BK229" s="49"/>
      <c r="BL229" s="48"/>
    </row>
    <row r="230" spans="1:64" ht="15">
      <c r="A230" s="64" t="s">
        <v>349</v>
      </c>
      <c r="B230" s="64" t="s">
        <v>348</v>
      </c>
      <c r="C230" s="65" t="s">
        <v>5806</v>
      </c>
      <c r="D230" s="66">
        <v>3</v>
      </c>
      <c r="E230" s="67" t="s">
        <v>132</v>
      </c>
      <c r="F230" s="68">
        <v>35</v>
      </c>
      <c r="G230" s="65"/>
      <c r="H230" s="69"/>
      <c r="I230" s="70"/>
      <c r="J230" s="70"/>
      <c r="K230" s="34" t="s">
        <v>65</v>
      </c>
      <c r="L230" s="77">
        <v>230</v>
      </c>
      <c r="M230" s="77"/>
      <c r="N230" s="72"/>
      <c r="O230" s="79" t="s">
        <v>646</v>
      </c>
      <c r="P230" s="81">
        <v>43467.52486111111</v>
      </c>
      <c r="Q230" s="79" t="s">
        <v>745</v>
      </c>
      <c r="R230" s="79"/>
      <c r="S230" s="79"/>
      <c r="T230" s="79"/>
      <c r="U230" s="79"/>
      <c r="V230" s="82" t="s">
        <v>980</v>
      </c>
      <c r="W230" s="81">
        <v>43467.52486111111</v>
      </c>
      <c r="X230" s="82" t="s">
        <v>1301</v>
      </c>
      <c r="Y230" s="79"/>
      <c r="Z230" s="79"/>
      <c r="AA230" s="85" t="s">
        <v>1646</v>
      </c>
      <c r="AB230" s="79"/>
      <c r="AC230" s="79" t="b">
        <v>0</v>
      </c>
      <c r="AD230" s="79">
        <v>0</v>
      </c>
      <c r="AE230" s="85" t="s">
        <v>1876</v>
      </c>
      <c r="AF230" s="79" t="b">
        <v>0</v>
      </c>
      <c r="AG230" s="79" t="s">
        <v>1910</v>
      </c>
      <c r="AH230" s="79"/>
      <c r="AI230" s="85" t="s">
        <v>1876</v>
      </c>
      <c r="AJ230" s="79" t="b">
        <v>0</v>
      </c>
      <c r="AK230" s="79">
        <v>2</v>
      </c>
      <c r="AL230" s="85" t="s">
        <v>1650</v>
      </c>
      <c r="AM230" s="79" t="s">
        <v>1919</v>
      </c>
      <c r="AN230" s="79" t="b">
        <v>0</v>
      </c>
      <c r="AO230" s="85" t="s">
        <v>1650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v>0</v>
      </c>
      <c r="BE230" s="49">
        <v>0</v>
      </c>
      <c r="BF230" s="48">
        <v>1</v>
      </c>
      <c r="BG230" s="49">
        <v>4.166666666666667</v>
      </c>
      <c r="BH230" s="48">
        <v>0</v>
      </c>
      <c r="BI230" s="49">
        <v>0</v>
      </c>
      <c r="BJ230" s="48">
        <v>23</v>
      </c>
      <c r="BK230" s="49">
        <v>95.83333333333333</v>
      </c>
      <c r="BL230" s="48">
        <v>24</v>
      </c>
    </row>
    <row r="231" spans="1:64" ht="15">
      <c r="A231" s="64" t="s">
        <v>350</v>
      </c>
      <c r="B231" s="64" t="s">
        <v>353</v>
      </c>
      <c r="C231" s="65" t="s">
        <v>5806</v>
      </c>
      <c r="D231" s="66">
        <v>3</v>
      </c>
      <c r="E231" s="67" t="s">
        <v>132</v>
      </c>
      <c r="F231" s="68">
        <v>35</v>
      </c>
      <c r="G231" s="65"/>
      <c r="H231" s="69"/>
      <c r="I231" s="70"/>
      <c r="J231" s="70"/>
      <c r="K231" s="34" t="s">
        <v>65</v>
      </c>
      <c r="L231" s="77">
        <v>231</v>
      </c>
      <c r="M231" s="77"/>
      <c r="N231" s="72"/>
      <c r="O231" s="79" t="s">
        <v>646</v>
      </c>
      <c r="P231" s="81">
        <v>43467.68586805555</v>
      </c>
      <c r="Q231" s="79" t="s">
        <v>746</v>
      </c>
      <c r="R231" s="79"/>
      <c r="S231" s="79"/>
      <c r="T231" s="79"/>
      <c r="U231" s="79"/>
      <c r="V231" s="82" t="s">
        <v>981</v>
      </c>
      <c r="W231" s="81">
        <v>43467.68586805555</v>
      </c>
      <c r="X231" s="82" t="s">
        <v>1302</v>
      </c>
      <c r="Y231" s="79"/>
      <c r="Z231" s="79"/>
      <c r="AA231" s="85" t="s">
        <v>1647</v>
      </c>
      <c r="AB231" s="79"/>
      <c r="AC231" s="79" t="b">
        <v>0</v>
      </c>
      <c r="AD231" s="79">
        <v>0</v>
      </c>
      <c r="AE231" s="85" t="s">
        <v>1876</v>
      </c>
      <c r="AF231" s="79" t="b">
        <v>0</v>
      </c>
      <c r="AG231" s="79" t="s">
        <v>1910</v>
      </c>
      <c r="AH231" s="79"/>
      <c r="AI231" s="85" t="s">
        <v>1876</v>
      </c>
      <c r="AJ231" s="79" t="b">
        <v>0</v>
      </c>
      <c r="AK231" s="79">
        <v>1</v>
      </c>
      <c r="AL231" s="85" t="s">
        <v>1652</v>
      </c>
      <c r="AM231" s="79" t="s">
        <v>1936</v>
      </c>
      <c r="AN231" s="79" t="b">
        <v>0</v>
      </c>
      <c r="AO231" s="85" t="s">
        <v>1652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22</v>
      </c>
      <c r="BC231" s="78" t="str">
        <f>REPLACE(INDEX(GroupVertices[Group],MATCH(Edges[[#This Row],[Vertex 2]],GroupVertices[Vertex],0)),1,1,"")</f>
        <v>22</v>
      </c>
      <c r="BD231" s="48">
        <v>0</v>
      </c>
      <c r="BE231" s="49">
        <v>0</v>
      </c>
      <c r="BF231" s="48">
        <v>0</v>
      </c>
      <c r="BG231" s="49">
        <v>0</v>
      </c>
      <c r="BH231" s="48">
        <v>0</v>
      </c>
      <c r="BI231" s="49">
        <v>0</v>
      </c>
      <c r="BJ231" s="48">
        <v>21</v>
      </c>
      <c r="BK231" s="49">
        <v>100</v>
      </c>
      <c r="BL231" s="48">
        <v>21</v>
      </c>
    </row>
    <row r="232" spans="1:64" ht="15">
      <c r="A232" s="64" t="s">
        <v>351</v>
      </c>
      <c r="B232" s="64" t="s">
        <v>353</v>
      </c>
      <c r="C232" s="65" t="s">
        <v>5806</v>
      </c>
      <c r="D232" s="66">
        <v>3</v>
      </c>
      <c r="E232" s="67" t="s">
        <v>132</v>
      </c>
      <c r="F232" s="68">
        <v>35</v>
      </c>
      <c r="G232" s="65"/>
      <c r="H232" s="69"/>
      <c r="I232" s="70"/>
      <c r="J232" s="70"/>
      <c r="K232" s="34" t="s">
        <v>65</v>
      </c>
      <c r="L232" s="77">
        <v>232</v>
      </c>
      <c r="M232" s="77"/>
      <c r="N232" s="72"/>
      <c r="O232" s="79" t="s">
        <v>646</v>
      </c>
      <c r="P232" s="81">
        <v>43467.69101851852</v>
      </c>
      <c r="Q232" s="79" t="s">
        <v>746</v>
      </c>
      <c r="R232" s="79"/>
      <c r="S232" s="79"/>
      <c r="T232" s="79"/>
      <c r="U232" s="79"/>
      <c r="V232" s="82" t="s">
        <v>982</v>
      </c>
      <c r="W232" s="81">
        <v>43467.69101851852</v>
      </c>
      <c r="X232" s="82" t="s">
        <v>1303</v>
      </c>
      <c r="Y232" s="79"/>
      <c r="Z232" s="79"/>
      <c r="AA232" s="85" t="s">
        <v>1648</v>
      </c>
      <c r="AB232" s="79"/>
      <c r="AC232" s="79" t="b">
        <v>0</v>
      </c>
      <c r="AD232" s="79">
        <v>0</v>
      </c>
      <c r="AE232" s="85" t="s">
        <v>1876</v>
      </c>
      <c r="AF232" s="79" t="b">
        <v>0</v>
      </c>
      <c r="AG232" s="79" t="s">
        <v>1910</v>
      </c>
      <c r="AH232" s="79"/>
      <c r="AI232" s="85" t="s">
        <v>1876</v>
      </c>
      <c r="AJ232" s="79" t="b">
        <v>0</v>
      </c>
      <c r="AK232" s="79">
        <v>1</v>
      </c>
      <c r="AL232" s="85" t="s">
        <v>1654</v>
      </c>
      <c r="AM232" s="79" t="s">
        <v>1920</v>
      </c>
      <c r="AN232" s="79" t="b">
        <v>0</v>
      </c>
      <c r="AO232" s="85" t="s">
        <v>1654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22</v>
      </c>
      <c r="BC232" s="78" t="str">
        <f>REPLACE(INDEX(GroupVertices[Group],MATCH(Edges[[#This Row],[Vertex 2]],GroupVertices[Vertex],0)),1,1,"")</f>
        <v>22</v>
      </c>
      <c r="BD232" s="48">
        <v>0</v>
      </c>
      <c r="BE232" s="49">
        <v>0</v>
      </c>
      <c r="BF232" s="48">
        <v>0</v>
      </c>
      <c r="BG232" s="49">
        <v>0</v>
      </c>
      <c r="BH232" s="48">
        <v>0</v>
      </c>
      <c r="BI232" s="49">
        <v>0</v>
      </c>
      <c r="BJ232" s="48">
        <v>21</v>
      </c>
      <c r="BK232" s="49">
        <v>100</v>
      </c>
      <c r="BL232" s="48">
        <v>21</v>
      </c>
    </row>
    <row r="233" spans="1:64" ht="15">
      <c r="A233" s="64" t="s">
        <v>352</v>
      </c>
      <c r="B233" s="64" t="s">
        <v>628</v>
      </c>
      <c r="C233" s="65" t="s">
        <v>5806</v>
      </c>
      <c r="D233" s="66">
        <v>3</v>
      </c>
      <c r="E233" s="67" t="s">
        <v>132</v>
      </c>
      <c r="F233" s="68">
        <v>35</v>
      </c>
      <c r="G233" s="65"/>
      <c r="H233" s="69"/>
      <c r="I233" s="70"/>
      <c r="J233" s="70"/>
      <c r="K233" s="34" t="s">
        <v>65</v>
      </c>
      <c r="L233" s="77">
        <v>233</v>
      </c>
      <c r="M233" s="77"/>
      <c r="N233" s="72"/>
      <c r="O233" s="79" t="s">
        <v>646</v>
      </c>
      <c r="P233" s="81">
        <v>43426.82292824074</v>
      </c>
      <c r="Q233" s="79" t="s">
        <v>747</v>
      </c>
      <c r="R233" s="79"/>
      <c r="S233" s="79"/>
      <c r="T233" s="79"/>
      <c r="U233" s="79"/>
      <c r="V233" s="82" t="s">
        <v>983</v>
      </c>
      <c r="W233" s="81">
        <v>43426.82292824074</v>
      </c>
      <c r="X233" s="82" t="s">
        <v>1304</v>
      </c>
      <c r="Y233" s="79"/>
      <c r="Z233" s="79"/>
      <c r="AA233" s="85" t="s">
        <v>1649</v>
      </c>
      <c r="AB233" s="79"/>
      <c r="AC233" s="79" t="b">
        <v>0</v>
      </c>
      <c r="AD233" s="79">
        <v>0</v>
      </c>
      <c r="AE233" s="85" t="s">
        <v>1876</v>
      </c>
      <c r="AF233" s="79" t="b">
        <v>0</v>
      </c>
      <c r="AG233" s="79" t="s">
        <v>1910</v>
      </c>
      <c r="AH233" s="79"/>
      <c r="AI233" s="85" t="s">
        <v>1876</v>
      </c>
      <c r="AJ233" s="79" t="b">
        <v>0</v>
      </c>
      <c r="AK233" s="79">
        <v>1</v>
      </c>
      <c r="AL233" s="85" t="s">
        <v>1645</v>
      </c>
      <c r="AM233" s="79" t="s">
        <v>1920</v>
      </c>
      <c r="AN233" s="79" t="b">
        <v>0</v>
      </c>
      <c r="AO233" s="85" t="s">
        <v>1645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348</v>
      </c>
      <c r="B234" s="64" t="s">
        <v>629</v>
      </c>
      <c r="C234" s="65" t="s">
        <v>5806</v>
      </c>
      <c r="D234" s="66">
        <v>3</v>
      </c>
      <c r="E234" s="67" t="s">
        <v>132</v>
      </c>
      <c r="F234" s="68">
        <v>35</v>
      </c>
      <c r="G234" s="65"/>
      <c r="H234" s="69"/>
      <c r="I234" s="70"/>
      <c r="J234" s="70"/>
      <c r="K234" s="34" t="s">
        <v>65</v>
      </c>
      <c r="L234" s="77">
        <v>234</v>
      </c>
      <c r="M234" s="77"/>
      <c r="N234" s="72"/>
      <c r="O234" s="79" t="s">
        <v>646</v>
      </c>
      <c r="P234" s="81">
        <v>43426.81914351852</v>
      </c>
      <c r="Q234" s="79" t="s">
        <v>744</v>
      </c>
      <c r="R234" s="79"/>
      <c r="S234" s="79"/>
      <c r="T234" s="79"/>
      <c r="U234" s="82" t="s">
        <v>860</v>
      </c>
      <c r="V234" s="82" t="s">
        <v>860</v>
      </c>
      <c r="W234" s="81">
        <v>43426.81914351852</v>
      </c>
      <c r="X234" s="82" t="s">
        <v>1300</v>
      </c>
      <c r="Y234" s="79"/>
      <c r="Z234" s="79"/>
      <c r="AA234" s="85" t="s">
        <v>1645</v>
      </c>
      <c r="AB234" s="85" t="s">
        <v>1872</v>
      </c>
      <c r="AC234" s="79" t="b">
        <v>0</v>
      </c>
      <c r="AD234" s="79">
        <v>1</v>
      </c>
      <c r="AE234" s="85" t="s">
        <v>1905</v>
      </c>
      <c r="AF234" s="79" t="b">
        <v>0</v>
      </c>
      <c r="AG234" s="79" t="s">
        <v>1910</v>
      </c>
      <c r="AH234" s="79"/>
      <c r="AI234" s="85" t="s">
        <v>1876</v>
      </c>
      <c r="AJ234" s="79" t="b">
        <v>0</v>
      </c>
      <c r="AK234" s="79">
        <v>1</v>
      </c>
      <c r="AL234" s="85" t="s">
        <v>1876</v>
      </c>
      <c r="AM234" s="79" t="s">
        <v>1921</v>
      </c>
      <c r="AN234" s="79" t="b">
        <v>0</v>
      </c>
      <c r="AO234" s="85" t="s">
        <v>1872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352</v>
      </c>
      <c r="B235" s="64" t="s">
        <v>629</v>
      </c>
      <c r="C235" s="65" t="s">
        <v>5806</v>
      </c>
      <c r="D235" s="66">
        <v>3</v>
      </c>
      <c r="E235" s="67" t="s">
        <v>132</v>
      </c>
      <c r="F235" s="68">
        <v>35</v>
      </c>
      <c r="G235" s="65"/>
      <c r="H235" s="69"/>
      <c r="I235" s="70"/>
      <c r="J235" s="70"/>
      <c r="K235" s="34" t="s">
        <v>65</v>
      </c>
      <c r="L235" s="77">
        <v>235</v>
      </c>
      <c r="M235" s="77"/>
      <c r="N235" s="72"/>
      <c r="O235" s="79" t="s">
        <v>646</v>
      </c>
      <c r="P235" s="81">
        <v>43426.82292824074</v>
      </c>
      <c r="Q235" s="79" t="s">
        <v>747</v>
      </c>
      <c r="R235" s="79"/>
      <c r="S235" s="79"/>
      <c r="T235" s="79"/>
      <c r="U235" s="79"/>
      <c r="V235" s="82" t="s">
        <v>983</v>
      </c>
      <c r="W235" s="81">
        <v>43426.82292824074</v>
      </c>
      <c r="X235" s="82" t="s">
        <v>1304</v>
      </c>
      <c r="Y235" s="79"/>
      <c r="Z235" s="79"/>
      <c r="AA235" s="85" t="s">
        <v>1649</v>
      </c>
      <c r="AB235" s="79"/>
      <c r="AC235" s="79" t="b">
        <v>0</v>
      </c>
      <c r="AD235" s="79">
        <v>0</v>
      </c>
      <c r="AE235" s="85" t="s">
        <v>1876</v>
      </c>
      <c r="AF235" s="79" t="b">
        <v>0</v>
      </c>
      <c r="AG235" s="79" t="s">
        <v>1910</v>
      </c>
      <c r="AH235" s="79"/>
      <c r="AI235" s="85" t="s">
        <v>1876</v>
      </c>
      <c r="AJ235" s="79" t="b">
        <v>0</v>
      </c>
      <c r="AK235" s="79">
        <v>1</v>
      </c>
      <c r="AL235" s="85" t="s">
        <v>1645</v>
      </c>
      <c r="AM235" s="79" t="s">
        <v>1920</v>
      </c>
      <c r="AN235" s="79" t="b">
        <v>0</v>
      </c>
      <c r="AO235" s="85" t="s">
        <v>1645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c r="BE235" s="49"/>
      <c r="BF235" s="48"/>
      <c r="BG235" s="49"/>
      <c r="BH235" s="48"/>
      <c r="BI235" s="49"/>
      <c r="BJ235" s="48"/>
      <c r="BK235" s="49"/>
      <c r="BL235" s="48"/>
    </row>
    <row r="236" spans="1:64" ht="15">
      <c r="A236" s="64" t="s">
        <v>348</v>
      </c>
      <c r="B236" s="64" t="s">
        <v>630</v>
      </c>
      <c r="C236" s="65" t="s">
        <v>5806</v>
      </c>
      <c r="D236" s="66">
        <v>3</v>
      </c>
      <c r="E236" s="67" t="s">
        <v>132</v>
      </c>
      <c r="F236" s="68">
        <v>35</v>
      </c>
      <c r="G236" s="65"/>
      <c r="H236" s="69"/>
      <c r="I236" s="70"/>
      <c r="J236" s="70"/>
      <c r="K236" s="34" t="s">
        <v>65</v>
      </c>
      <c r="L236" s="77">
        <v>236</v>
      </c>
      <c r="M236" s="77"/>
      <c r="N236" s="72"/>
      <c r="O236" s="79" t="s">
        <v>646</v>
      </c>
      <c r="P236" s="81">
        <v>43426.81914351852</v>
      </c>
      <c r="Q236" s="79" t="s">
        <v>744</v>
      </c>
      <c r="R236" s="79"/>
      <c r="S236" s="79"/>
      <c r="T236" s="79"/>
      <c r="U236" s="82" t="s">
        <v>860</v>
      </c>
      <c r="V236" s="82" t="s">
        <v>860</v>
      </c>
      <c r="W236" s="81">
        <v>43426.81914351852</v>
      </c>
      <c r="X236" s="82" t="s">
        <v>1300</v>
      </c>
      <c r="Y236" s="79"/>
      <c r="Z236" s="79"/>
      <c r="AA236" s="85" t="s">
        <v>1645</v>
      </c>
      <c r="AB236" s="85" t="s">
        <v>1872</v>
      </c>
      <c r="AC236" s="79" t="b">
        <v>0</v>
      </c>
      <c r="AD236" s="79">
        <v>1</v>
      </c>
      <c r="AE236" s="85" t="s">
        <v>1905</v>
      </c>
      <c r="AF236" s="79" t="b">
        <v>0</v>
      </c>
      <c r="AG236" s="79" t="s">
        <v>1910</v>
      </c>
      <c r="AH236" s="79"/>
      <c r="AI236" s="85" t="s">
        <v>1876</v>
      </c>
      <c r="AJ236" s="79" t="b">
        <v>0</v>
      </c>
      <c r="AK236" s="79">
        <v>1</v>
      </c>
      <c r="AL236" s="85" t="s">
        <v>1876</v>
      </c>
      <c r="AM236" s="79" t="s">
        <v>1921</v>
      </c>
      <c r="AN236" s="79" t="b">
        <v>0</v>
      </c>
      <c r="AO236" s="85" t="s">
        <v>1872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352</v>
      </c>
      <c r="B237" s="64" t="s">
        <v>630</v>
      </c>
      <c r="C237" s="65" t="s">
        <v>5806</v>
      </c>
      <c r="D237" s="66">
        <v>3</v>
      </c>
      <c r="E237" s="67" t="s">
        <v>132</v>
      </c>
      <c r="F237" s="68">
        <v>35</v>
      </c>
      <c r="G237" s="65"/>
      <c r="H237" s="69"/>
      <c r="I237" s="70"/>
      <c r="J237" s="70"/>
      <c r="K237" s="34" t="s">
        <v>65</v>
      </c>
      <c r="L237" s="77">
        <v>237</v>
      </c>
      <c r="M237" s="77"/>
      <c r="N237" s="72"/>
      <c r="O237" s="79" t="s">
        <v>646</v>
      </c>
      <c r="P237" s="81">
        <v>43426.82292824074</v>
      </c>
      <c r="Q237" s="79" t="s">
        <v>747</v>
      </c>
      <c r="R237" s="79"/>
      <c r="S237" s="79"/>
      <c r="T237" s="79"/>
      <c r="U237" s="79"/>
      <c r="V237" s="82" t="s">
        <v>983</v>
      </c>
      <c r="W237" s="81">
        <v>43426.82292824074</v>
      </c>
      <c r="X237" s="82" t="s">
        <v>1304</v>
      </c>
      <c r="Y237" s="79"/>
      <c r="Z237" s="79"/>
      <c r="AA237" s="85" t="s">
        <v>1649</v>
      </c>
      <c r="AB237" s="79"/>
      <c r="AC237" s="79" t="b">
        <v>0</v>
      </c>
      <c r="AD237" s="79">
        <v>0</v>
      </c>
      <c r="AE237" s="85" t="s">
        <v>1876</v>
      </c>
      <c r="AF237" s="79" t="b">
        <v>0</v>
      </c>
      <c r="AG237" s="79" t="s">
        <v>1910</v>
      </c>
      <c r="AH237" s="79"/>
      <c r="AI237" s="85" t="s">
        <v>1876</v>
      </c>
      <c r="AJ237" s="79" t="b">
        <v>0</v>
      </c>
      <c r="AK237" s="79">
        <v>1</v>
      </c>
      <c r="AL237" s="85" t="s">
        <v>1645</v>
      </c>
      <c r="AM237" s="79" t="s">
        <v>1920</v>
      </c>
      <c r="AN237" s="79" t="b">
        <v>0</v>
      </c>
      <c r="AO237" s="85" t="s">
        <v>1645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c r="BE237" s="49"/>
      <c r="BF237" s="48"/>
      <c r="BG237" s="49"/>
      <c r="BH237" s="48"/>
      <c r="BI237" s="49"/>
      <c r="BJ237" s="48"/>
      <c r="BK237" s="49"/>
      <c r="BL237" s="48"/>
    </row>
    <row r="238" spans="1:64" ht="15">
      <c r="A238" s="64" t="s">
        <v>348</v>
      </c>
      <c r="B238" s="64" t="s">
        <v>631</v>
      </c>
      <c r="C238" s="65" t="s">
        <v>5806</v>
      </c>
      <c r="D238" s="66">
        <v>3</v>
      </c>
      <c r="E238" s="67" t="s">
        <v>132</v>
      </c>
      <c r="F238" s="68">
        <v>35</v>
      </c>
      <c r="G238" s="65"/>
      <c r="H238" s="69"/>
      <c r="I238" s="70"/>
      <c r="J238" s="70"/>
      <c r="K238" s="34" t="s">
        <v>65</v>
      </c>
      <c r="L238" s="77">
        <v>238</v>
      </c>
      <c r="M238" s="77"/>
      <c r="N238" s="72"/>
      <c r="O238" s="79" t="s">
        <v>646</v>
      </c>
      <c r="P238" s="81">
        <v>43426.81914351852</v>
      </c>
      <c r="Q238" s="79" t="s">
        <v>744</v>
      </c>
      <c r="R238" s="79"/>
      <c r="S238" s="79"/>
      <c r="T238" s="79"/>
      <c r="U238" s="82" t="s">
        <v>860</v>
      </c>
      <c r="V238" s="82" t="s">
        <v>860</v>
      </c>
      <c r="W238" s="81">
        <v>43426.81914351852</v>
      </c>
      <c r="X238" s="82" t="s">
        <v>1300</v>
      </c>
      <c r="Y238" s="79"/>
      <c r="Z238" s="79"/>
      <c r="AA238" s="85" t="s">
        <v>1645</v>
      </c>
      <c r="AB238" s="85" t="s">
        <v>1872</v>
      </c>
      <c r="AC238" s="79" t="b">
        <v>0</v>
      </c>
      <c r="AD238" s="79">
        <v>1</v>
      </c>
      <c r="AE238" s="85" t="s">
        <v>1905</v>
      </c>
      <c r="AF238" s="79" t="b">
        <v>0</v>
      </c>
      <c r="AG238" s="79" t="s">
        <v>1910</v>
      </c>
      <c r="AH238" s="79"/>
      <c r="AI238" s="85" t="s">
        <v>1876</v>
      </c>
      <c r="AJ238" s="79" t="b">
        <v>0</v>
      </c>
      <c r="AK238" s="79">
        <v>1</v>
      </c>
      <c r="AL238" s="85" t="s">
        <v>1876</v>
      </c>
      <c r="AM238" s="79" t="s">
        <v>1921</v>
      </c>
      <c r="AN238" s="79" t="b">
        <v>0</v>
      </c>
      <c r="AO238" s="85" t="s">
        <v>1872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352</v>
      </c>
      <c r="B239" s="64" t="s">
        <v>631</v>
      </c>
      <c r="C239" s="65" t="s">
        <v>5806</v>
      </c>
      <c r="D239" s="66">
        <v>3</v>
      </c>
      <c r="E239" s="67" t="s">
        <v>132</v>
      </c>
      <c r="F239" s="68">
        <v>35</v>
      </c>
      <c r="G239" s="65"/>
      <c r="H239" s="69"/>
      <c r="I239" s="70"/>
      <c r="J239" s="70"/>
      <c r="K239" s="34" t="s">
        <v>65</v>
      </c>
      <c r="L239" s="77">
        <v>239</v>
      </c>
      <c r="M239" s="77"/>
      <c r="N239" s="72"/>
      <c r="O239" s="79" t="s">
        <v>646</v>
      </c>
      <c r="P239" s="81">
        <v>43426.82292824074</v>
      </c>
      <c r="Q239" s="79" t="s">
        <v>747</v>
      </c>
      <c r="R239" s="79"/>
      <c r="S239" s="79"/>
      <c r="T239" s="79"/>
      <c r="U239" s="79"/>
      <c r="V239" s="82" t="s">
        <v>983</v>
      </c>
      <c r="W239" s="81">
        <v>43426.82292824074</v>
      </c>
      <c r="X239" s="82" t="s">
        <v>1304</v>
      </c>
      <c r="Y239" s="79"/>
      <c r="Z239" s="79"/>
      <c r="AA239" s="85" t="s">
        <v>1649</v>
      </c>
      <c r="AB239" s="79"/>
      <c r="AC239" s="79" t="b">
        <v>0</v>
      </c>
      <c r="AD239" s="79">
        <v>0</v>
      </c>
      <c r="AE239" s="85" t="s">
        <v>1876</v>
      </c>
      <c r="AF239" s="79" t="b">
        <v>0</v>
      </c>
      <c r="AG239" s="79" t="s">
        <v>1910</v>
      </c>
      <c r="AH239" s="79"/>
      <c r="AI239" s="85" t="s">
        <v>1876</v>
      </c>
      <c r="AJ239" s="79" t="b">
        <v>0</v>
      </c>
      <c r="AK239" s="79">
        <v>1</v>
      </c>
      <c r="AL239" s="85" t="s">
        <v>1645</v>
      </c>
      <c r="AM239" s="79" t="s">
        <v>1920</v>
      </c>
      <c r="AN239" s="79" t="b">
        <v>0</v>
      </c>
      <c r="AO239" s="85" t="s">
        <v>1645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348</v>
      </c>
      <c r="B240" s="64" t="s">
        <v>632</v>
      </c>
      <c r="C240" s="65" t="s">
        <v>5806</v>
      </c>
      <c r="D240" s="66">
        <v>3</v>
      </c>
      <c r="E240" s="67" t="s">
        <v>132</v>
      </c>
      <c r="F240" s="68">
        <v>35</v>
      </c>
      <c r="G240" s="65"/>
      <c r="H240" s="69"/>
      <c r="I240" s="70"/>
      <c r="J240" s="70"/>
      <c r="K240" s="34" t="s">
        <v>65</v>
      </c>
      <c r="L240" s="77">
        <v>240</v>
      </c>
      <c r="M240" s="77"/>
      <c r="N240" s="72"/>
      <c r="O240" s="79" t="s">
        <v>646</v>
      </c>
      <c r="P240" s="81">
        <v>43426.81914351852</v>
      </c>
      <c r="Q240" s="79" t="s">
        <v>744</v>
      </c>
      <c r="R240" s="79"/>
      <c r="S240" s="79"/>
      <c r="T240" s="79"/>
      <c r="U240" s="82" t="s">
        <v>860</v>
      </c>
      <c r="V240" s="82" t="s">
        <v>860</v>
      </c>
      <c r="W240" s="81">
        <v>43426.81914351852</v>
      </c>
      <c r="X240" s="82" t="s">
        <v>1300</v>
      </c>
      <c r="Y240" s="79"/>
      <c r="Z240" s="79"/>
      <c r="AA240" s="85" t="s">
        <v>1645</v>
      </c>
      <c r="AB240" s="85" t="s">
        <v>1872</v>
      </c>
      <c r="AC240" s="79" t="b">
        <v>0</v>
      </c>
      <c r="AD240" s="79">
        <v>1</v>
      </c>
      <c r="AE240" s="85" t="s">
        <v>1905</v>
      </c>
      <c r="AF240" s="79" t="b">
        <v>0</v>
      </c>
      <c r="AG240" s="79" t="s">
        <v>1910</v>
      </c>
      <c r="AH240" s="79"/>
      <c r="AI240" s="85" t="s">
        <v>1876</v>
      </c>
      <c r="AJ240" s="79" t="b">
        <v>0</v>
      </c>
      <c r="AK240" s="79">
        <v>1</v>
      </c>
      <c r="AL240" s="85" t="s">
        <v>1876</v>
      </c>
      <c r="AM240" s="79" t="s">
        <v>1921</v>
      </c>
      <c r="AN240" s="79" t="b">
        <v>0</v>
      </c>
      <c r="AO240" s="85" t="s">
        <v>1872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352</v>
      </c>
      <c r="B241" s="64" t="s">
        <v>632</v>
      </c>
      <c r="C241" s="65" t="s">
        <v>5806</v>
      </c>
      <c r="D241" s="66">
        <v>3</v>
      </c>
      <c r="E241" s="67" t="s">
        <v>132</v>
      </c>
      <c r="F241" s="68">
        <v>35</v>
      </c>
      <c r="G241" s="65"/>
      <c r="H241" s="69"/>
      <c r="I241" s="70"/>
      <c r="J241" s="70"/>
      <c r="K241" s="34" t="s">
        <v>65</v>
      </c>
      <c r="L241" s="77">
        <v>241</v>
      </c>
      <c r="M241" s="77"/>
      <c r="N241" s="72"/>
      <c r="O241" s="79" t="s">
        <v>646</v>
      </c>
      <c r="P241" s="81">
        <v>43426.82292824074</v>
      </c>
      <c r="Q241" s="79" t="s">
        <v>747</v>
      </c>
      <c r="R241" s="79"/>
      <c r="S241" s="79"/>
      <c r="T241" s="79"/>
      <c r="U241" s="79"/>
      <c r="V241" s="82" t="s">
        <v>983</v>
      </c>
      <c r="W241" s="81">
        <v>43426.82292824074</v>
      </c>
      <c r="X241" s="82" t="s">
        <v>1304</v>
      </c>
      <c r="Y241" s="79"/>
      <c r="Z241" s="79"/>
      <c r="AA241" s="85" t="s">
        <v>1649</v>
      </c>
      <c r="AB241" s="79"/>
      <c r="AC241" s="79" t="b">
        <v>0</v>
      </c>
      <c r="AD241" s="79">
        <v>0</v>
      </c>
      <c r="AE241" s="85" t="s">
        <v>1876</v>
      </c>
      <c r="AF241" s="79" t="b">
        <v>0</v>
      </c>
      <c r="AG241" s="79" t="s">
        <v>1910</v>
      </c>
      <c r="AH241" s="79"/>
      <c r="AI241" s="85" t="s">
        <v>1876</v>
      </c>
      <c r="AJ241" s="79" t="b">
        <v>0</v>
      </c>
      <c r="AK241" s="79">
        <v>1</v>
      </c>
      <c r="AL241" s="85" t="s">
        <v>1645</v>
      </c>
      <c r="AM241" s="79" t="s">
        <v>1920</v>
      </c>
      <c r="AN241" s="79" t="b">
        <v>0</v>
      </c>
      <c r="AO241" s="85" t="s">
        <v>1645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c r="BE241" s="49"/>
      <c r="BF241" s="48"/>
      <c r="BG241" s="49"/>
      <c r="BH241" s="48"/>
      <c r="BI241" s="49"/>
      <c r="BJ241" s="48"/>
      <c r="BK241" s="49"/>
      <c r="BL241" s="48"/>
    </row>
    <row r="242" spans="1:64" ht="15">
      <c r="A242" s="64" t="s">
        <v>348</v>
      </c>
      <c r="B242" s="64" t="s">
        <v>633</v>
      </c>
      <c r="C242" s="65" t="s">
        <v>5806</v>
      </c>
      <c r="D242" s="66">
        <v>3</v>
      </c>
      <c r="E242" s="67" t="s">
        <v>132</v>
      </c>
      <c r="F242" s="68">
        <v>35</v>
      </c>
      <c r="G242" s="65"/>
      <c r="H242" s="69"/>
      <c r="I242" s="70"/>
      <c r="J242" s="70"/>
      <c r="K242" s="34" t="s">
        <v>65</v>
      </c>
      <c r="L242" s="77">
        <v>242</v>
      </c>
      <c r="M242" s="77"/>
      <c r="N242" s="72"/>
      <c r="O242" s="79" t="s">
        <v>646</v>
      </c>
      <c r="P242" s="81">
        <v>43426.81914351852</v>
      </c>
      <c r="Q242" s="79" t="s">
        <v>744</v>
      </c>
      <c r="R242" s="79"/>
      <c r="S242" s="79"/>
      <c r="T242" s="79"/>
      <c r="U242" s="82" t="s">
        <v>860</v>
      </c>
      <c r="V242" s="82" t="s">
        <v>860</v>
      </c>
      <c r="W242" s="81">
        <v>43426.81914351852</v>
      </c>
      <c r="X242" s="82" t="s">
        <v>1300</v>
      </c>
      <c r="Y242" s="79"/>
      <c r="Z242" s="79"/>
      <c r="AA242" s="85" t="s">
        <v>1645</v>
      </c>
      <c r="AB242" s="85" t="s">
        <v>1872</v>
      </c>
      <c r="AC242" s="79" t="b">
        <v>0</v>
      </c>
      <c r="AD242" s="79">
        <v>1</v>
      </c>
      <c r="AE242" s="85" t="s">
        <v>1905</v>
      </c>
      <c r="AF242" s="79" t="b">
        <v>0</v>
      </c>
      <c r="AG242" s="79" t="s">
        <v>1910</v>
      </c>
      <c r="AH242" s="79"/>
      <c r="AI242" s="85" t="s">
        <v>1876</v>
      </c>
      <c r="AJ242" s="79" t="b">
        <v>0</v>
      </c>
      <c r="AK242" s="79">
        <v>1</v>
      </c>
      <c r="AL242" s="85" t="s">
        <v>1876</v>
      </c>
      <c r="AM242" s="79" t="s">
        <v>1921</v>
      </c>
      <c r="AN242" s="79" t="b">
        <v>0</v>
      </c>
      <c r="AO242" s="85" t="s">
        <v>1872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c r="BE242" s="49"/>
      <c r="BF242" s="48"/>
      <c r="BG242" s="49"/>
      <c r="BH242" s="48"/>
      <c r="BI242" s="49"/>
      <c r="BJ242" s="48"/>
      <c r="BK242" s="49"/>
      <c r="BL242" s="48"/>
    </row>
    <row r="243" spans="1:64" ht="15">
      <c r="A243" s="64" t="s">
        <v>352</v>
      </c>
      <c r="B243" s="64" t="s">
        <v>633</v>
      </c>
      <c r="C243" s="65" t="s">
        <v>5806</v>
      </c>
      <c r="D243" s="66">
        <v>3</v>
      </c>
      <c r="E243" s="67" t="s">
        <v>132</v>
      </c>
      <c r="F243" s="68">
        <v>35</v>
      </c>
      <c r="G243" s="65"/>
      <c r="H243" s="69"/>
      <c r="I243" s="70"/>
      <c r="J243" s="70"/>
      <c r="K243" s="34" t="s">
        <v>65</v>
      </c>
      <c r="L243" s="77">
        <v>243</v>
      </c>
      <c r="M243" s="77"/>
      <c r="N243" s="72"/>
      <c r="O243" s="79" t="s">
        <v>646</v>
      </c>
      <c r="P243" s="81">
        <v>43426.82292824074</v>
      </c>
      <c r="Q243" s="79" t="s">
        <v>747</v>
      </c>
      <c r="R243" s="79"/>
      <c r="S243" s="79"/>
      <c r="T243" s="79"/>
      <c r="U243" s="79"/>
      <c r="V243" s="82" t="s">
        <v>983</v>
      </c>
      <c r="W243" s="81">
        <v>43426.82292824074</v>
      </c>
      <c r="X243" s="82" t="s">
        <v>1304</v>
      </c>
      <c r="Y243" s="79"/>
      <c r="Z243" s="79"/>
      <c r="AA243" s="85" t="s">
        <v>1649</v>
      </c>
      <c r="AB243" s="79"/>
      <c r="AC243" s="79" t="b">
        <v>0</v>
      </c>
      <c r="AD243" s="79">
        <v>0</v>
      </c>
      <c r="AE243" s="85" t="s">
        <v>1876</v>
      </c>
      <c r="AF243" s="79" t="b">
        <v>0</v>
      </c>
      <c r="AG243" s="79" t="s">
        <v>1910</v>
      </c>
      <c r="AH243" s="79"/>
      <c r="AI243" s="85" t="s">
        <v>1876</v>
      </c>
      <c r="AJ243" s="79" t="b">
        <v>0</v>
      </c>
      <c r="AK243" s="79">
        <v>1</v>
      </c>
      <c r="AL243" s="85" t="s">
        <v>1645</v>
      </c>
      <c r="AM243" s="79" t="s">
        <v>1920</v>
      </c>
      <c r="AN243" s="79" t="b">
        <v>0</v>
      </c>
      <c r="AO243" s="85" t="s">
        <v>1645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348</v>
      </c>
      <c r="B244" s="64" t="s">
        <v>634</v>
      </c>
      <c r="C244" s="65" t="s">
        <v>5806</v>
      </c>
      <c r="D244" s="66">
        <v>3</v>
      </c>
      <c r="E244" s="67" t="s">
        <v>132</v>
      </c>
      <c r="F244" s="68">
        <v>35</v>
      </c>
      <c r="G244" s="65"/>
      <c r="H244" s="69"/>
      <c r="I244" s="70"/>
      <c r="J244" s="70"/>
      <c r="K244" s="34" t="s">
        <v>65</v>
      </c>
      <c r="L244" s="77">
        <v>244</v>
      </c>
      <c r="M244" s="77"/>
      <c r="N244" s="72"/>
      <c r="O244" s="79" t="s">
        <v>646</v>
      </c>
      <c r="P244" s="81">
        <v>43426.81914351852</v>
      </c>
      <c r="Q244" s="79" t="s">
        <v>744</v>
      </c>
      <c r="R244" s="79"/>
      <c r="S244" s="79"/>
      <c r="T244" s="79"/>
      <c r="U244" s="82" t="s">
        <v>860</v>
      </c>
      <c r="V244" s="82" t="s">
        <v>860</v>
      </c>
      <c r="W244" s="81">
        <v>43426.81914351852</v>
      </c>
      <c r="X244" s="82" t="s">
        <v>1300</v>
      </c>
      <c r="Y244" s="79"/>
      <c r="Z244" s="79"/>
      <c r="AA244" s="85" t="s">
        <v>1645</v>
      </c>
      <c r="AB244" s="85" t="s">
        <v>1872</v>
      </c>
      <c r="AC244" s="79" t="b">
        <v>0</v>
      </c>
      <c r="AD244" s="79">
        <v>1</v>
      </c>
      <c r="AE244" s="85" t="s">
        <v>1905</v>
      </c>
      <c r="AF244" s="79" t="b">
        <v>0</v>
      </c>
      <c r="AG244" s="79" t="s">
        <v>1910</v>
      </c>
      <c r="AH244" s="79"/>
      <c r="AI244" s="85" t="s">
        <v>1876</v>
      </c>
      <c r="AJ244" s="79" t="b">
        <v>0</v>
      </c>
      <c r="AK244" s="79">
        <v>1</v>
      </c>
      <c r="AL244" s="85" t="s">
        <v>1876</v>
      </c>
      <c r="AM244" s="79" t="s">
        <v>1921</v>
      </c>
      <c r="AN244" s="79" t="b">
        <v>0</v>
      </c>
      <c r="AO244" s="85" t="s">
        <v>1872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352</v>
      </c>
      <c r="B245" s="64" t="s">
        <v>634</v>
      </c>
      <c r="C245" s="65" t="s">
        <v>5806</v>
      </c>
      <c r="D245" s="66">
        <v>3</v>
      </c>
      <c r="E245" s="67" t="s">
        <v>132</v>
      </c>
      <c r="F245" s="68">
        <v>35</v>
      </c>
      <c r="G245" s="65"/>
      <c r="H245" s="69"/>
      <c r="I245" s="70"/>
      <c r="J245" s="70"/>
      <c r="K245" s="34" t="s">
        <v>65</v>
      </c>
      <c r="L245" s="77">
        <v>245</v>
      </c>
      <c r="M245" s="77"/>
      <c r="N245" s="72"/>
      <c r="O245" s="79" t="s">
        <v>646</v>
      </c>
      <c r="P245" s="81">
        <v>43426.82292824074</v>
      </c>
      <c r="Q245" s="79" t="s">
        <v>747</v>
      </c>
      <c r="R245" s="79"/>
      <c r="S245" s="79"/>
      <c r="T245" s="79"/>
      <c r="U245" s="79"/>
      <c r="V245" s="82" t="s">
        <v>983</v>
      </c>
      <c r="W245" s="81">
        <v>43426.82292824074</v>
      </c>
      <c r="X245" s="82" t="s">
        <v>1304</v>
      </c>
      <c r="Y245" s="79"/>
      <c r="Z245" s="79"/>
      <c r="AA245" s="85" t="s">
        <v>1649</v>
      </c>
      <c r="AB245" s="79"/>
      <c r="AC245" s="79" t="b">
        <v>0</v>
      </c>
      <c r="AD245" s="79">
        <v>0</v>
      </c>
      <c r="AE245" s="85" t="s">
        <v>1876</v>
      </c>
      <c r="AF245" s="79" t="b">
        <v>0</v>
      </c>
      <c r="AG245" s="79" t="s">
        <v>1910</v>
      </c>
      <c r="AH245" s="79"/>
      <c r="AI245" s="85" t="s">
        <v>1876</v>
      </c>
      <c r="AJ245" s="79" t="b">
        <v>0</v>
      </c>
      <c r="AK245" s="79">
        <v>1</v>
      </c>
      <c r="AL245" s="85" t="s">
        <v>1645</v>
      </c>
      <c r="AM245" s="79" t="s">
        <v>1920</v>
      </c>
      <c r="AN245" s="79" t="b">
        <v>0</v>
      </c>
      <c r="AO245" s="85" t="s">
        <v>1645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6</v>
      </c>
      <c r="BD245" s="48"/>
      <c r="BE245" s="49"/>
      <c r="BF245" s="48"/>
      <c r="BG245" s="49"/>
      <c r="BH245" s="48"/>
      <c r="BI245" s="49"/>
      <c r="BJ245" s="48"/>
      <c r="BK245" s="49"/>
      <c r="BL245" s="48"/>
    </row>
    <row r="246" spans="1:64" ht="15">
      <c r="A246" s="64" t="s">
        <v>348</v>
      </c>
      <c r="B246" s="64" t="s">
        <v>635</v>
      </c>
      <c r="C246" s="65" t="s">
        <v>5806</v>
      </c>
      <c r="D246" s="66">
        <v>3</v>
      </c>
      <c r="E246" s="67" t="s">
        <v>132</v>
      </c>
      <c r="F246" s="68">
        <v>35</v>
      </c>
      <c r="G246" s="65"/>
      <c r="H246" s="69"/>
      <c r="I246" s="70"/>
      <c r="J246" s="70"/>
      <c r="K246" s="34" t="s">
        <v>65</v>
      </c>
      <c r="L246" s="77">
        <v>246</v>
      </c>
      <c r="M246" s="77"/>
      <c r="N246" s="72"/>
      <c r="O246" s="79" t="s">
        <v>646</v>
      </c>
      <c r="P246" s="81">
        <v>43426.81914351852</v>
      </c>
      <c r="Q246" s="79" t="s">
        <v>744</v>
      </c>
      <c r="R246" s="79"/>
      <c r="S246" s="79"/>
      <c r="T246" s="79"/>
      <c r="U246" s="82" t="s">
        <v>860</v>
      </c>
      <c r="V246" s="82" t="s">
        <v>860</v>
      </c>
      <c r="W246" s="81">
        <v>43426.81914351852</v>
      </c>
      <c r="X246" s="82" t="s">
        <v>1300</v>
      </c>
      <c r="Y246" s="79"/>
      <c r="Z246" s="79"/>
      <c r="AA246" s="85" t="s">
        <v>1645</v>
      </c>
      <c r="AB246" s="85" t="s">
        <v>1872</v>
      </c>
      <c r="AC246" s="79" t="b">
        <v>0</v>
      </c>
      <c r="AD246" s="79">
        <v>1</v>
      </c>
      <c r="AE246" s="85" t="s">
        <v>1905</v>
      </c>
      <c r="AF246" s="79" t="b">
        <v>0</v>
      </c>
      <c r="AG246" s="79" t="s">
        <v>1910</v>
      </c>
      <c r="AH246" s="79"/>
      <c r="AI246" s="85" t="s">
        <v>1876</v>
      </c>
      <c r="AJ246" s="79" t="b">
        <v>0</v>
      </c>
      <c r="AK246" s="79">
        <v>1</v>
      </c>
      <c r="AL246" s="85" t="s">
        <v>1876</v>
      </c>
      <c r="AM246" s="79" t="s">
        <v>1921</v>
      </c>
      <c r="AN246" s="79" t="b">
        <v>0</v>
      </c>
      <c r="AO246" s="85" t="s">
        <v>1872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c r="BE246" s="49"/>
      <c r="BF246" s="48"/>
      <c r="BG246" s="49"/>
      <c r="BH246" s="48"/>
      <c r="BI246" s="49"/>
      <c r="BJ246" s="48"/>
      <c r="BK246" s="49"/>
      <c r="BL246" s="48"/>
    </row>
    <row r="247" spans="1:64" ht="15">
      <c r="A247" s="64" t="s">
        <v>352</v>
      </c>
      <c r="B247" s="64" t="s">
        <v>635</v>
      </c>
      <c r="C247" s="65" t="s">
        <v>5806</v>
      </c>
      <c r="D247" s="66">
        <v>3</v>
      </c>
      <c r="E247" s="67" t="s">
        <v>132</v>
      </c>
      <c r="F247" s="68">
        <v>35</v>
      </c>
      <c r="G247" s="65"/>
      <c r="H247" s="69"/>
      <c r="I247" s="70"/>
      <c r="J247" s="70"/>
      <c r="K247" s="34" t="s">
        <v>65</v>
      </c>
      <c r="L247" s="77">
        <v>247</v>
      </c>
      <c r="M247" s="77"/>
      <c r="N247" s="72"/>
      <c r="O247" s="79" t="s">
        <v>646</v>
      </c>
      <c r="P247" s="81">
        <v>43426.82292824074</v>
      </c>
      <c r="Q247" s="79" t="s">
        <v>747</v>
      </c>
      <c r="R247" s="79"/>
      <c r="S247" s="79"/>
      <c r="T247" s="79"/>
      <c r="U247" s="79"/>
      <c r="V247" s="82" t="s">
        <v>983</v>
      </c>
      <c r="W247" s="81">
        <v>43426.82292824074</v>
      </c>
      <c r="X247" s="82" t="s">
        <v>1304</v>
      </c>
      <c r="Y247" s="79"/>
      <c r="Z247" s="79"/>
      <c r="AA247" s="85" t="s">
        <v>1649</v>
      </c>
      <c r="AB247" s="79"/>
      <c r="AC247" s="79" t="b">
        <v>0</v>
      </c>
      <c r="AD247" s="79">
        <v>0</v>
      </c>
      <c r="AE247" s="85" t="s">
        <v>1876</v>
      </c>
      <c r="AF247" s="79" t="b">
        <v>0</v>
      </c>
      <c r="AG247" s="79" t="s">
        <v>1910</v>
      </c>
      <c r="AH247" s="79"/>
      <c r="AI247" s="85" t="s">
        <v>1876</v>
      </c>
      <c r="AJ247" s="79" t="b">
        <v>0</v>
      </c>
      <c r="AK247" s="79">
        <v>1</v>
      </c>
      <c r="AL247" s="85" t="s">
        <v>1645</v>
      </c>
      <c r="AM247" s="79" t="s">
        <v>1920</v>
      </c>
      <c r="AN247" s="79" t="b">
        <v>0</v>
      </c>
      <c r="AO247" s="85" t="s">
        <v>1645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348</v>
      </c>
      <c r="B248" s="64" t="s">
        <v>636</v>
      </c>
      <c r="C248" s="65" t="s">
        <v>5806</v>
      </c>
      <c r="D248" s="66">
        <v>3</v>
      </c>
      <c r="E248" s="67" t="s">
        <v>132</v>
      </c>
      <c r="F248" s="68">
        <v>35</v>
      </c>
      <c r="G248" s="65"/>
      <c r="H248" s="69"/>
      <c r="I248" s="70"/>
      <c r="J248" s="70"/>
      <c r="K248" s="34" t="s">
        <v>65</v>
      </c>
      <c r="L248" s="77">
        <v>248</v>
      </c>
      <c r="M248" s="77"/>
      <c r="N248" s="72"/>
      <c r="O248" s="79" t="s">
        <v>647</v>
      </c>
      <c r="P248" s="81">
        <v>43426.81914351852</v>
      </c>
      <c r="Q248" s="79" t="s">
        <v>744</v>
      </c>
      <c r="R248" s="79"/>
      <c r="S248" s="79"/>
      <c r="T248" s="79"/>
      <c r="U248" s="82" t="s">
        <v>860</v>
      </c>
      <c r="V248" s="82" t="s">
        <v>860</v>
      </c>
      <c r="W248" s="81">
        <v>43426.81914351852</v>
      </c>
      <c r="X248" s="82" t="s">
        <v>1300</v>
      </c>
      <c r="Y248" s="79"/>
      <c r="Z248" s="79"/>
      <c r="AA248" s="85" t="s">
        <v>1645</v>
      </c>
      <c r="AB248" s="85" t="s">
        <v>1872</v>
      </c>
      <c r="AC248" s="79" t="b">
        <v>0</v>
      </c>
      <c r="AD248" s="79">
        <v>1</v>
      </c>
      <c r="AE248" s="85" t="s">
        <v>1905</v>
      </c>
      <c r="AF248" s="79" t="b">
        <v>0</v>
      </c>
      <c r="AG248" s="79" t="s">
        <v>1910</v>
      </c>
      <c r="AH248" s="79"/>
      <c r="AI248" s="85" t="s">
        <v>1876</v>
      </c>
      <c r="AJ248" s="79" t="b">
        <v>0</v>
      </c>
      <c r="AK248" s="79">
        <v>1</v>
      </c>
      <c r="AL248" s="85" t="s">
        <v>1876</v>
      </c>
      <c r="AM248" s="79" t="s">
        <v>1921</v>
      </c>
      <c r="AN248" s="79" t="b">
        <v>0</v>
      </c>
      <c r="AO248" s="85" t="s">
        <v>1872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v>0</v>
      </c>
      <c r="BE248" s="49">
        <v>0</v>
      </c>
      <c r="BF248" s="48">
        <v>0</v>
      </c>
      <c r="BG248" s="49">
        <v>0</v>
      </c>
      <c r="BH248" s="48">
        <v>0</v>
      </c>
      <c r="BI248" s="49">
        <v>0</v>
      </c>
      <c r="BJ248" s="48">
        <v>51</v>
      </c>
      <c r="BK248" s="49">
        <v>100</v>
      </c>
      <c r="BL248" s="48">
        <v>51</v>
      </c>
    </row>
    <row r="249" spans="1:64" ht="15">
      <c r="A249" s="64" t="s">
        <v>352</v>
      </c>
      <c r="B249" s="64" t="s">
        <v>636</v>
      </c>
      <c r="C249" s="65" t="s">
        <v>5806</v>
      </c>
      <c r="D249" s="66">
        <v>3</v>
      </c>
      <c r="E249" s="67" t="s">
        <v>132</v>
      </c>
      <c r="F249" s="68">
        <v>35</v>
      </c>
      <c r="G249" s="65"/>
      <c r="H249" s="69"/>
      <c r="I249" s="70"/>
      <c r="J249" s="70"/>
      <c r="K249" s="34" t="s">
        <v>65</v>
      </c>
      <c r="L249" s="77">
        <v>249</v>
      </c>
      <c r="M249" s="77"/>
      <c r="N249" s="72"/>
      <c r="O249" s="79" t="s">
        <v>646</v>
      </c>
      <c r="P249" s="81">
        <v>43426.82292824074</v>
      </c>
      <c r="Q249" s="79" t="s">
        <v>747</v>
      </c>
      <c r="R249" s="79"/>
      <c r="S249" s="79"/>
      <c r="T249" s="79"/>
      <c r="U249" s="79"/>
      <c r="V249" s="82" t="s">
        <v>983</v>
      </c>
      <c r="W249" s="81">
        <v>43426.82292824074</v>
      </c>
      <c r="X249" s="82" t="s">
        <v>1304</v>
      </c>
      <c r="Y249" s="79"/>
      <c r="Z249" s="79"/>
      <c r="AA249" s="85" t="s">
        <v>1649</v>
      </c>
      <c r="AB249" s="79"/>
      <c r="AC249" s="79" t="b">
        <v>0</v>
      </c>
      <c r="AD249" s="79">
        <v>0</v>
      </c>
      <c r="AE249" s="85" t="s">
        <v>1876</v>
      </c>
      <c r="AF249" s="79" t="b">
        <v>0</v>
      </c>
      <c r="AG249" s="79" t="s">
        <v>1910</v>
      </c>
      <c r="AH249" s="79"/>
      <c r="AI249" s="85" t="s">
        <v>1876</v>
      </c>
      <c r="AJ249" s="79" t="b">
        <v>0</v>
      </c>
      <c r="AK249" s="79">
        <v>1</v>
      </c>
      <c r="AL249" s="85" t="s">
        <v>1645</v>
      </c>
      <c r="AM249" s="79" t="s">
        <v>1920</v>
      </c>
      <c r="AN249" s="79" t="b">
        <v>0</v>
      </c>
      <c r="AO249" s="85" t="s">
        <v>1645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v>0</v>
      </c>
      <c r="BE249" s="49">
        <v>0</v>
      </c>
      <c r="BF249" s="48">
        <v>0</v>
      </c>
      <c r="BG249" s="49">
        <v>0</v>
      </c>
      <c r="BH249" s="48">
        <v>0</v>
      </c>
      <c r="BI249" s="49">
        <v>0</v>
      </c>
      <c r="BJ249" s="48">
        <v>12</v>
      </c>
      <c r="BK249" s="49">
        <v>100</v>
      </c>
      <c r="BL249" s="48">
        <v>12</v>
      </c>
    </row>
    <row r="250" spans="1:64" ht="15">
      <c r="A250" s="64" t="s">
        <v>348</v>
      </c>
      <c r="B250" s="64" t="s">
        <v>352</v>
      </c>
      <c r="C250" s="65" t="s">
        <v>5806</v>
      </c>
      <c r="D250" s="66">
        <v>3</v>
      </c>
      <c r="E250" s="67" t="s">
        <v>132</v>
      </c>
      <c r="F250" s="68">
        <v>35</v>
      </c>
      <c r="G250" s="65"/>
      <c r="H250" s="69"/>
      <c r="I250" s="70"/>
      <c r="J250" s="70"/>
      <c r="K250" s="34" t="s">
        <v>66</v>
      </c>
      <c r="L250" s="77">
        <v>250</v>
      </c>
      <c r="M250" s="77"/>
      <c r="N250" s="72"/>
      <c r="O250" s="79" t="s">
        <v>646</v>
      </c>
      <c r="P250" s="81">
        <v>43426.81914351852</v>
      </c>
      <c r="Q250" s="79" t="s">
        <v>744</v>
      </c>
      <c r="R250" s="79"/>
      <c r="S250" s="79"/>
      <c r="T250" s="79"/>
      <c r="U250" s="82" t="s">
        <v>860</v>
      </c>
      <c r="V250" s="82" t="s">
        <v>860</v>
      </c>
      <c r="W250" s="81">
        <v>43426.81914351852</v>
      </c>
      <c r="X250" s="82" t="s">
        <v>1300</v>
      </c>
      <c r="Y250" s="79"/>
      <c r="Z250" s="79"/>
      <c r="AA250" s="85" t="s">
        <v>1645</v>
      </c>
      <c r="AB250" s="85" t="s">
        <v>1872</v>
      </c>
      <c r="AC250" s="79" t="b">
        <v>0</v>
      </c>
      <c r="AD250" s="79">
        <v>1</v>
      </c>
      <c r="AE250" s="85" t="s">
        <v>1905</v>
      </c>
      <c r="AF250" s="79" t="b">
        <v>0</v>
      </c>
      <c r="AG250" s="79" t="s">
        <v>1910</v>
      </c>
      <c r="AH250" s="79"/>
      <c r="AI250" s="85" t="s">
        <v>1876</v>
      </c>
      <c r="AJ250" s="79" t="b">
        <v>0</v>
      </c>
      <c r="AK250" s="79">
        <v>1</v>
      </c>
      <c r="AL250" s="85" t="s">
        <v>1876</v>
      </c>
      <c r="AM250" s="79" t="s">
        <v>1921</v>
      </c>
      <c r="AN250" s="79" t="b">
        <v>0</v>
      </c>
      <c r="AO250" s="85" t="s">
        <v>1872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c r="BE250" s="49"/>
      <c r="BF250" s="48"/>
      <c r="BG250" s="49"/>
      <c r="BH250" s="48"/>
      <c r="BI250" s="49"/>
      <c r="BJ250" s="48"/>
      <c r="BK250" s="49"/>
      <c r="BL250" s="48"/>
    </row>
    <row r="251" spans="1:64" ht="15">
      <c r="A251" s="64" t="s">
        <v>348</v>
      </c>
      <c r="B251" s="64" t="s">
        <v>348</v>
      </c>
      <c r="C251" s="65" t="s">
        <v>5806</v>
      </c>
      <c r="D251" s="66">
        <v>3</v>
      </c>
      <c r="E251" s="67" t="s">
        <v>132</v>
      </c>
      <c r="F251" s="68">
        <v>35</v>
      </c>
      <c r="G251" s="65"/>
      <c r="H251" s="69"/>
      <c r="I251" s="70"/>
      <c r="J251" s="70"/>
      <c r="K251" s="34" t="s">
        <v>65</v>
      </c>
      <c r="L251" s="77">
        <v>251</v>
      </c>
      <c r="M251" s="77"/>
      <c r="N251" s="72"/>
      <c r="O251" s="79" t="s">
        <v>176</v>
      </c>
      <c r="P251" s="81">
        <v>43467.4997337963</v>
      </c>
      <c r="Q251" s="79" t="s">
        <v>748</v>
      </c>
      <c r="R251" s="79"/>
      <c r="S251" s="79"/>
      <c r="T251" s="79"/>
      <c r="U251" s="82" t="s">
        <v>861</v>
      </c>
      <c r="V251" s="82" t="s">
        <v>861</v>
      </c>
      <c r="W251" s="81">
        <v>43467.4997337963</v>
      </c>
      <c r="X251" s="82" t="s">
        <v>1305</v>
      </c>
      <c r="Y251" s="79"/>
      <c r="Z251" s="79"/>
      <c r="AA251" s="85" t="s">
        <v>1650</v>
      </c>
      <c r="AB251" s="79"/>
      <c r="AC251" s="79" t="b">
        <v>0</v>
      </c>
      <c r="AD251" s="79">
        <v>9</v>
      </c>
      <c r="AE251" s="85" t="s">
        <v>1876</v>
      </c>
      <c r="AF251" s="79" t="b">
        <v>0</v>
      </c>
      <c r="AG251" s="79" t="s">
        <v>1910</v>
      </c>
      <c r="AH251" s="79"/>
      <c r="AI251" s="85" t="s">
        <v>1876</v>
      </c>
      <c r="AJ251" s="79" t="b">
        <v>0</v>
      </c>
      <c r="AK251" s="79">
        <v>2</v>
      </c>
      <c r="AL251" s="85" t="s">
        <v>1876</v>
      </c>
      <c r="AM251" s="79" t="s">
        <v>1921</v>
      </c>
      <c r="AN251" s="79" t="b">
        <v>0</v>
      </c>
      <c r="AO251" s="85" t="s">
        <v>1650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v>0</v>
      </c>
      <c r="BE251" s="49">
        <v>0</v>
      </c>
      <c r="BF251" s="48">
        <v>1</v>
      </c>
      <c r="BG251" s="49">
        <v>2.0408163265306123</v>
      </c>
      <c r="BH251" s="48">
        <v>0</v>
      </c>
      <c r="BI251" s="49">
        <v>0</v>
      </c>
      <c r="BJ251" s="48">
        <v>48</v>
      </c>
      <c r="BK251" s="49">
        <v>97.95918367346938</v>
      </c>
      <c r="BL251" s="48">
        <v>49</v>
      </c>
    </row>
    <row r="252" spans="1:64" ht="15">
      <c r="A252" s="64" t="s">
        <v>352</v>
      </c>
      <c r="B252" s="64" t="s">
        <v>348</v>
      </c>
      <c r="C252" s="65" t="s">
        <v>2179</v>
      </c>
      <c r="D252" s="66">
        <v>3</v>
      </c>
      <c r="E252" s="67" t="s">
        <v>136</v>
      </c>
      <c r="F252" s="68">
        <v>35</v>
      </c>
      <c r="G252" s="65"/>
      <c r="H252" s="69"/>
      <c r="I252" s="70"/>
      <c r="J252" s="70"/>
      <c r="K252" s="34" t="s">
        <v>66</v>
      </c>
      <c r="L252" s="77">
        <v>252</v>
      </c>
      <c r="M252" s="77"/>
      <c r="N252" s="72"/>
      <c r="O252" s="79" t="s">
        <v>646</v>
      </c>
      <c r="P252" s="81">
        <v>43426.82292824074</v>
      </c>
      <c r="Q252" s="79" t="s">
        <v>747</v>
      </c>
      <c r="R252" s="79"/>
      <c r="S252" s="79"/>
      <c r="T252" s="79"/>
      <c r="U252" s="79"/>
      <c r="V252" s="82" t="s">
        <v>983</v>
      </c>
      <c r="W252" s="81">
        <v>43426.82292824074</v>
      </c>
      <c r="X252" s="82" t="s">
        <v>1304</v>
      </c>
      <c r="Y252" s="79"/>
      <c r="Z252" s="79"/>
      <c r="AA252" s="85" t="s">
        <v>1649</v>
      </c>
      <c r="AB252" s="79"/>
      <c r="AC252" s="79" t="b">
        <v>0</v>
      </c>
      <c r="AD252" s="79">
        <v>0</v>
      </c>
      <c r="AE252" s="85" t="s">
        <v>1876</v>
      </c>
      <c r="AF252" s="79" t="b">
        <v>0</v>
      </c>
      <c r="AG252" s="79" t="s">
        <v>1910</v>
      </c>
      <c r="AH252" s="79"/>
      <c r="AI252" s="85" t="s">
        <v>1876</v>
      </c>
      <c r="AJ252" s="79" t="b">
        <v>0</v>
      </c>
      <c r="AK252" s="79">
        <v>1</v>
      </c>
      <c r="AL252" s="85" t="s">
        <v>1645</v>
      </c>
      <c r="AM252" s="79" t="s">
        <v>1920</v>
      </c>
      <c r="AN252" s="79" t="b">
        <v>0</v>
      </c>
      <c r="AO252" s="85" t="s">
        <v>1645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6</v>
      </c>
      <c r="BC252" s="78" t="str">
        <f>REPLACE(INDEX(GroupVertices[Group],MATCH(Edges[[#This Row],[Vertex 2]],GroupVertices[Vertex],0)),1,1,"")</f>
        <v>6</v>
      </c>
      <c r="BD252" s="48"/>
      <c r="BE252" s="49"/>
      <c r="BF252" s="48"/>
      <c r="BG252" s="49"/>
      <c r="BH252" s="48"/>
      <c r="BI252" s="49"/>
      <c r="BJ252" s="48"/>
      <c r="BK252" s="49"/>
      <c r="BL252" s="48"/>
    </row>
    <row r="253" spans="1:64" ht="15">
      <c r="A253" s="64" t="s">
        <v>352</v>
      </c>
      <c r="B253" s="64" t="s">
        <v>348</v>
      </c>
      <c r="C253" s="65" t="s">
        <v>2179</v>
      </c>
      <c r="D253" s="66">
        <v>3</v>
      </c>
      <c r="E253" s="67" t="s">
        <v>136</v>
      </c>
      <c r="F253" s="68">
        <v>35</v>
      </c>
      <c r="G253" s="65"/>
      <c r="H253" s="69"/>
      <c r="I253" s="70"/>
      <c r="J253" s="70"/>
      <c r="K253" s="34" t="s">
        <v>66</v>
      </c>
      <c r="L253" s="77">
        <v>253</v>
      </c>
      <c r="M253" s="77"/>
      <c r="N253" s="72"/>
      <c r="O253" s="79" t="s">
        <v>646</v>
      </c>
      <c r="P253" s="81">
        <v>43467.814108796294</v>
      </c>
      <c r="Q253" s="79" t="s">
        <v>745</v>
      </c>
      <c r="R253" s="79"/>
      <c r="S253" s="79"/>
      <c r="T253" s="79"/>
      <c r="U253" s="79"/>
      <c r="V253" s="82" t="s">
        <v>983</v>
      </c>
      <c r="W253" s="81">
        <v>43467.814108796294</v>
      </c>
      <c r="X253" s="82" t="s">
        <v>1306</v>
      </c>
      <c r="Y253" s="79"/>
      <c r="Z253" s="79"/>
      <c r="AA253" s="85" t="s">
        <v>1651</v>
      </c>
      <c r="AB253" s="79"/>
      <c r="AC253" s="79" t="b">
        <v>0</v>
      </c>
      <c r="AD253" s="79">
        <v>0</v>
      </c>
      <c r="AE253" s="85" t="s">
        <v>1876</v>
      </c>
      <c r="AF253" s="79" t="b">
        <v>0</v>
      </c>
      <c r="AG253" s="79" t="s">
        <v>1910</v>
      </c>
      <c r="AH253" s="79"/>
      <c r="AI253" s="85" t="s">
        <v>1876</v>
      </c>
      <c r="AJ253" s="79" t="b">
        <v>0</v>
      </c>
      <c r="AK253" s="79">
        <v>2</v>
      </c>
      <c r="AL253" s="85" t="s">
        <v>1650</v>
      </c>
      <c r="AM253" s="79" t="s">
        <v>1920</v>
      </c>
      <c r="AN253" s="79" t="b">
        <v>0</v>
      </c>
      <c r="AO253" s="85" t="s">
        <v>1650</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6</v>
      </c>
      <c r="BC253" s="78" t="str">
        <f>REPLACE(INDEX(GroupVertices[Group],MATCH(Edges[[#This Row],[Vertex 2]],GroupVertices[Vertex],0)),1,1,"")</f>
        <v>6</v>
      </c>
      <c r="BD253" s="48">
        <v>0</v>
      </c>
      <c r="BE253" s="49">
        <v>0</v>
      </c>
      <c r="BF253" s="48">
        <v>1</v>
      </c>
      <c r="BG253" s="49">
        <v>4.166666666666667</v>
      </c>
      <c r="BH253" s="48">
        <v>0</v>
      </c>
      <c r="BI253" s="49">
        <v>0</v>
      </c>
      <c r="BJ253" s="48">
        <v>23</v>
      </c>
      <c r="BK253" s="49">
        <v>95.83333333333333</v>
      </c>
      <c r="BL253" s="48">
        <v>24</v>
      </c>
    </row>
    <row r="254" spans="1:64" ht="15">
      <c r="A254" s="64" t="s">
        <v>353</v>
      </c>
      <c r="B254" s="64" t="s">
        <v>353</v>
      </c>
      <c r="C254" s="65" t="s">
        <v>2179</v>
      </c>
      <c r="D254" s="66">
        <v>3</v>
      </c>
      <c r="E254" s="67" t="s">
        <v>136</v>
      </c>
      <c r="F254" s="68">
        <v>35</v>
      </c>
      <c r="G254" s="65"/>
      <c r="H254" s="69"/>
      <c r="I254" s="70"/>
      <c r="J254" s="70"/>
      <c r="K254" s="34" t="s">
        <v>65</v>
      </c>
      <c r="L254" s="77">
        <v>254</v>
      </c>
      <c r="M254" s="77"/>
      <c r="N254" s="72"/>
      <c r="O254" s="79" t="s">
        <v>176</v>
      </c>
      <c r="P254" s="81">
        <v>43467.68549768518</v>
      </c>
      <c r="Q254" s="79" t="s">
        <v>749</v>
      </c>
      <c r="R254" s="79"/>
      <c r="S254" s="79"/>
      <c r="T254" s="79" t="s">
        <v>823</v>
      </c>
      <c r="U254" s="79"/>
      <c r="V254" s="82" t="s">
        <v>938</v>
      </c>
      <c r="W254" s="81">
        <v>43467.68549768518</v>
      </c>
      <c r="X254" s="82" t="s">
        <v>1307</v>
      </c>
      <c r="Y254" s="79"/>
      <c r="Z254" s="79"/>
      <c r="AA254" s="85" t="s">
        <v>1652</v>
      </c>
      <c r="AB254" s="79"/>
      <c r="AC254" s="79" t="b">
        <v>0</v>
      </c>
      <c r="AD254" s="79">
        <v>0</v>
      </c>
      <c r="AE254" s="85" t="s">
        <v>1876</v>
      </c>
      <c r="AF254" s="79" t="b">
        <v>0</v>
      </c>
      <c r="AG254" s="79" t="s">
        <v>1910</v>
      </c>
      <c r="AH254" s="79"/>
      <c r="AI254" s="85" t="s">
        <v>1876</v>
      </c>
      <c r="AJ254" s="79" t="b">
        <v>0</v>
      </c>
      <c r="AK254" s="79">
        <v>1</v>
      </c>
      <c r="AL254" s="85" t="s">
        <v>1876</v>
      </c>
      <c r="AM254" s="79" t="s">
        <v>1921</v>
      </c>
      <c r="AN254" s="79" t="b">
        <v>0</v>
      </c>
      <c r="AO254" s="85" t="s">
        <v>1652</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22</v>
      </c>
      <c r="BC254" s="78" t="str">
        <f>REPLACE(INDEX(GroupVertices[Group],MATCH(Edges[[#This Row],[Vertex 2]],GroupVertices[Vertex],0)),1,1,"")</f>
        <v>22</v>
      </c>
      <c r="BD254" s="48">
        <v>0</v>
      </c>
      <c r="BE254" s="49">
        <v>0</v>
      </c>
      <c r="BF254" s="48">
        <v>0</v>
      </c>
      <c r="BG254" s="49">
        <v>0</v>
      </c>
      <c r="BH254" s="48">
        <v>0</v>
      </c>
      <c r="BI254" s="49">
        <v>0</v>
      </c>
      <c r="BJ254" s="48">
        <v>26</v>
      </c>
      <c r="BK254" s="49">
        <v>100</v>
      </c>
      <c r="BL254" s="48">
        <v>26</v>
      </c>
    </row>
    <row r="255" spans="1:64" ht="15">
      <c r="A255" s="64" t="s">
        <v>353</v>
      </c>
      <c r="B255" s="64" t="s">
        <v>353</v>
      </c>
      <c r="C255" s="65" t="s">
        <v>2179</v>
      </c>
      <c r="D255" s="66">
        <v>3</v>
      </c>
      <c r="E255" s="67" t="s">
        <v>136</v>
      </c>
      <c r="F255" s="68">
        <v>35</v>
      </c>
      <c r="G255" s="65"/>
      <c r="H255" s="69"/>
      <c r="I255" s="70"/>
      <c r="J255" s="70"/>
      <c r="K255" s="34" t="s">
        <v>65</v>
      </c>
      <c r="L255" s="77">
        <v>255</v>
      </c>
      <c r="M255" s="77"/>
      <c r="N255" s="72"/>
      <c r="O255" s="79" t="s">
        <v>176</v>
      </c>
      <c r="P255" s="81">
        <v>43467.687314814815</v>
      </c>
      <c r="Q255" s="79" t="s">
        <v>750</v>
      </c>
      <c r="R255" s="79"/>
      <c r="S255" s="79"/>
      <c r="T255" s="79"/>
      <c r="U255" s="79"/>
      <c r="V255" s="82" t="s">
        <v>938</v>
      </c>
      <c r="W255" s="81">
        <v>43467.687314814815</v>
      </c>
      <c r="X255" s="82" t="s">
        <v>1308</v>
      </c>
      <c r="Y255" s="79"/>
      <c r="Z255" s="79"/>
      <c r="AA255" s="85" t="s">
        <v>1653</v>
      </c>
      <c r="AB255" s="79"/>
      <c r="AC255" s="79" t="b">
        <v>0</v>
      </c>
      <c r="AD255" s="79">
        <v>0</v>
      </c>
      <c r="AE255" s="85" t="s">
        <v>1876</v>
      </c>
      <c r="AF255" s="79" t="b">
        <v>0</v>
      </c>
      <c r="AG255" s="79" t="s">
        <v>1910</v>
      </c>
      <c r="AH255" s="79"/>
      <c r="AI255" s="85" t="s">
        <v>1876</v>
      </c>
      <c r="AJ255" s="79" t="b">
        <v>0</v>
      </c>
      <c r="AK255" s="79">
        <v>0</v>
      </c>
      <c r="AL255" s="85" t="s">
        <v>1876</v>
      </c>
      <c r="AM255" s="79" t="s">
        <v>1921</v>
      </c>
      <c r="AN255" s="79" t="b">
        <v>0</v>
      </c>
      <c r="AO255" s="85" t="s">
        <v>1653</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22</v>
      </c>
      <c r="BC255" s="78" t="str">
        <f>REPLACE(INDEX(GroupVertices[Group],MATCH(Edges[[#This Row],[Vertex 2]],GroupVertices[Vertex],0)),1,1,"")</f>
        <v>22</v>
      </c>
      <c r="BD255" s="48">
        <v>0</v>
      </c>
      <c r="BE255" s="49">
        <v>0</v>
      </c>
      <c r="BF255" s="48">
        <v>0</v>
      </c>
      <c r="BG255" s="49">
        <v>0</v>
      </c>
      <c r="BH255" s="48">
        <v>0</v>
      </c>
      <c r="BI255" s="49">
        <v>0</v>
      </c>
      <c r="BJ255" s="48">
        <v>31</v>
      </c>
      <c r="BK255" s="49">
        <v>100</v>
      </c>
      <c r="BL255" s="48">
        <v>31</v>
      </c>
    </row>
    <row r="256" spans="1:64" ht="15">
      <c r="A256" s="64" t="s">
        <v>353</v>
      </c>
      <c r="B256" s="64" t="s">
        <v>353</v>
      </c>
      <c r="C256" s="65" t="s">
        <v>2179</v>
      </c>
      <c r="D256" s="66">
        <v>3</v>
      </c>
      <c r="E256" s="67" t="s">
        <v>136</v>
      </c>
      <c r="F256" s="68">
        <v>35</v>
      </c>
      <c r="G256" s="65"/>
      <c r="H256" s="69"/>
      <c r="I256" s="70"/>
      <c r="J256" s="70"/>
      <c r="K256" s="34" t="s">
        <v>65</v>
      </c>
      <c r="L256" s="77">
        <v>256</v>
      </c>
      <c r="M256" s="77"/>
      <c r="N256" s="72"/>
      <c r="O256" s="79" t="s">
        <v>176</v>
      </c>
      <c r="P256" s="81">
        <v>43467.689247685186</v>
      </c>
      <c r="Q256" s="79" t="s">
        <v>751</v>
      </c>
      <c r="R256" s="79"/>
      <c r="S256" s="79"/>
      <c r="T256" s="79" t="s">
        <v>823</v>
      </c>
      <c r="U256" s="79"/>
      <c r="V256" s="82" t="s">
        <v>938</v>
      </c>
      <c r="W256" s="81">
        <v>43467.689247685186</v>
      </c>
      <c r="X256" s="82" t="s">
        <v>1309</v>
      </c>
      <c r="Y256" s="79"/>
      <c r="Z256" s="79"/>
      <c r="AA256" s="85" t="s">
        <v>1654</v>
      </c>
      <c r="AB256" s="79"/>
      <c r="AC256" s="79" t="b">
        <v>0</v>
      </c>
      <c r="AD256" s="79">
        <v>2</v>
      </c>
      <c r="AE256" s="85" t="s">
        <v>1876</v>
      </c>
      <c r="AF256" s="79" t="b">
        <v>0</v>
      </c>
      <c r="AG256" s="79" t="s">
        <v>1910</v>
      </c>
      <c r="AH256" s="79"/>
      <c r="AI256" s="85" t="s">
        <v>1876</v>
      </c>
      <c r="AJ256" s="79" t="b">
        <v>0</v>
      </c>
      <c r="AK256" s="79">
        <v>1</v>
      </c>
      <c r="AL256" s="85" t="s">
        <v>1876</v>
      </c>
      <c r="AM256" s="79" t="s">
        <v>1921</v>
      </c>
      <c r="AN256" s="79" t="b">
        <v>0</v>
      </c>
      <c r="AO256" s="85" t="s">
        <v>1654</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22</v>
      </c>
      <c r="BC256" s="78" t="str">
        <f>REPLACE(INDEX(GroupVertices[Group],MATCH(Edges[[#This Row],[Vertex 2]],GroupVertices[Vertex],0)),1,1,"")</f>
        <v>22</v>
      </c>
      <c r="BD256" s="48">
        <v>0</v>
      </c>
      <c r="BE256" s="49">
        <v>0</v>
      </c>
      <c r="BF256" s="48">
        <v>0</v>
      </c>
      <c r="BG256" s="49">
        <v>0</v>
      </c>
      <c r="BH256" s="48">
        <v>0</v>
      </c>
      <c r="BI256" s="49">
        <v>0</v>
      </c>
      <c r="BJ256" s="48">
        <v>37</v>
      </c>
      <c r="BK256" s="49">
        <v>100</v>
      </c>
      <c r="BL256" s="48">
        <v>37</v>
      </c>
    </row>
    <row r="257" spans="1:64" ht="15">
      <c r="A257" s="64" t="s">
        <v>353</v>
      </c>
      <c r="B257" s="64" t="s">
        <v>353</v>
      </c>
      <c r="C257" s="65" t="s">
        <v>2179</v>
      </c>
      <c r="D257" s="66">
        <v>3</v>
      </c>
      <c r="E257" s="67" t="s">
        <v>136</v>
      </c>
      <c r="F257" s="68">
        <v>35</v>
      </c>
      <c r="G257" s="65"/>
      <c r="H257" s="69"/>
      <c r="I257" s="70"/>
      <c r="J257" s="70"/>
      <c r="K257" s="34" t="s">
        <v>65</v>
      </c>
      <c r="L257" s="77">
        <v>257</v>
      </c>
      <c r="M257" s="77"/>
      <c r="N257" s="72"/>
      <c r="O257" s="79" t="s">
        <v>176</v>
      </c>
      <c r="P257" s="81">
        <v>43467.87950231481</v>
      </c>
      <c r="Q257" s="79" t="s">
        <v>752</v>
      </c>
      <c r="R257" s="79"/>
      <c r="S257" s="79"/>
      <c r="T257" s="79"/>
      <c r="U257" s="79"/>
      <c r="V257" s="82" t="s">
        <v>938</v>
      </c>
      <c r="W257" s="81">
        <v>43467.87950231481</v>
      </c>
      <c r="X257" s="82" t="s">
        <v>1310</v>
      </c>
      <c r="Y257" s="79"/>
      <c r="Z257" s="79"/>
      <c r="AA257" s="85" t="s">
        <v>1655</v>
      </c>
      <c r="AB257" s="79"/>
      <c r="AC257" s="79" t="b">
        <v>0</v>
      </c>
      <c r="AD257" s="79">
        <v>0</v>
      </c>
      <c r="AE257" s="85" t="s">
        <v>1876</v>
      </c>
      <c r="AF257" s="79" t="b">
        <v>0</v>
      </c>
      <c r="AG257" s="79" t="s">
        <v>1910</v>
      </c>
      <c r="AH257" s="79"/>
      <c r="AI257" s="85" t="s">
        <v>1876</v>
      </c>
      <c r="AJ257" s="79" t="b">
        <v>0</v>
      </c>
      <c r="AK257" s="79">
        <v>0</v>
      </c>
      <c r="AL257" s="85" t="s">
        <v>1876</v>
      </c>
      <c r="AM257" s="79" t="s">
        <v>1921</v>
      </c>
      <c r="AN257" s="79" t="b">
        <v>0</v>
      </c>
      <c r="AO257" s="85" t="s">
        <v>1655</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22</v>
      </c>
      <c r="BC257" s="78" t="str">
        <f>REPLACE(INDEX(GroupVertices[Group],MATCH(Edges[[#This Row],[Vertex 2]],GroupVertices[Vertex],0)),1,1,"")</f>
        <v>22</v>
      </c>
      <c r="BD257" s="48">
        <v>0</v>
      </c>
      <c r="BE257" s="49">
        <v>0</v>
      </c>
      <c r="BF257" s="48">
        <v>0</v>
      </c>
      <c r="BG257" s="49">
        <v>0</v>
      </c>
      <c r="BH257" s="48">
        <v>0</v>
      </c>
      <c r="BI257" s="49">
        <v>0</v>
      </c>
      <c r="BJ257" s="48">
        <v>37</v>
      </c>
      <c r="BK257" s="49">
        <v>100</v>
      </c>
      <c r="BL257" s="48">
        <v>37</v>
      </c>
    </row>
    <row r="258" spans="1:64" ht="15">
      <c r="A258" s="64" t="s">
        <v>354</v>
      </c>
      <c r="B258" s="64" t="s">
        <v>637</v>
      </c>
      <c r="C258" s="65" t="s">
        <v>5806</v>
      </c>
      <c r="D258" s="66">
        <v>3</v>
      </c>
      <c r="E258" s="67" t="s">
        <v>132</v>
      </c>
      <c r="F258" s="68">
        <v>35</v>
      </c>
      <c r="G258" s="65"/>
      <c r="H258" s="69"/>
      <c r="I258" s="70"/>
      <c r="J258" s="70"/>
      <c r="K258" s="34" t="s">
        <v>65</v>
      </c>
      <c r="L258" s="77">
        <v>258</v>
      </c>
      <c r="M258" s="77"/>
      <c r="N258" s="72"/>
      <c r="O258" s="79" t="s">
        <v>647</v>
      </c>
      <c r="P258" s="81">
        <v>43467.93541666667</v>
      </c>
      <c r="Q258" s="79" t="s">
        <v>753</v>
      </c>
      <c r="R258" s="79"/>
      <c r="S258" s="79"/>
      <c r="T258" s="79"/>
      <c r="U258" s="79"/>
      <c r="V258" s="82" t="s">
        <v>984</v>
      </c>
      <c r="W258" s="81">
        <v>43467.93541666667</v>
      </c>
      <c r="X258" s="82" t="s">
        <v>1311</v>
      </c>
      <c r="Y258" s="79"/>
      <c r="Z258" s="79"/>
      <c r="AA258" s="85" t="s">
        <v>1656</v>
      </c>
      <c r="AB258" s="85" t="s">
        <v>1873</v>
      </c>
      <c r="AC258" s="79" t="b">
        <v>0</v>
      </c>
      <c r="AD258" s="79">
        <v>0</v>
      </c>
      <c r="AE258" s="85" t="s">
        <v>1906</v>
      </c>
      <c r="AF258" s="79" t="b">
        <v>0</v>
      </c>
      <c r="AG258" s="79" t="s">
        <v>1909</v>
      </c>
      <c r="AH258" s="79"/>
      <c r="AI258" s="85" t="s">
        <v>1876</v>
      </c>
      <c r="AJ258" s="79" t="b">
        <v>0</v>
      </c>
      <c r="AK258" s="79">
        <v>0</v>
      </c>
      <c r="AL258" s="85" t="s">
        <v>1876</v>
      </c>
      <c r="AM258" s="79" t="s">
        <v>1919</v>
      </c>
      <c r="AN258" s="79" t="b">
        <v>0</v>
      </c>
      <c r="AO258" s="85" t="s">
        <v>1873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35</v>
      </c>
      <c r="BC258" s="78" t="str">
        <f>REPLACE(INDEX(GroupVertices[Group],MATCH(Edges[[#This Row],[Vertex 2]],GroupVertices[Vertex],0)),1,1,"")</f>
        <v>35</v>
      </c>
      <c r="BD258" s="48">
        <v>0</v>
      </c>
      <c r="BE258" s="49">
        <v>0</v>
      </c>
      <c r="BF258" s="48">
        <v>2</v>
      </c>
      <c r="BG258" s="49">
        <v>4.444444444444445</v>
      </c>
      <c r="BH258" s="48">
        <v>0</v>
      </c>
      <c r="BI258" s="49">
        <v>0</v>
      </c>
      <c r="BJ258" s="48">
        <v>43</v>
      </c>
      <c r="BK258" s="49">
        <v>95.55555555555556</v>
      </c>
      <c r="BL258" s="48">
        <v>45</v>
      </c>
    </row>
    <row r="259" spans="1:64" ht="15">
      <c r="A259" s="64" t="s">
        <v>355</v>
      </c>
      <c r="B259" s="64" t="s">
        <v>355</v>
      </c>
      <c r="C259" s="65" t="s">
        <v>5806</v>
      </c>
      <c r="D259" s="66">
        <v>3</v>
      </c>
      <c r="E259" s="67" t="s">
        <v>132</v>
      </c>
      <c r="F259" s="68">
        <v>35</v>
      </c>
      <c r="G259" s="65"/>
      <c r="H259" s="69"/>
      <c r="I259" s="70"/>
      <c r="J259" s="70"/>
      <c r="K259" s="34" t="s">
        <v>65</v>
      </c>
      <c r="L259" s="77">
        <v>259</v>
      </c>
      <c r="M259" s="77"/>
      <c r="N259" s="72"/>
      <c r="O259" s="79" t="s">
        <v>176</v>
      </c>
      <c r="P259" s="81">
        <v>43472.59265046296</v>
      </c>
      <c r="Q259" s="79" t="s">
        <v>754</v>
      </c>
      <c r="R259" s="79"/>
      <c r="S259" s="79"/>
      <c r="T259" s="79"/>
      <c r="U259" s="82" t="s">
        <v>862</v>
      </c>
      <c r="V259" s="82" t="s">
        <v>862</v>
      </c>
      <c r="W259" s="81">
        <v>43472.59265046296</v>
      </c>
      <c r="X259" s="82" t="s">
        <v>1312</v>
      </c>
      <c r="Y259" s="79"/>
      <c r="Z259" s="79"/>
      <c r="AA259" s="85" t="s">
        <v>1657</v>
      </c>
      <c r="AB259" s="79"/>
      <c r="AC259" s="79" t="b">
        <v>0</v>
      </c>
      <c r="AD259" s="79">
        <v>14</v>
      </c>
      <c r="AE259" s="85" t="s">
        <v>1876</v>
      </c>
      <c r="AF259" s="79" t="b">
        <v>0</v>
      </c>
      <c r="AG259" s="79" t="s">
        <v>1909</v>
      </c>
      <c r="AH259" s="79"/>
      <c r="AI259" s="85" t="s">
        <v>1876</v>
      </c>
      <c r="AJ259" s="79" t="b">
        <v>0</v>
      </c>
      <c r="AK259" s="79">
        <v>0</v>
      </c>
      <c r="AL259" s="85" t="s">
        <v>1876</v>
      </c>
      <c r="AM259" s="79" t="s">
        <v>1919</v>
      </c>
      <c r="AN259" s="79" t="b">
        <v>0</v>
      </c>
      <c r="AO259" s="85" t="s">
        <v>1657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1</v>
      </c>
      <c r="BE259" s="49">
        <v>14.285714285714286</v>
      </c>
      <c r="BF259" s="48">
        <v>0</v>
      </c>
      <c r="BG259" s="49">
        <v>0</v>
      </c>
      <c r="BH259" s="48">
        <v>0</v>
      </c>
      <c r="BI259" s="49">
        <v>0</v>
      </c>
      <c r="BJ259" s="48">
        <v>6</v>
      </c>
      <c r="BK259" s="49">
        <v>85.71428571428571</v>
      </c>
      <c r="BL259" s="48">
        <v>7</v>
      </c>
    </row>
    <row r="260" spans="1:64" ht="15">
      <c r="A260" s="64" t="s">
        <v>356</v>
      </c>
      <c r="B260" s="64" t="s">
        <v>364</v>
      </c>
      <c r="C260" s="65" t="s">
        <v>5806</v>
      </c>
      <c r="D260" s="66">
        <v>3</v>
      </c>
      <c r="E260" s="67" t="s">
        <v>132</v>
      </c>
      <c r="F260" s="68">
        <v>35</v>
      </c>
      <c r="G260" s="65"/>
      <c r="H260" s="69"/>
      <c r="I260" s="70"/>
      <c r="J260" s="70"/>
      <c r="K260" s="34" t="s">
        <v>65</v>
      </c>
      <c r="L260" s="77">
        <v>260</v>
      </c>
      <c r="M260" s="77"/>
      <c r="N260" s="72"/>
      <c r="O260" s="79" t="s">
        <v>646</v>
      </c>
      <c r="P260" s="81">
        <v>43474.0459837963</v>
      </c>
      <c r="Q260" s="79" t="s">
        <v>755</v>
      </c>
      <c r="R260" s="79"/>
      <c r="S260" s="79"/>
      <c r="T260" s="79" t="s">
        <v>841</v>
      </c>
      <c r="U260" s="79"/>
      <c r="V260" s="82" t="s">
        <v>985</v>
      </c>
      <c r="W260" s="81">
        <v>43474.0459837963</v>
      </c>
      <c r="X260" s="82" t="s">
        <v>1313</v>
      </c>
      <c r="Y260" s="79"/>
      <c r="Z260" s="79"/>
      <c r="AA260" s="85" t="s">
        <v>1658</v>
      </c>
      <c r="AB260" s="79"/>
      <c r="AC260" s="79" t="b">
        <v>0</v>
      </c>
      <c r="AD260" s="79">
        <v>0</v>
      </c>
      <c r="AE260" s="85" t="s">
        <v>1876</v>
      </c>
      <c r="AF260" s="79" t="b">
        <v>0</v>
      </c>
      <c r="AG260" s="79" t="s">
        <v>1910</v>
      </c>
      <c r="AH260" s="79"/>
      <c r="AI260" s="85" t="s">
        <v>1876</v>
      </c>
      <c r="AJ260" s="79" t="b">
        <v>0</v>
      </c>
      <c r="AK260" s="79">
        <v>1</v>
      </c>
      <c r="AL260" s="85" t="s">
        <v>1666</v>
      </c>
      <c r="AM260" s="79" t="s">
        <v>1920</v>
      </c>
      <c r="AN260" s="79" t="b">
        <v>0</v>
      </c>
      <c r="AO260" s="85" t="s">
        <v>1666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12</v>
      </c>
      <c r="BC260" s="78" t="str">
        <f>REPLACE(INDEX(GroupVertices[Group],MATCH(Edges[[#This Row],[Vertex 2]],GroupVertices[Vertex],0)),1,1,"")</f>
        <v>12</v>
      </c>
      <c r="BD260" s="48">
        <v>0</v>
      </c>
      <c r="BE260" s="49">
        <v>0</v>
      </c>
      <c r="BF260" s="48">
        <v>0</v>
      </c>
      <c r="BG260" s="49">
        <v>0</v>
      </c>
      <c r="BH260" s="48">
        <v>0</v>
      </c>
      <c r="BI260" s="49">
        <v>0</v>
      </c>
      <c r="BJ260" s="48">
        <v>26</v>
      </c>
      <c r="BK260" s="49">
        <v>100</v>
      </c>
      <c r="BL260" s="48">
        <v>26</v>
      </c>
    </row>
    <row r="261" spans="1:64" ht="15">
      <c r="A261" s="64" t="s">
        <v>357</v>
      </c>
      <c r="B261" s="64" t="s">
        <v>364</v>
      </c>
      <c r="C261" s="65" t="s">
        <v>5806</v>
      </c>
      <c r="D261" s="66">
        <v>3</v>
      </c>
      <c r="E261" s="67" t="s">
        <v>132</v>
      </c>
      <c r="F261" s="68">
        <v>35</v>
      </c>
      <c r="G261" s="65"/>
      <c r="H261" s="69"/>
      <c r="I261" s="70"/>
      <c r="J261" s="70"/>
      <c r="K261" s="34" t="s">
        <v>65</v>
      </c>
      <c r="L261" s="77">
        <v>261</v>
      </c>
      <c r="M261" s="77"/>
      <c r="N261" s="72"/>
      <c r="O261" s="79" t="s">
        <v>646</v>
      </c>
      <c r="P261" s="81">
        <v>43474.559537037036</v>
      </c>
      <c r="Q261" s="79" t="s">
        <v>755</v>
      </c>
      <c r="R261" s="79"/>
      <c r="S261" s="79"/>
      <c r="T261" s="79" t="s">
        <v>841</v>
      </c>
      <c r="U261" s="79"/>
      <c r="V261" s="82" t="s">
        <v>986</v>
      </c>
      <c r="W261" s="81">
        <v>43474.559537037036</v>
      </c>
      <c r="X261" s="82" t="s">
        <v>1314</v>
      </c>
      <c r="Y261" s="79"/>
      <c r="Z261" s="79"/>
      <c r="AA261" s="85" t="s">
        <v>1659</v>
      </c>
      <c r="AB261" s="79"/>
      <c r="AC261" s="79" t="b">
        <v>0</v>
      </c>
      <c r="AD261" s="79">
        <v>0</v>
      </c>
      <c r="AE261" s="85" t="s">
        <v>1876</v>
      </c>
      <c r="AF261" s="79" t="b">
        <v>0</v>
      </c>
      <c r="AG261" s="79" t="s">
        <v>1910</v>
      </c>
      <c r="AH261" s="79"/>
      <c r="AI261" s="85" t="s">
        <v>1876</v>
      </c>
      <c r="AJ261" s="79" t="b">
        <v>0</v>
      </c>
      <c r="AK261" s="79">
        <v>5</v>
      </c>
      <c r="AL261" s="85" t="s">
        <v>1666</v>
      </c>
      <c r="AM261" s="79" t="s">
        <v>1920</v>
      </c>
      <c r="AN261" s="79" t="b">
        <v>0</v>
      </c>
      <c r="AO261" s="85" t="s">
        <v>1666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v>0</v>
      </c>
      <c r="BE261" s="49">
        <v>0</v>
      </c>
      <c r="BF261" s="48">
        <v>0</v>
      </c>
      <c r="BG261" s="49">
        <v>0</v>
      </c>
      <c r="BH261" s="48">
        <v>0</v>
      </c>
      <c r="BI261" s="49">
        <v>0</v>
      </c>
      <c r="BJ261" s="48">
        <v>26</v>
      </c>
      <c r="BK261" s="49">
        <v>100</v>
      </c>
      <c r="BL261" s="48">
        <v>26</v>
      </c>
    </row>
    <row r="262" spans="1:64" ht="15">
      <c r="A262" s="64" t="s">
        <v>358</v>
      </c>
      <c r="B262" s="64" t="s">
        <v>638</v>
      </c>
      <c r="C262" s="65" t="s">
        <v>5806</v>
      </c>
      <c r="D262" s="66">
        <v>3</v>
      </c>
      <c r="E262" s="67" t="s">
        <v>132</v>
      </c>
      <c r="F262" s="68">
        <v>35</v>
      </c>
      <c r="G262" s="65"/>
      <c r="H262" s="69"/>
      <c r="I262" s="70"/>
      <c r="J262" s="70"/>
      <c r="K262" s="34" t="s">
        <v>65</v>
      </c>
      <c r="L262" s="77">
        <v>262</v>
      </c>
      <c r="M262" s="77"/>
      <c r="N262" s="72"/>
      <c r="O262" s="79" t="s">
        <v>646</v>
      </c>
      <c r="P262" s="81">
        <v>43474.71383101852</v>
      </c>
      <c r="Q262" s="79" t="s">
        <v>756</v>
      </c>
      <c r="R262" s="79"/>
      <c r="S262" s="79"/>
      <c r="T262" s="79"/>
      <c r="U262" s="79"/>
      <c r="V262" s="82" t="s">
        <v>987</v>
      </c>
      <c r="W262" s="81">
        <v>43474.71383101852</v>
      </c>
      <c r="X262" s="82" t="s">
        <v>1315</v>
      </c>
      <c r="Y262" s="79"/>
      <c r="Z262" s="79"/>
      <c r="AA262" s="85" t="s">
        <v>1660</v>
      </c>
      <c r="AB262" s="79"/>
      <c r="AC262" s="79" t="b">
        <v>0</v>
      </c>
      <c r="AD262" s="79">
        <v>0</v>
      </c>
      <c r="AE262" s="85" t="s">
        <v>1876</v>
      </c>
      <c r="AF262" s="79" t="b">
        <v>0</v>
      </c>
      <c r="AG262" s="79" t="s">
        <v>1910</v>
      </c>
      <c r="AH262" s="79"/>
      <c r="AI262" s="85" t="s">
        <v>1876</v>
      </c>
      <c r="AJ262" s="79" t="b">
        <v>0</v>
      </c>
      <c r="AK262" s="79">
        <v>4</v>
      </c>
      <c r="AL262" s="85" t="s">
        <v>1669</v>
      </c>
      <c r="AM262" s="79" t="s">
        <v>1919</v>
      </c>
      <c r="AN262" s="79" t="b">
        <v>0</v>
      </c>
      <c r="AO262" s="85" t="s">
        <v>1669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9</v>
      </c>
      <c r="BC262" s="78" t="str">
        <f>REPLACE(INDEX(GroupVertices[Group],MATCH(Edges[[#This Row],[Vertex 2]],GroupVertices[Vertex],0)),1,1,"")</f>
        <v>9</v>
      </c>
      <c r="BD262" s="48"/>
      <c r="BE262" s="49"/>
      <c r="BF262" s="48"/>
      <c r="BG262" s="49"/>
      <c r="BH262" s="48"/>
      <c r="BI262" s="49"/>
      <c r="BJ262" s="48"/>
      <c r="BK262" s="49"/>
      <c r="BL262" s="48"/>
    </row>
    <row r="263" spans="1:64" ht="15">
      <c r="A263" s="64" t="s">
        <v>358</v>
      </c>
      <c r="B263" s="64" t="s">
        <v>367</v>
      </c>
      <c r="C263" s="65" t="s">
        <v>5806</v>
      </c>
      <c r="D263" s="66">
        <v>3</v>
      </c>
      <c r="E263" s="67" t="s">
        <v>132</v>
      </c>
      <c r="F263" s="68">
        <v>35</v>
      </c>
      <c r="G263" s="65"/>
      <c r="H263" s="69"/>
      <c r="I263" s="70"/>
      <c r="J263" s="70"/>
      <c r="K263" s="34" t="s">
        <v>65</v>
      </c>
      <c r="L263" s="77">
        <v>263</v>
      </c>
      <c r="M263" s="77"/>
      <c r="N263" s="72"/>
      <c r="O263" s="79" t="s">
        <v>646</v>
      </c>
      <c r="P263" s="81">
        <v>43474.71383101852</v>
      </c>
      <c r="Q263" s="79" t="s">
        <v>756</v>
      </c>
      <c r="R263" s="79"/>
      <c r="S263" s="79"/>
      <c r="T263" s="79"/>
      <c r="U263" s="79"/>
      <c r="V263" s="82" t="s">
        <v>987</v>
      </c>
      <c r="W263" s="81">
        <v>43474.71383101852</v>
      </c>
      <c r="X263" s="82" t="s">
        <v>1315</v>
      </c>
      <c r="Y263" s="79"/>
      <c r="Z263" s="79"/>
      <c r="AA263" s="85" t="s">
        <v>1660</v>
      </c>
      <c r="AB263" s="79"/>
      <c r="AC263" s="79" t="b">
        <v>0</v>
      </c>
      <c r="AD263" s="79">
        <v>0</v>
      </c>
      <c r="AE263" s="85" t="s">
        <v>1876</v>
      </c>
      <c r="AF263" s="79" t="b">
        <v>0</v>
      </c>
      <c r="AG263" s="79" t="s">
        <v>1910</v>
      </c>
      <c r="AH263" s="79"/>
      <c r="AI263" s="85" t="s">
        <v>1876</v>
      </c>
      <c r="AJ263" s="79" t="b">
        <v>0</v>
      </c>
      <c r="AK263" s="79">
        <v>4</v>
      </c>
      <c r="AL263" s="85" t="s">
        <v>1669</v>
      </c>
      <c r="AM263" s="79" t="s">
        <v>1919</v>
      </c>
      <c r="AN263" s="79" t="b">
        <v>0</v>
      </c>
      <c r="AO263" s="85" t="s">
        <v>1669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9</v>
      </c>
      <c r="BC263" s="78" t="str">
        <f>REPLACE(INDEX(GroupVertices[Group],MATCH(Edges[[#This Row],[Vertex 2]],GroupVertices[Vertex],0)),1,1,"")</f>
        <v>9</v>
      </c>
      <c r="BD263" s="48">
        <v>1</v>
      </c>
      <c r="BE263" s="49">
        <v>3.8461538461538463</v>
      </c>
      <c r="BF263" s="48">
        <v>0</v>
      </c>
      <c r="BG263" s="49">
        <v>0</v>
      </c>
      <c r="BH263" s="48">
        <v>0</v>
      </c>
      <c r="BI263" s="49">
        <v>0</v>
      </c>
      <c r="BJ263" s="48">
        <v>25</v>
      </c>
      <c r="BK263" s="49">
        <v>96.15384615384616</v>
      </c>
      <c r="BL263" s="48">
        <v>26</v>
      </c>
    </row>
    <row r="264" spans="1:64" ht="15">
      <c r="A264" s="64" t="s">
        <v>359</v>
      </c>
      <c r="B264" s="64" t="s">
        <v>638</v>
      </c>
      <c r="C264" s="65" t="s">
        <v>5806</v>
      </c>
      <c r="D264" s="66">
        <v>3</v>
      </c>
      <c r="E264" s="67" t="s">
        <v>132</v>
      </c>
      <c r="F264" s="68">
        <v>35</v>
      </c>
      <c r="G264" s="65"/>
      <c r="H264" s="69"/>
      <c r="I264" s="70"/>
      <c r="J264" s="70"/>
      <c r="K264" s="34" t="s">
        <v>65</v>
      </c>
      <c r="L264" s="77">
        <v>264</v>
      </c>
      <c r="M264" s="77"/>
      <c r="N264" s="72"/>
      <c r="O264" s="79" t="s">
        <v>646</v>
      </c>
      <c r="P264" s="81">
        <v>43474.77752314815</v>
      </c>
      <c r="Q264" s="79" t="s">
        <v>756</v>
      </c>
      <c r="R264" s="79"/>
      <c r="S264" s="79"/>
      <c r="T264" s="79"/>
      <c r="U264" s="79"/>
      <c r="V264" s="82" t="s">
        <v>988</v>
      </c>
      <c r="W264" s="81">
        <v>43474.77752314815</v>
      </c>
      <c r="X264" s="82" t="s">
        <v>1316</v>
      </c>
      <c r="Y264" s="79"/>
      <c r="Z264" s="79"/>
      <c r="AA264" s="85" t="s">
        <v>1661</v>
      </c>
      <c r="AB264" s="79"/>
      <c r="AC264" s="79" t="b">
        <v>0</v>
      </c>
      <c r="AD264" s="79">
        <v>0</v>
      </c>
      <c r="AE264" s="85" t="s">
        <v>1876</v>
      </c>
      <c r="AF264" s="79" t="b">
        <v>0</v>
      </c>
      <c r="AG264" s="79" t="s">
        <v>1910</v>
      </c>
      <c r="AH264" s="79"/>
      <c r="AI264" s="85" t="s">
        <v>1876</v>
      </c>
      <c r="AJ264" s="79" t="b">
        <v>0</v>
      </c>
      <c r="AK264" s="79">
        <v>4</v>
      </c>
      <c r="AL264" s="85" t="s">
        <v>1669</v>
      </c>
      <c r="AM264" s="79" t="s">
        <v>1920</v>
      </c>
      <c r="AN264" s="79" t="b">
        <v>0</v>
      </c>
      <c r="AO264" s="85" t="s">
        <v>1669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9</v>
      </c>
      <c r="BD264" s="48"/>
      <c r="BE264" s="49"/>
      <c r="BF264" s="48"/>
      <c r="BG264" s="49"/>
      <c r="BH264" s="48"/>
      <c r="BI264" s="49"/>
      <c r="BJ264" s="48"/>
      <c r="BK264" s="49"/>
      <c r="BL264" s="48"/>
    </row>
    <row r="265" spans="1:64" ht="15">
      <c r="A265" s="64" t="s">
        <v>359</v>
      </c>
      <c r="B265" s="64" t="s">
        <v>367</v>
      </c>
      <c r="C265" s="65" t="s">
        <v>5806</v>
      </c>
      <c r="D265" s="66">
        <v>3</v>
      </c>
      <c r="E265" s="67" t="s">
        <v>132</v>
      </c>
      <c r="F265" s="68">
        <v>35</v>
      </c>
      <c r="G265" s="65"/>
      <c r="H265" s="69"/>
      <c r="I265" s="70"/>
      <c r="J265" s="70"/>
      <c r="K265" s="34" t="s">
        <v>65</v>
      </c>
      <c r="L265" s="77">
        <v>265</v>
      </c>
      <c r="M265" s="77"/>
      <c r="N265" s="72"/>
      <c r="O265" s="79" t="s">
        <v>646</v>
      </c>
      <c r="P265" s="81">
        <v>43474.77752314815</v>
      </c>
      <c r="Q265" s="79" t="s">
        <v>756</v>
      </c>
      <c r="R265" s="79"/>
      <c r="S265" s="79"/>
      <c r="T265" s="79"/>
      <c r="U265" s="79"/>
      <c r="V265" s="82" t="s">
        <v>988</v>
      </c>
      <c r="W265" s="81">
        <v>43474.77752314815</v>
      </c>
      <c r="X265" s="82" t="s">
        <v>1316</v>
      </c>
      <c r="Y265" s="79"/>
      <c r="Z265" s="79"/>
      <c r="AA265" s="85" t="s">
        <v>1661</v>
      </c>
      <c r="AB265" s="79"/>
      <c r="AC265" s="79" t="b">
        <v>0</v>
      </c>
      <c r="AD265" s="79">
        <v>0</v>
      </c>
      <c r="AE265" s="85" t="s">
        <v>1876</v>
      </c>
      <c r="AF265" s="79" t="b">
        <v>0</v>
      </c>
      <c r="AG265" s="79" t="s">
        <v>1910</v>
      </c>
      <c r="AH265" s="79"/>
      <c r="AI265" s="85" t="s">
        <v>1876</v>
      </c>
      <c r="AJ265" s="79" t="b">
        <v>0</v>
      </c>
      <c r="AK265" s="79">
        <v>4</v>
      </c>
      <c r="AL265" s="85" t="s">
        <v>1669</v>
      </c>
      <c r="AM265" s="79" t="s">
        <v>1920</v>
      </c>
      <c r="AN265" s="79" t="b">
        <v>0</v>
      </c>
      <c r="AO265" s="85" t="s">
        <v>1669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9</v>
      </c>
      <c r="BC265" s="78" t="str">
        <f>REPLACE(INDEX(GroupVertices[Group],MATCH(Edges[[#This Row],[Vertex 2]],GroupVertices[Vertex],0)),1,1,"")</f>
        <v>9</v>
      </c>
      <c r="BD265" s="48">
        <v>1</v>
      </c>
      <c r="BE265" s="49">
        <v>3.8461538461538463</v>
      </c>
      <c r="BF265" s="48">
        <v>0</v>
      </c>
      <c r="BG265" s="49">
        <v>0</v>
      </c>
      <c r="BH265" s="48">
        <v>0</v>
      </c>
      <c r="BI265" s="49">
        <v>0</v>
      </c>
      <c r="BJ265" s="48">
        <v>25</v>
      </c>
      <c r="BK265" s="49">
        <v>96.15384615384616</v>
      </c>
      <c r="BL265" s="48">
        <v>26</v>
      </c>
    </row>
    <row r="266" spans="1:64" ht="15">
      <c r="A266" s="64" t="s">
        <v>360</v>
      </c>
      <c r="B266" s="64" t="s">
        <v>364</v>
      </c>
      <c r="C266" s="65" t="s">
        <v>5806</v>
      </c>
      <c r="D266" s="66">
        <v>3</v>
      </c>
      <c r="E266" s="67" t="s">
        <v>132</v>
      </c>
      <c r="F266" s="68">
        <v>35</v>
      </c>
      <c r="G266" s="65"/>
      <c r="H266" s="69"/>
      <c r="I266" s="70"/>
      <c r="J266" s="70"/>
      <c r="K266" s="34" t="s">
        <v>65</v>
      </c>
      <c r="L266" s="77">
        <v>266</v>
      </c>
      <c r="M266" s="77"/>
      <c r="N266" s="72"/>
      <c r="O266" s="79" t="s">
        <v>646</v>
      </c>
      <c r="P266" s="81">
        <v>43474.87005787037</v>
      </c>
      <c r="Q266" s="79" t="s">
        <v>755</v>
      </c>
      <c r="R266" s="79"/>
      <c r="S266" s="79"/>
      <c r="T266" s="79" t="s">
        <v>841</v>
      </c>
      <c r="U266" s="79"/>
      <c r="V266" s="82" t="s">
        <v>989</v>
      </c>
      <c r="W266" s="81">
        <v>43474.87005787037</v>
      </c>
      <c r="X266" s="82" t="s">
        <v>1317</v>
      </c>
      <c r="Y266" s="79"/>
      <c r="Z266" s="79"/>
      <c r="AA266" s="85" t="s">
        <v>1662</v>
      </c>
      <c r="AB266" s="79"/>
      <c r="AC266" s="79" t="b">
        <v>0</v>
      </c>
      <c r="AD266" s="79">
        <v>0</v>
      </c>
      <c r="AE266" s="85" t="s">
        <v>1876</v>
      </c>
      <c r="AF266" s="79" t="b">
        <v>0</v>
      </c>
      <c r="AG266" s="79" t="s">
        <v>1910</v>
      </c>
      <c r="AH266" s="79"/>
      <c r="AI266" s="85" t="s">
        <v>1876</v>
      </c>
      <c r="AJ266" s="79" t="b">
        <v>0</v>
      </c>
      <c r="AK266" s="79">
        <v>5</v>
      </c>
      <c r="AL266" s="85" t="s">
        <v>1666</v>
      </c>
      <c r="AM266" s="79" t="s">
        <v>1920</v>
      </c>
      <c r="AN266" s="79" t="b">
        <v>0</v>
      </c>
      <c r="AO266" s="85" t="s">
        <v>1666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0</v>
      </c>
      <c r="BE266" s="49">
        <v>0</v>
      </c>
      <c r="BF266" s="48">
        <v>0</v>
      </c>
      <c r="BG266" s="49">
        <v>0</v>
      </c>
      <c r="BH266" s="48">
        <v>0</v>
      </c>
      <c r="BI266" s="49">
        <v>0</v>
      </c>
      <c r="BJ266" s="48">
        <v>26</v>
      </c>
      <c r="BK266" s="49">
        <v>100</v>
      </c>
      <c r="BL266" s="48">
        <v>26</v>
      </c>
    </row>
    <row r="267" spans="1:64" ht="15">
      <c r="A267" s="64" t="s">
        <v>361</v>
      </c>
      <c r="B267" s="64" t="s">
        <v>364</v>
      </c>
      <c r="C267" s="65" t="s">
        <v>5806</v>
      </c>
      <c r="D267" s="66">
        <v>3</v>
      </c>
      <c r="E267" s="67" t="s">
        <v>132</v>
      </c>
      <c r="F267" s="68">
        <v>35</v>
      </c>
      <c r="G267" s="65"/>
      <c r="H267" s="69"/>
      <c r="I267" s="70"/>
      <c r="J267" s="70"/>
      <c r="K267" s="34" t="s">
        <v>65</v>
      </c>
      <c r="L267" s="77">
        <v>267</v>
      </c>
      <c r="M267" s="77"/>
      <c r="N267" s="72"/>
      <c r="O267" s="79" t="s">
        <v>646</v>
      </c>
      <c r="P267" s="81">
        <v>43474.87991898148</v>
      </c>
      <c r="Q267" s="79" t="s">
        <v>755</v>
      </c>
      <c r="R267" s="79"/>
      <c r="S267" s="79"/>
      <c r="T267" s="79" t="s">
        <v>841</v>
      </c>
      <c r="U267" s="79"/>
      <c r="V267" s="82" t="s">
        <v>990</v>
      </c>
      <c r="W267" s="81">
        <v>43474.87991898148</v>
      </c>
      <c r="X267" s="82" t="s">
        <v>1318</v>
      </c>
      <c r="Y267" s="79"/>
      <c r="Z267" s="79"/>
      <c r="AA267" s="85" t="s">
        <v>1663</v>
      </c>
      <c r="AB267" s="79"/>
      <c r="AC267" s="79" t="b">
        <v>0</v>
      </c>
      <c r="AD267" s="79">
        <v>0</v>
      </c>
      <c r="AE267" s="85" t="s">
        <v>1876</v>
      </c>
      <c r="AF267" s="79" t="b">
        <v>0</v>
      </c>
      <c r="AG267" s="79" t="s">
        <v>1910</v>
      </c>
      <c r="AH267" s="79"/>
      <c r="AI267" s="85" t="s">
        <v>1876</v>
      </c>
      <c r="AJ267" s="79" t="b">
        <v>0</v>
      </c>
      <c r="AK267" s="79">
        <v>5</v>
      </c>
      <c r="AL267" s="85" t="s">
        <v>1666</v>
      </c>
      <c r="AM267" s="79" t="s">
        <v>1920</v>
      </c>
      <c r="AN267" s="79" t="b">
        <v>0</v>
      </c>
      <c r="AO267" s="85" t="s">
        <v>1666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12</v>
      </c>
      <c r="BC267" s="78" t="str">
        <f>REPLACE(INDEX(GroupVertices[Group],MATCH(Edges[[#This Row],[Vertex 2]],GroupVertices[Vertex],0)),1,1,"")</f>
        <v>12</v>
      </c>
      <c r="BD267" s="48">
        <v>0</v>
      </c>
      <c r="BE267" s="49">
        <v>0</v>
      </c>
      <c r="BF267" s="48">
        <v>0</v>
      </c>
      <c r="BG267" s="49">
        <v>0</v>
      </c>
      <c r="BH267" s="48">
        <v>0</v>
      </c>
      <c r="BI267" s="49">
        <v>0</v>
      </c>
      <c r="BJ267" s="48">
        <v>26</v>
      </c>
      <c r="BK267" s="49">
        <v>100</v>
      </c>
      <c r="BL267" s="48">
        <v>26</v>
      </c>
    </row>
    <row r="268" spans="1:64" ht="15">
      <c r="A268" s="64" t="s">
        <v>362</v>
      </c>
      <c r="B268" s="64" t="s">
        <v>638</v>
      </c>
      <c r="C268" s="65" t="s">
        <v>5806</v>
      </c>
      <c r="D268" s="66">
        <v>3</v>
      </c>
      <c r="E268" s="67" t="s">
        <v>132</v>
      </c>
      <c r="F268" s="68">
        <v>35</v>
      </c>
      <c r="G268" s="65"/>
      <c r="H268" s="69"/>
      <c r="I268" s="70"/>
      <c r="J268" s="70"/>
      <c r="K268" s="34" t="s">
        <v>65</v>
      </c>
      <c r="L268" s="77">
        <v>268</v>
      </c>
      <c r="M268" s="77"/>
      <c r="N268" s="72"/>
      <c r="O268" s="79" t="s">
        <v>646</v>
      </c>
      <c r="P268" s="81">
        <v>43474.885613425926</v>
      </c>
      <c r="Q268" s="79" t="s">
        <v>756</v>
      </c>
      <c r="R268" s="79"/>
      <c r="S268" s="79"/>
      <c r="T268" s="79"/>
      <c r="U268" s="79"/>
      <c r="V268" s="82" t="s">
        <v>991</v>
      </c>
      <c r="W268" s="81">
        <v>43474.885613425926</v>
      </c>
      <c r="X268" s="82" t="s">
        <v>1319</v>
      </c>
      <c r="Y268" s="79"/>
      <c r="Z268" s="79"/>
      <c r="AA268" s="85" t="s">
        <v>1664</v>
      </c>
      <c r="AB268" s="79"/>
      <c r="AC268" s="79" t="b">
        <v>0</v>
      </c>
      <c r="AD268" s="79">
        <v>0</v>
      </c>
      <c r="AE268" s="85" t="s">
        <v>1876</v>
      </c>
      <c r="AF268" s="79" t="b">
        <v>0</v>
      </c>
      <c r="AG268" s="79" t="s">
        <v>1910</v>
      </c>
      <c r="AH268" s="79"/>
      <c r="AI268" s="85" t="s">
        <v>1876</v>
      </c>
      <c r="AJ268" s="79" t="b">
        <v>0</v>
      </c>
      <c r="AK268" s="79">
        <v>4</v>
      </c>
      <c r="AL268" s="85" t="s">
        <v>1669</v>
      </c>
      <c r="AM268" s="79" t="s">
        <v>1920</v>
      </c>
      <c r="AN268" s="79" t="b">
        <v>0</v>
      </c>
      <c r="AO268" s="85" t="s">
        <v>1669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c r="BE268" s="49"/>
      <c r="BF268" s="48"/>
      <c r="BG268" s="49"/>
      <c r="BH268" s="48"/>
      <c r="BI268" s="49"/>
      <c r="BJ268" s="48"/>
      <c r="BK268" s="49"/>
      <c r="BL268" s="48"/>
    </row>
    <row r="269" spans="1:64" ht="15">
      <c r="A269" s="64" t="s">
        <v>362</v>
      </c>
      <c r="B269" s="64" t="s">
        <v>367</v>
      </c>
      <c r="C269" s="65" t="s">
        <v>5806</v>
      </c>
      <c r="D269" s="66">
        <v>3</v>
      </c>
      <c r="E269" s="67" t="s">
        <v>132</v>
      </c>
      <c r="F269" s="68">
        <v>35</v>
      </c>
      <c r="G269" s="65"/>
      <c r="H269" s="69"/>
      <c r="I269" s="70"/>
      <c r="J269" s="70"/>
      <c r="K269" s="34" t="s">
        <v>65</v>
      </c>
      <c r="L269" s="77">
        <v>269</v>
      </c>
      <c r="M269" s="77"/>
      <c r="N269" s="72"/>
      <c r="O269" s="79" t="s">
        <v>646</v>
      </c>
      <c r="P269" s="81">
        <v>43474.885613425926</v>
      </c>
      <c r="Q269" s="79" t="s">
        <v>756</v>
      </c>
      <c r="R269" s="79"/>
      <c r="S269" s="79"/>
      <c r="T269" s="79"/>
      <c r="U269" s="79"/>
      <c r="V269" s="82" t="s">
        <v>991</v>
      </c>
      <c r="W269" s="81">
        <v>43474.885613425926</v>
      </c>
      <c r="X269" s="82" t="s">
        <v>1319</v>
      </c>
      <c r="Y269" s="79"/>
      <c r="Z269" s="79"/>
      <c r="AA269" s="85" t="s">
        <v>1664</v>
      </c>
      <c r="AB269" s="79"/>
      <c r="AC269" s="79" t="b">
        <v>0</v>
      </c>
      <c r="AD269" s="79">
        <v>0</v>
      </c>
      <c r="AE269" s="85" t="s">
        <v>1876</v>
      </c>
      <c r="AF269" s="79" t="b">
        <v>0</v>
      </c>
      <c r="AG269" s="79" t="s">
        <v>1910</v>
      </c>
      <c r="AH269" s="79"/>
      <c r="AI269" s="85" t="s">
        <v>1876</v>
      </c>
      <c r="AJ269" s="79" t="b">
        <v>0</v>
      </c>
      <c r="AK269" s="79">
        <v>4</v>
      </c>
      <c r="AL269" s="85" t="s">
        <v>1669</v>
      </c>
      <c r="AM269" s="79" t="s">
        <v>1920</v>
      </c>
      <c r="AN269" s="79" t="b">
        <v>0</v>
      </c>
      <c r="AO269" s="85" t="s">
        <v>1669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v>1</v>
      </c>
      <c r="BE269" s="49">
        <v>3.8461538461538463</v>
      </c>
      <c r="BF269" s="48">
        <v>0</v>
      </c>
      <c r="BG269" s="49">
        <v>0</v>
      </c>
      <c r="BH269" s="48">
        <v>0</v>
      </c>
      <c r="BI269" s="49">
        <v>0</v>
      </c>
      <c r="BJ269" s="48">
        <v>25</v>
      </c>
      <c r="BK269" s="49">
        <v>96.15384615384616</v>
      </c>
      <c r="BL269" s="48">
        <v>26</v>
      </c>
    </row>
    <row r="270" spans="1:64" ht="15">
      <c r="A270" s="64" t="s">
        <v>363</v>
      </c>
      <c r="B270" s="64" t="s">
        <v>638</v>
      </c>
      <c r="C270" s="65" t="s">
        <v>5806</v>
      </c>
      <c r="D270" s="66">
        <v>3</v>
      </c>
      <c r="E270" s="67" t="s">
        <v>132</v>
      </c>
      <c r="F270" s="68">
        <v>35</v>
      </c>
      <c r="G270" s="65"/>
      <c r="H270" s="69"/>
      <c r="I270" s="70"/>
      <c r="J270" s="70"/>
      <c r="K270" s="34" t="s">
        <v>65</v>
      </c>
      <c r="L270" s="77">
        <v>270</v>
      </c>
      <c r="M270" s="77"/>
      <c r="N270" s="72"/>
      <c r="O270" s="79" t="s">
        <v>646</v>
      </c>
      <c r="P270" s="81">
        <v>43474.93716435185</v>
      </c>
      <c r="Q270" s="79" t="s">
        <v>756</v>
      </c>
      <c r="R270" s="79"/>
      <c r="S270" s="79"/>
      <c r="T270" s="79"/>
      <c r="U270" s="79"/>
      <c r="V270" s="82" t="s">
        <v>992</v>
      </c>
      <c r="W270" s="81">
        <v>43474.93716435185</v>
      </c>
      <c r="X270" s="82" t="s">
        <v>1320</v>
      </c>
      <c r="Y270" s="79"/>
      <c r="Z270" s="79"/>
      <c r="AA270" s="85" t="s">
        <v>1665</v>
      </c>
      <c r="AB270" s="79"/>
      <c r="AC270" s="79" t="b">
        <v>0</v>
      </c>
      <c r="AD270" s="79">
        <v>0</v>
      </c>
      <c r="AE270" s="85" t="s">
        <v>1876</v>
      </c>
      <c r="AF270" s="79" t="b">
        <v>0</v>
      </c>
      <c r="AG270" s="79" t="s">
        <v>1910</v>
      </c>
      <c r="AH270" s="79"/>
      <c r="AI270" s="85" t="s">
        <v>1876</v>
      </c>
      <c r="AJ270" s="79" t="b">
        <v>0</v>
      </c>
      <c r="AK270" s="79">
        <v>4</v>
      </c>
      <c r="AL270" s="85" t="s">
        <v>1669</v>
      </c>
      <c r="AM270" s="79" t="s">
        <v>1919</v>
      </c>
      <c r="AN270" s="79" t="b">
        <v>0</v>
      </c>
      <c r="AO270" s="85" t="s">
        <v>1669</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9</v>
      </c>
      <c r="BC270" s="78" t="str">
        <f>REPLACE(INDEX(GroupVertices[Group],MATCH(Edges[[#This Row],[Vertex 2]],GroupVertices[Vertex],0)),1,1,"")</f>
        <v>9</v>
      </c>
      <c r="BD270" s="48"/>
      <c r="BE270" s="49"/>
      <c r="BF270" s="48"/>
      <c r="BG270" s="49"/>
      <c r="BH270" s="48"/>
      <c r="BI270" s="49"/>
      <c r="BJ270" s="48"/>
      <c r="BK270" s="49"/>
      <c r="BL270" s="48"/>
    </row>
    <row r="271" spans="1:64" ht="15">
      <c r="A271" s="64" t="s">
        <v>363</v>
      </c>
      <c r="B271" s="64" t="s">
        <v>367</v>
      </c>
      <c r="C271" s="65" t="s">
        <v>5806</v>
      </c>
      <c r="D271" s="66">
        <v>3</v>
      </c>
      <c r="E271" s="67" t="s">
        <v>132</v>
      </c>
      <c r="F271" s="68">
        <v>35</v>
      </c>
      <c r="G271" s="65"/>
      <c r="H271" s="69"/>
      <c r="I271" s="70"/>
      <c r="J271" s="70"/>
      <c r="K271" s="34" t="s">
        <v>65</v>
      </c>
      <c r="L271" s="77">
        <v>271</v>
      </c>
      <c r="M271" s="77"/>
      <c r="N271" s="72"/>
      <c r="O271" s="79" t="s">
        <v>646</v>
      </c>
      <c r="P271" s="81">
        <v>43474.93716435185</v>
      </c>
      <c r="Q271" s="79" t="s">
        <v>756</v>
      </c>
      <c r="R271" s="79"/>
      <c r="S271" s="79"/>
      <c r="T271" s="79"/>
      <c r="U271" s="79"/>
      <c r="V271" s="82" t="s">
        <v>992</v>
      </c>
      <c r="W271" s="81">
        <v>43474.93716435185</v>
      </c>
      <c r="X271" s="82" t="s">
        <v>1320</v>
      </c>
      <c r="Y271" s="79"/>
      <c r="Z271" s="79"/>
      <c r="AA271" s="85" t="s">
        <v>1665</v>
      </c>
      <c r="AB271" s="79"/>
      <c r="AC271" s="79" t="b">
        <v>0</v>
      </c>
      <c r="AD271" s="79">
        <v>0</v>
      </c>
      <c r="AE271" s="85" t="s">
        <v>1876</v>
      </c>
      <c r="AF271" s="79" t="b">
        <v>0</v>
      </c>
      <c r="AG271" s="79" t="s">
        <v>1910</v>
      </c>
      <c r="AH271" s="79"/>
      <c r="AI271" s="85" t="s">
        <v>1876</v>
      </c>
      <c r="AJ271" s="79" t="b">
        <v>0</v>
      </c>
      <c r="AK271" s="79">
        <v>4</v>
      </c>
      <c r="AL271" s="85" t="s">
        <v>1669</v>
      </c>
      <c r="AM271" s="79" t="s">
        <v>1919</v>
      </c>
      <c r="AN271" s="79" t="b">
        <v>0</v>
      </c>
      <c r="AO271" s="85" t="s">
        <v>1669</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9</v>
      </c>
      <c r="BC271" s="78" t="str">
        <f>REPLACE(INDEX(GroupVertices[Group],MATCH(Edges[[#This Row],[Vertex 2]],GroupVertices[Vertex],0)),1,1,"")</f>
        <v>9</v>
      </c>
      <c r="BD271" s="48">
        <v>1</v>
      </c>
      <c r="BE271" s="49">
        <v>3.8461538461538463</v>
      </c>
      <c r="BF271" s="48">
        <v>0</v>
      </c>
      <c r="BG271" s="49">
        <v>0</v>
      </c>
      <c r="BH271" s="48">
        <v>0</v>
      </c>
      <c r="BI271" s="49">
        <v>0</v>
      </c>
      <c r="BJ271" s="48">
        <v>25</v>
      </c>
      <c r="BK271" s="49">
        <v>96.15384615384616</v>
      </c>
      <c r="BL271" s="48">
        <v>26</v>
      </c>
    </row>
    <row r="272" spans="1:64" ht="15">
      <c r="A272" s="64" t="s">
        <v>364</v>
      </c>
      <c r="B272" s="64" t="s">
        <v>364</v>
      </c>
      <c r="C272" s="65" t="s">
        <v>5806</v>
      </c>
      <c r="D272" s="66">
        <v>3</v>
      </c>
      <c r="E272" s="67" t="s">
        <v>132</v>
      </c>
      <c r="F272" s="68">
        <v>35</v>
      </c>
      <c r="G272" s="65"/>
      <c r="H272" s="69"/>
      <c r="I272" s="70"/>
      <c r="J272" s="70"/>
      <c r="K272" s="34" t="s">
        <v>65</v>
      </c>
      <c r="L272" s="77">
        <v>272</v>
      </c>
      <c r="M272" s="77"/>
      <c r="N272" s="72"/>
      <c r="O272" s="79" t="s">
        <v>176</v>
      </c>
      <c r="P272" s="81">
        <v>43473.99886574074</v>
      </c>
      <c r="Q272" s="79" t="s">
        <v>757</v>
      </c>
      <c r="R272" s="79"/>
      <c r="S272" s="79"/>
      <c r="T272" s="79" t="s">
        <v>842</v>
      </c>
      <c r="U272" s="79"/>
      <c r="V272" s="82" t="s">
        <v>993</v>
      </c>
      <c r="W272" s="81">
        <v>43473.99886574074</v>
      </c>
      <c r="X272" s="82" t="s">
        <v>1321</v>
      </c>
      <c r="Y272" s="79"/>
      <c r="Z272" s="79"/>
      <c r="AA272" s="85" t="s">
        <v>1666</v>
      </c>
      <c r="AB272" s="79"/>
      <c r="AC272" s="79" t="b">
        <v>0</v>
      </c>
      <c r="AD272" s="79">
        <v>7</v>
      </c>
      <c r="AE272" s="85" t="s">
        <v>1876</v>
      </c>
      <c r="AF272" s="79" t="b">
        <v>0</v>
      </c>
      <c r="AG272" s="79" t="s">
        <v>1910</v>
      </c>
      <c r="AH272" s="79"/>
      <c r="AI272" s="85" t="s">
        <v>1876</v>
      </c>
      <c r="AJ272" s="79" t="b">
        <v>0</v>
      </c>
      <c r="AK272" s="79">
        <v>1</v>
      </c>
      <c r="AL272" s="85" t="s">
        <v>1876</v>
      </c>
      <c r="AM272" s="79" t="s">
        <v>1921</v>
      </c>
      <c r="AN272" s="79" t="b">
        <v>0</v>
      </c>
      <c r="AO272" s="85" t="s">
        <v>1666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12</v>
      </c>
      <c r="BC272" s="78" t="str">
        <f>REPLACE(INDEX(GroupVertices[Group],MATCH(Edges[[#This Row],[Vertex 2]],GroupVertices[Vertex],0)),1,1,"")</f>
        <v>12</v>
      </c>
      <c r="BD272" s="48">
        <v>0</v>
      </c>
      <c r="BE272" s="49">
        <v>0</v>
      </c>
      <c r="BF272" s="48">
        <v>0</v>
      </c>
      <c r="BG272" s="49">
        <v>0</v>
      </c>
      <c r="BH272" s="48">
        <v>0</v>
      </c>
      <c r="BI272" s="49">
        <v>0</v>
      </c>
      <c r="BJ272" s="48">
        <v>49</v>
      </c>
      <c r="BK272" s="49">
        <v>100</v>
      </c>
      <c r="BL272" s="48">
        <v>49</v>
      </c>
    </row>
    <row r="273" spans="1:64" ht="15">
      <c r="A273" s="64" t="s">
        <v>365</v>
      </c>
      <c r="B273" s="64" t="s">
        <v>364</v>
      </c>
      <c r="C273" s="65" t="s">
        <v>5806</v>
      </c>
      <c r="D273" s="66">
        <v>3</v>
      </c>
      <c r="E273" s="67" t="s">
        <v>132</v>
      </c>
      <c r="F273" s="68">
        <v>35</v>
      </c>
      <c r="G273" s="65"/>
      <c r="H273" s="69"/>
      <c r="I273" s="70"/>
      <c r="J273" s="70"/>
      <c r="K273" s="34" t="s">
        <v>65</v>
      </c>
      <c r="L273" s="77">
        <v>273</v>
      </c>
      <c r="M273" s="77"/>
      <c r="N273" s="72"/>
      <c r="O273" s="79" t="s">
        <v>646</v>
      </c>
      <c r="P273" s="81">
        <v>43475.01752314815</v>
      </c>
      <c r="Q273" s="79" t="s">
        <v>755</v>
      </c>
      <c r="R273" s="79"/>
      <c r="S273" s="79"/>
      <c r="T273" s="79" t="s">
        <v>841</v>
      </c>
      <c r="U273" s="79"/>
      <c r="V273" s="82" t="s">
        <v>994</v>
      </c>
      <c r="W273" s="81">
        <v>43475.01752314815</v>
      </c>
      <c r="X273" s="82" t="s">
        <v>1322</v>
      </c>
      <c r="Y273" s="79"/>
      <c r="Z273" s="79"/>
      <c r="AA273" s="85" t="s">
        <v>1667</v>
      </c>
      <c r="AB273" s="79"/>
      <c r="AC273" s="79" t="b">
        <v>0</v>
      </c>
      <c r="AD273" s="79">
        <v>0</v>
      </c>
      <c r="AE273" s="85" t="s">
        <v>1876</v>
      </c>
      <c r="AF273" s="79" t="b">
        <v>0</v>
      </c>
      <c r="AG273" s="79" t="s">
        <v>1910</v>
      </c>
      <c r="AH273" s="79"/>
      <c r="AI273" s="85" t="s">
        <v>1876</v>
      </c>
      <c r="AJ273" s="79" t="b">
        <v>0</v>
      </c>
      <c r="AK273" s="79">
        <v>5</v>
      </c>
      <c r="AL273" s="85" t="s">
        <v>1666</v>
      </c>
      <c r="AM273" s="79" t="s">
        <v>1919</v>
      </c>
      <c r="AN273" s="79" t="b">
        <v>0</v>
      </c>
      <c r="AO273" s="85" t="s">
        <v>1666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12</v>
      </c>
      <c r="BC273" s="78" t="str">
        <f>REPLACE(INDEX(GroupVertices[Group],MATCH(Edges[[#This Row],[Vertex 2]],GroupVertices[Vertex],0)),1,1,"")</f>
        <v>12</v>
      </c>
      <c r="BD273" s="48">
        <v>0</v>
      </c>
      <c r="BE273" s="49">
        <v>0</v>
      </c>
      <c r="BF273" s="48">
        <v>0</v>
      </c>
      <c r="BG273" s="49">
        <v>0</v>
      </c>
      <c r="BH273" s="48">
        <v>0</v>
      </c>
      <c r="BI273" s="49">
        <v>0</v>
      </c>
      <c r="BJ273" s="48">
        <v>26</v>
      </c>
      <c r="BK273" s="49">
        <v>100</v>
      </c>
      <c r="BL273" s="48">
        <v>26</v>
      </c>
    </row>
    <row r="274" spans="1:64" ht="15">
      <c r="A274" s="64" t="s">
        <v>366</v>
      </c>
      <c r="B274" s="64" t="s">
        <v>638</v>
      </c>
      <c r="C274" s="65" t="s">
        <v>5806</v>
      </c>
      <c r="D274" s="66">
        <v>3</v>
      </c>
      <c r="E274" s="67" t="s">
        <v>132</v>
      </c>
      <c r="F274" s="68">
        <v>35</v>
      </c>
      <c r="G274" s="65"/>
      <c r="H274" s="69"/>
      <c r="I274" s="70"/>
      <c r="J274" s="70"/>
      <c r="K274" s="34" t="s">
        <v>65</v>
      </c>
      <c r="L274" s="77">
        <v>274</v>
      </c>
      <c r="M274" s="77"/>
      <c r="N274" s="72"/>
      <c r="O274" s="79" t="s">
        <v>646</v>
      </c>
      <c r="P274" s="81">
        <v>43475.619791666664</v>
      </c>
      <c r="Q274" s="79" t="s">
        <v>758</v>
      </c>
      <c r="R274" s="79"/>
      <c r="S274" s="79"/>
      <c r="T274" s="79"/>
      <c r="U274" s="79"/>
      <c r="V274" s="82" t="s">
        <v>995</v>
      </c>
      <c r="W274" s="81">
        <v>43475.619791666664</v>
      </c>
      <c r="X274" s="82" t="s">
        <v>1323</v>
      </c>
      <c r="Y274" s="79"/>
      <c r="Z274" s="79"/>
      <c r="AA274" s="85" t="s">
        <v>1668</v>
      </c>
      <c r="AB274" s="79"/>
      <c r="AC274" s="79" t="b">
        <v>0</v>
      </c>
      <c r="AD274" s="79">
        <v>0</v>
      </c>
      <c r="AE274" s="85" t="s">
        <v>1876</v>
      </c>
      <c r="AF274" s="79" t="b">
        <v>0</v>
      </c>
      <c r="AG274" s="79" t="s">
        <v>1910</v>
      </c>
      <c r="AH274" s="79"/>
      <c r="AI274" s="85" t="s">
        <v>1876</v>
      </c>
      <c r="AJ274" s="79" t="b">
        <v>0</v>
      </c>
      <c r="AK274" s="79">
        <v>6</v>
      </c>
      <c r="AL274" s="85" t="s">
        <v>1669</v>
      </c>
      <c r="AM274" s="79" t="s">
        <v>1919</v>
      </c>
      <c r="AN274" s="79" t="b">
        <v>0</v>
      </c>
      <c r="AO274" s="85" t="s">
        <v>1669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9</v>
      </c>
      <c r="BC274" s="78" t="str">
        <f>REPLACE(INDEX(GroupVertices[Group],MATCH(Edges[[#This Row],[Vertex 2]],GroupVertices[Vertex],0)),1,1,"")</f>
        <v>9</v>
      </c>
      <c r="BD274" s="48"/>
      <c r="BE274" s="49"/>
      <c r="BF274" s="48"/>
      <c r="BG274" s="49"/>
      <c r="BH274" s="48"/>
      <c r="BI274" s="49"/>
      <c r="BJ274" s="48"/>
      <c r="BK274" s="49"/>
      <c r="BL274" s="48"/>
    </row>
    <row r="275" spans="1:64" ht="15">
      <c r="A275" s="64" t="s">
        <v>366</v>
      </c>
      <c r="B275" s="64" t="s">
        <v>367</v>
      </c>
      <c r="C275" s="65" t="s">
        <v>5806</v>
      </c>
      <c r="D275" s="66">
        <v>3</v>
      </c>
      <c r="E275" s="67" t="s">
        <v>132</v>
      </c>
      <c r="F275" s="68">
        <v>35</v>
      </c>
      <c r="G275" s="65"/>
      <c r="H275" s="69"/>
      <c r="I275" s="70"/>
      <c r="J275" s="70"/>
      <c r="K275" s="34" t="s">
        <v>65</v>
      </c>
      <c r="L275" s="77">
        <v>275</v>
      </c>
      <c r="M275" s="77"/>
      <c r="N275" s="72"/>
      <c r="O275" s="79" t="s">
        <v>646</v>
      </c>
      <c r="P275" s="81">
        <v>43475.619791666664</v>
      </c>
      <c r="Q275" s="79" t="s">
        <v>758</v>
      </c>
      <c r="R275" s="79"/>
      <c r="S275" s="79"/>
      <c r="T275" s="79"/>
      <c r="U275" s="79"/>
      <c r="V275" s="82" t="s">
        <v>995</v>
      </c>
      <c r="W275" s="81">
        <v>43475.619791666664</v>
      </c>
      <c r="X275" s="82" t="s">
        <v>1323</v>
      </c>
      <c r="Y275" s="79"/>
      <c r="Z275" s="79"/>
      <c r="AA275" s="85" t="s">
        <v>1668</v>
      </c>
      <c r="AB275" s="79"/>
      <c r="AC275" s="79" t="b">
        <v>0</v>
      </c>
      <c r="AD275" s="79">
        <v>0</v>
      </c>
      <c r="AE275" s="85" t="s">
        <v>1876</v>
      </c>
      <c r="AF275" s="79" t="b">
        <v>0</v>
      </c>
      <c r="AG275" s="79" t="s">
        <v>1910</v>
      </c>
      <c r="AH275" s="79"/>
      <c r="AI275" s="85" t="s">
        <v>1876</v>
      </c>
      <c r="AJ275" s="79" t="b">
        <v>0</v>
      </c>
      <c r="AK275" s="79">
        <v>6</v>
      </c>
      <c r="AL275" s="85" t="s">
        <v>1669</v>
      </c>
      <c r="AM275" s="79" t="s">
        <v>1919</v>
      </c>
      <c r="AN275" s="79" t="b">
        <v>0</v>
      </c>
      <c r="AO275" s="85" t="s">
        <v>1669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9</v>
      </c>
      <c r="BC275" s="78" t="str">
        <f>REPLACE(INDEX(GroupVertices[Group],MATCH(Edges[[#This Row],[Vertex 2]],GroupVertices[Vertex],0)),1,1,"")</f>
        <v>9</v>
      </c>
      <c r="BD275" s="48">
        <v>1</v>
      </c>
      <c r="BE275" s="49">
        <v>4.3478260869565215</v>
      </c>
      <c r="BF275" s="48">
        <v>0</v>
      </c>
      <c r="BG275" s="49">
        <v>0</v>
      </c>
      <c r="BH275" s="48">
        <v>0</v>
      </c>
      <c r="BI275" s="49">
        <v>0</v>
      </c>
      <c r="BJ275" s="48">
        <v>22</v>
      </c>
      <c r="BK275" s="49">
        <v>95.65217391304348</v>
      </c>
      <c r="BL275" s="48">
        <v>23</v>
      </c>
    </row>
    <row r="276" spans="1:64" ht="15">
      <c r="A276" s="64" t="s">
        <v>367</v>
      </c>
      <c r="B276" s="64" t="s">
        <v>638</v>
      </c>
      <c r="C276" s="65" t="s">
        <v>5806</v>
      </c>
      <c r="D276" s="66">
        <v>3</v>
      </c>
      <c r="E276" s="67" t="s">
        <v>132</v>
      </c>
      <c r="F276" s="68">
        <v>35</v>
      </c>
      <c r="G276" s="65"/>
      <c r="H276" s="69"/>
      <c r="I276" s="70"/>
      <c r="J276" s="70"/>
      <c r="K276" s="34" t="s">
        <v>65</v>
      </c>
      <c r="L276" s="77">
        <v>276</v>
      </c>
      <c r="M276" s="77"/>
      <c r="N276" s="72"/>
      <c r="O276" s="79" t="s">
        <v>646</v>
      </c>
      <c r="P276" s="81">
        <v>43474.61461805556</v>
      </c>
      <c r="Q276" s="79" t="s">
        <v>759</v>
      </c>
      <c r="R276" s="79"/>
      <c r="S276" s="79"/>
      <c r="T276" s="79"/>
      <c r="U276" s="79"/>
      <c r="V276" s="82" t="s">
        <v>996</v>
      </c>
      <c r="W276" s="81">
        <v>43474.61461805556</v>
      </c>
      <c r="X276" s="82" t="s">
        <v>1324</v>
      </c>
      <c r="Y276" s="79"/>
      <c r="Z276" s="79"/>
      <c r="AA276" s="85" t="s">
        <v>1669</v>
      </c>
      <c r="AB276" s="79"/>
      <c r="AC276" s="79" t="b">
        <v>0</v>
      </c>
      <c r="AD276" s="79">
        <v>43</v>
      </c>
      <c r="AE276" s="85" t="s">
        <v>1876</v>
      </c>
      <c r="AF276" s="79" t="b">
        <v>0</v>
      </c>
      <c r="AG276" s="79" t="s">
        <v>1910</v>
      </c>
      <c r="AH276" s="79"/>
      <c r="AI276" s="85" t="s">
        <v>1876</v>
      </c>
      <c r="AJ276" s="79" t="b">
        <v>0</v>
      </c>
      <c r="AK276" s="79">
        <v>4</v>
      </c>
      <c r="AL276" s="85" t="s">
        <v>1876</v>
      </c>
      <c r="AM276" s="79" t="s">
        <v>1920</v>
      </c>
      <c r="AN276" s="79" t="b">
        <v>0</v>
      </c>
      <c r="AO276" s="85" t="s">
        <v>1669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9</v>
      </c>
      <c r="BC276" s="78" t="str">
        <f>REPLACE(INDEX(GroupVertices[Group],MATCH(Edges[[#This Row],[Vertex 2]],GroupVertices[Vertex],0)),1,1,"")</f>
        <v>9</v>
      </c>
      <c r="BD276" s="48">
        <v>1</v>
      </c>
      <c r="BE276" s="49">
        <v>1.8867924528301887</v>
      </c>
      <c r="BF276" s="48">
        <v>0</v>
      </c>
      <c r="BG276" s="49">
        <v>0</v>
      </c>
      <c r="BH276" s="48">
        <v>0</v>
      </c>
      <c r="BI276" s="49">
        <v>0</v>
      </c>
      <c r="BJ276" s="48">
        <v>52</v>
      </c>
      <c r="BK276" s="49">
        <v>98.11320754716981</v>
      </c>
      <c r="BL276" s="48">
        <v>53</v>
      </c>
    </row>
    <row r="277" spans="1:64" ht="15">
      <c r="A277" s="64" t="s">
        <v>368</v>
      </c>
      <c r="B277" s="64" t="s">
        <v>638</v>
      </c>
      <c r="C277" s="65" t="s">
        <v>5806</v>
      </c>
      <c r="D277" s="66">
        <v>3</v>
      </c>
      <c r="E277" s="67" t="s">
        <v>132</v>
      </c>
      <c r="F277" s="68">
        <v>35</v>
      </c>
      <c r="G277" s="65"/>
      <c r="H277" s="69"/>
      <c r="I277" s="70"/>
      <c r="J277" s="70"/>
      <c r="K277" s="34" t="s">
        <v>65</v>
      </c>
      <c r="L277" s="77">
        <v>277</v>
      </c>
      <c r="M277" s="77"/>
      <c r="N277" s="72"/>
      <c r="O277" s="79" t="s">
        <v>646</v>
      </c>
      <c r="P277" s="81">
        <v>43475.73265046296</v>
      </c>
      <c r="Q277" s="79" t="s">
        <v>758</v>
      </c>
      <c r="R277" s="79"/>
      <c r="S277" s="79"/>
      <c r="T277" s="79"/>
      <c r="U277" s="79"/>
      <c r="V277" s="82" t="s">
        <v>997</v>
      </c>
      <c r="W277" s="81">
        <v>43475.73265046296</v>
      </c>
      <c r="X277" s="82" t="s">
        <v>1325</v>
      </c>
      <c r="Y277" s="79"/>
      <c r="Z277" s="79"/>
      <c r="AA277" s="85" t="s">
        <v>1670</v>
      </c>
      <c r="AB277" s="79"/>
      <c r="AC277" s="79" t="b">
        <v>0</v>
      </c>
      <c r="AD277" s="79">
        <v>0</v>
      </c>
      <c r="AE277" s="85" t="s">
        <v>1876</v>
      </c>
      <c r="AF277" s="79" t="b">
        <v>0</v>
      </c>
      <c r="AG277" s="79" t="s">
        <v>1910</v>
      </c>
      <c r="AH277" s="79"/>
      <c r="AI277" s="85" t="s">
        <v>1876</v>
      </c>
      <c r="AJ277" s="79" t="b">
        <v>0</v>
      </c>
      <c r="AK277" s="79">
        <v>6</v>
      </c>
      <c r="AL277" s="85" t="s">
        <v>1669</v>
      </c>
      <c r="AM277" s="79" t="s">
        <v>1919</v>
      </c>
      <c r="AN277" s="79" t="b">
        <v>0</v>
      </c>
      <c r="AO277" s="85" t="s">
        <v>1669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9</v>
      </c>
      <c r="BC277" s="78" t="str">
        <f>REPLACE(INDEX(GroupVertices[Group],MATCH(Edges[[#This Row],[Vertex 2]],GroupVertices[Vertex],0)),1,1,"")</f>
        <v>9</v>
      </c>
      <c r="BD277" s="48"/>
      <c r="BE277" s="49"/>
      <c r="BF277" s="48"/>
      <c r="BG277" s="49"/>
      <c r="BH277" s="48"/>
      <c r="BI277" s="49"/>
      <c r="BJ277" s="48"/>
      <c r="BK277" s="49"/>
      <c r="BL277" s="48"/>
    </row>
    <row r="278" spans="1:64" ht="15">
      <c r="A278" s="64" t="s">
        <v>368</v>
      </c>
      <c r="B278" s="64" t="s">
        <v>367</v>
      </c>
      <c r="C278" s="65" t="s">
        <v>5806</v>
      </c>
      <c r="D278" s="66">
        <v>3</v>
      </c>
      <c r="E278" s="67" t="s">
        <v>132</v>
      </c>
      <c r="F278" s="68">
        <v>35</v>
      </c>
      <c r="G278" s="65"/>
      <c r="H278" s="69"/>
      <c r="I278" s="70"/>
      <c r="J278" s="70"/>
      <c r="K278" s="34" t="s">
        <v>65</v>
      </c>
      <c r="L278" s="77">
        <v>278</v>
      </c>
      <c r="M278" s="77"/>
      <c r="N278" s="72"/>
      <c r="O278" s="79" t="s">
        <v>646</v>
      </c>
      <c r="P278" s="81">
        <v>43475.73265046296</v>
      </c>
      <c r="Q278" s="79" t="s">
        <v>758</v>
      </c>
      <c r="R278" s="79"/>
      <c r="S278" s="79"/>
      <c r="T278" s="79"/>
      <c r="U278" s="79"/>
      <c r="V278" s="82" t="s">
        <v>997</v>
      </c>
      <c r="W278" s="81">
        <v>43475.73265046296</v>
      </c>
      <c r="X278" s="82" t="s">
        <v>1325</v>
      </c>
      <c r="Y278" s="79"/>
      <c r="Z278" s="79"/>
      <c r="AA278" s="85" t="s">
        <v>1670</v>
      </c>
      <c r="AB278" s="79"/>
      <c r="AC278" s="79" t="b">
        <v>0</v>
      </c>
      <c r="AD278" s="79">
        <v>0</v>
      </c>
      <c r="AE278" s="85" t="s">
        <v>1876</v>
      </c>
      <c r="AF278" s="79" t="b">
        <v>0</v>
      </c>
      <c r="AG278" s="79" t="s">
        <v>1910</v>
      </c>
      <c r="AH278" s="79"/>
      <c r="AI278" s="85" t="s">
        <v>1876</v>
      </c>
      <c r="AJ278" s="79" t="b">
        <v>0</v>
      </c>
      <c r="AK278" s="79">
        <v>6</v>
      </c>
      <c r="AL278" s="85" t="s">
        <v>1669</v>
      </c>
      <c r="AM278" s="79" t="s">
        <v>1919</v>
      </c>
      <c r="AN278" s="79" t="b">
        <v>0</v>
      </c>
      <c r="AO278" s="85" t="s">
        <v>1669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9</v>
      </c>
      <c r="BC278" s="78" t="str">
        <f>REPLACE(INDEX(GroupVertices[Group],MATCH(Edges[[#This Row],[Vertex 2]],GroupVertices[Vertex],0)),1,1,"")</f>
        <v>9</v>
      </c>
      <c r="BD278" s="48">
        <v>1</v>
      </c>
      <c r="BE278" s="49">
        <v>4.3478260869565215</v>
      </c>
      <c r="BF278" s="48">
        <v>0</v>
      </c>
      <c r="BG278" s="49">
        <v>0</v>
      </c>
      <c r="BH278" s="48">
        <v>0</v>
      </c>
      <c r="BI278" s="49">
        <v>0</v>
      </c>
      <c r="BJ278" s="48">
        <v>22</v>
      </c>
      <c r="BK278" s="49">
        <v>95.65217391304348</v>
      </c>
      <c r="BL278" s="48">
        <v>23</v>
      </c>
    </row>
    <row r="279" spans="1:64" ht="15">
      <c r="A279" s="64" t="s">
        <v>369</v>
      </c>
      <c r="B279" s="64" t="s">
        <v>639</v>
      </c>
      <c r="C279" s="65" t="s">
        <v>5806</v>
      </c>
      <c r="D279" s="66">
        <v>3</v>
      </c>
      <c r="E279" s="67" t="s">
        <v>132</v>
      </c>
      <c r="F279" s="68">
        <v>35</v>
      </c>
      <c r="G279" s="65"/>
      <c r="H279" s="69"/>
      <c r="I279" s="70"/>
      <c r="J279" s="70"/>
      <c r="K279" s="34" t="s">
        <v>65</v>
      </c>
      <c r="L279" s="77">
        <v>279</v>
      </c>
      <c r="M279" s="77"/>
      <c r="N279" s="72"/>
      <c r="O279" s="79" t="s">
        <v>646</v>
      </c>
      <c r="P279" s="81">
        <v>43476.08246527778</v>
      </c>
      <c r="Q279" s="79" t="s">
        <v>760</v>
      </c>
      <c r="R279" s="82" t="s">
        <v>798</v>
      </c>
      <c r="S279" s="79" t="s">
        <v>801</v>
      </c>
      <c r="T279" s="79"/>
      <c r="U279" s="79"/>
      <c r="V279" s="82" t="s">
        <v>998</v>
      </c>
      <c r="W279" s="81">
        <v>43476.08246527778</v>
      </c>
      <c r="X279" s="82" t="s">
        <v>1326</v>
      </c>
      <c r="Y279" s="79"/>
      <c r="Z279" s="79"/>
      <c r="AA279" s="85" t="s">
        <v>1671</v>
      </c>
      <c r="AB279" s="79"/>
      <c r="AC279" s="79" t="b">
        <v>0</v>
      </c>
      <c r="AD279" s="79">
        <v>48</v>
      </c>
      <c r="AE279" s="85" t="s">
        <v>1876</v>
      </c>
      <c r="AF279" s="79" t="b">
        <v>1</v>
      </c>
      <c r="AG279" s="79" t="s">
        <v>1909</v>
      </c>
      <c r="AH279" s="79"/>
      <c r="AI279" s="85" t="s">
        <v>1918</v>
      </c>
      <c r="AJ279" s="79" t="b">
        <v>0</v>
      </c>
      <c r="AK279" s="79">
        <v>31</v>
      </c>
      <c r="AL279" s="85" t="s">
        <v>1876</v>
      </c>
      <c r="AM279" s="79" t="s">
        <v>1921</v>
      </c>
      <c r="AN279" s="79" t="b">
        <v>0</v>
      </c>
      <c r="AO279" s="85" t="s">
        <v>1671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2.1739130434782608</v>
      </c>
      <c r="BF279" s="48">
        <v>2</v>
      </c>
      <c r="BG279" s="49">
        <v>4.3478260869565215</v>
      </c>
      <c r="BH279" s="48">
        <v>0</v>
      </c>
      <c r="BI279" s="49">
        <v>0</v>
      </c>
      <c r="BJ279" s="48">
        <v>43</v>
      </c>
      <c r="BK279" s="49">
        <v>93.47826086956522</v>
      </c>
      <c r="BL279" s="48">
        <v>46</v>
      </c>
    </row>
    <row r="280" spans="1:64" ht="15">
      <c r="A280" s="64" t="s">
        <v>370</v>
      </c>
      <c r="B280" s="64" t="s">
        <v>369</v>
      </c>
      <c r="C280" s="65" t="s">
        <v>5806</v>
      </c>
      <c r="D280" s="66">
        <v>3</v>
      </c>
      <c r="E280" s="67" t="s">
        <v>132</v>
      </c>
      <c r="F280" s="68">
        <v>35</v>
      </c>
      <c r="G280" s="65"/>
      <c r="H280" s="69"/>
      <c r="I280" s="70"/>
      <c r="J280" s="70"/>
      <c r="K280" s="34" t="s">
        <v>65</v>
      </c>
      <c r="L280" s="77">
        <v>280</v>
      </c>
      <c r="M280" s="77"/>
      <c r="N280" s="72"/>
      <c r="O280" s="79" t="s">
        <v>646</v>
      </c>
      <c r="P280" s="81">
        <v>43476.08894675926</v>
      </c>
      <c r="Q280" s="79" t="s">
        <v>761</v>
      </c>
      <c r="R280" s="79"/>
      <c r="S280" s="79"/>
      <c r="T280" s="79"/>
      <c r="U280" s="79"/>
      <c r="V280" s="82" t="s">
        <v>999</v>
      </c>
      <c r="W280" s="81">
        <v>43476.08894675926</v>
      </c>
      <c r="X280" s="82" t="s">
        <v>1327</v>
      </c>
      <c r="Y280" s="79"/>
      <c r="Z280" s="79"/>
      <c r="AA280" s="85" t="s">
        <v>1672</v>
      </c>
      <c r="AB280" s="79"/>
      <c r="AC280" s="79" t="b">
        <v>0</v>
      </c>
      <c r="AD280" s="79">
        <v>0</v>
      </c>
      <c r="AE280" s="85" t="s">
        <v>1876</v>
      </c>
      <c r="AF280" s="79" t="b">
        <v>1</v>
      </c>
      <c r="AG280" s="79" t="s">
        <v>1909</v>
      </c>
      <c r="AH280" s="79"/>
      <c r="AI280" s="85" t="s">
        <v>1918</v>
      </c>
      <c r="AJ280" s="79" t="b">
        <v>0</v>
      </c>
      <c r="AK280" s="79">
        <v>31</v>
      </c>
      <c r="AL280" s="85" t="s">
        <v>1671</v>
      </c>
      <c r="AM280" s="79" t="s">
        <v>1921</v>
      </c>
      <c r="AN280" s="79" t="b">
        <v>0</v>
      </c>
      <c r="AO280" s="85" t="s">
        <v>1671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2</v>
      </c>
      <c r="BG280" s="49">
        <v>7.142857142857143</v>
      </c>
      <c r="BH280" s="48">
        <v>0</v>
      </c>
      <c r="BI280" s="49">
        <v>0</v>
      </c>
      <c r="BJ280" s="48">
        <v>26</v>
      </c>
      <c r="BK280" s="49">
        <v>92.85714285714286</v>
      </c>
      <c r="BL280" s="48">
        <v>28</v>
      </c>
    </row>
    <row r="281" spans="1:64" ht="15">
      <c r="A281" s="64" t="s">
        <v>371</v>
      </c>
      <c r="B281" s="64" t="s">
        <v>640</v>
      </c>
      <c r="C281" s="65" t="s">
        <v>5806</v>
      </c>
      <c r="D281" s="66">
        <v>3</v>
      </c>
      <c r="E281" s="67" t="s">
        <v>132</v>
      </c>
      <c r="F281" s="68">
        <v>35</v>
      </c>
      <c r="G281" s="65"/>
      <c r="H281" s="69"/>
      <c r="I281" s="70"/>
      <c r="J281" s="70"/>
      <c r="K281" s="34" t="s">
        <v>65</v>
      </c>
      <c r="L281" s="77">
        <v>281</v>
      </c>
      <c r="M281" s="77"/>
      <c r="N281" s="72"/>
      <c r="O281" s="79" t="s">
        <v>647</v>
      </c>
      <c r="P281" s="81">
        <v>43428.11019675926</v>
      </c>
      <c r="Q281" s="79" t="s">
        <v>762</v>
      </c>
      <c r="R281" s="79"/>
      <c r="S281" s="79"/>
      <c r="T281" s="79"/>
      <c r="U281" s="79"/>
      <c r="V281" s="82" t="s">
        <v>1000</v>
      </c>
      <c r="W281" s="81">
        <v>43428.11019675926</v>
      </c>
      <c r="X281" s="82" t="s">
        <v>1328</v>
      </c>
      <c r="Y281" s="79"/>
      <c r="Z281" s="79"/>
      <c r="AA281" s="85" t="s">
        <v>1673</v>
      </c>
      <c r="AB281" s="85" t="s">
        <v>1874</v>
      </c>
      <c r="AC281" s="79" t="b">
        <v>0</v>
      </c>
      <c r="AD281" s="79">
        <v>1</v>
      </c>
      <c r="AE281" s="85" t="s">
        <v>1907</v>
      </c>
      <c r="AF281" s="79" t="b">
        <v>0</v>
      </c>
      <c r="AG281" s="79" t="s">
        <v>1909</v>
      </c>
      <c r="AH281" s="79"/>
      <c r="AI281" s="85" t="s">
        <v>1876</v>
      </c>
      <c r="AJ281" s="79" t="b">
        <v>0</v>
      </c>
      <c r="AK281" s="79">
        <v>0</v>
      </c>
      <c r="AL281" s="85" t="s">
        <v>1876</v>
      </c>
      <c r="AM281" s="79" t="s">
        <v>1921</v>
      </c>
      <c r="AN281" s="79" t="b">
        <v>0</v>
      </c>
      <c r="AO281" s="85" t="s">
        <v>1874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1</v>
      </c>
      <c r="BE281" s="49">
        <v>4.545454545454546</v>
      </c>
      <c r="BF281" s="48">
        <v>0</v>
      </c>
      <c r="BG281" s="49">
        <v>0</v>
      </c>
      <c r="BH281" s="48">
        <v>0</v>
      </c>
      <c r="BI281" s="49">
        <v>0</v>
      </c>
      <c r="BJ281" s="48">
        <v>21</v>
      </c>
      <c r="BK281" s="49">
        <v>95.45454545454545</v>
      </c>
      <c r="BL281" s="48">
        <v>22</v>
      </c>
    </row>
    <row r="282" spans="1:64" ht="15">
      <c r="A282" s="64" t="s">
        <v>371</v>
      </c>
      <c r="B282" s="64" t="s">
        <v>369</v>
      </c>
      <c r="C282" s="65" t="s">
        <v>5806</v>
      </c>
      <c r="D282" s="66">
        <v>3</v>
      </c>
      <c r="E282" s="67" t="s">
        <v>132</v>
      </c>
      <c r="F282" s="68">
        <v>35</v>
      </c>
      <c r="G282" s="65"/>
      <c r="H282" s="69"/>
      <c r="I282" s="70"/>
      <c r="J282" s="70"/>
      <c r="K282" s="34" t="s">
        <v>65</v>
      </c>
      <c r="L282" s="77">
        <v>282</v>
      </c>
      <c r="M282" s="77"/>
      <c r="N282" s="72"/>
      <c r="O282" s="79" t="s">
        <v>646</v>
      </c>
      <c r="P282" s="81">
        <v>43476.11570601852</v>
      </c>
      <c r="Q282" s="79" t="s">
        <v>761</v>
      </c>
      <c r="R282" s="79"/>
      <c r="S282" s="79"/>
      <c r="T282" s="79"/>
      <c r="U282" s="79"/>
      <c r="V282" s="82" t="s">
        <v>1000</v>
      </c>
      <c r="W282" s="81">
        <v>43476.11570601852</v>
      </c>
      <c r="X282" s="82" t="s">
        <v>1329</v>
      </c>
      <c r="Y282" s="79"/>
      <c r="Z282" s="79"/>
      <c r="AA282" s="85" t="s">
        <v>1674</v>
      </c>
      <c r="AB282" s="79"/>
      <c r="AC282" s="79" t="b">
        <v>0</v>
      </c>
      <c r="AD282" s="79">
        <v>0</v>
      </c>
      <c r="AE282" s="85" t="s">
        <v>1876</v>
      </c>
      <c r="AF282" s="79" t="b">
        <v>1</v>
      </c>
      <c r="AG282" s="79" t="s">
        <v>1909</v>
      </c>
      <c r="AH282" s="79"/>
      <c r="AI282" s="85" t="s">
        <v>1918</v>
      </c>
      <c r="AJ282" s="79" t="b">
        <v>0</v>
      </c>
      <c r="AK282" s="79">
        <v>31</v>
      </c>
      <c r="AL282" s="85" t="s">
        <v>1671</v>
      </c>
      <c r="AM282" s="79" t="s">
        <v>1920</v>
      </c>
      <c r="AN282" s="79" t="b">
        <v>0</v>
      </c>
      <c r="AO282" s="85" t="s">
        <v>1671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2</v>
      </c>
      <c r="BG282" s="49">
        <v>7.142857142857143</v>
      </c>
      <c r="BH282" s="48">
        <v>0</v>
      </c>
      <c r="BI282" s="49">
        <v>0</v>
      </c>
      <c r="BJ282" s="48">
        <v>26</v>
      </c>
      <c r="BK282" s="49">
        <v>92.85714285714286</v>
      </c>
      <c r="BL282" s="48">
        <v>28</v>
      </c>
    </row>
    <row r="283" spans="1:64" ht="15">
      <c r="A283" s="64" t="s">
        <v>372</v>
      </c>
      <c r="B283" s="64" t="s">
        <v>369</v>
      </c>
      <c r="C283" s="65" t="s">
        <v>5806</v>
      </c>
      <c r="D283" s="66">
        <v>3</v>
      </c>
      <c r="E283" s="67" t="s">
        <v>132</v>
      </c>
      <c r="F283" s="68">
        <v>35</v>
      </c>
      <c r="G283" s="65"/>
      <c r="H283" s="69"/>
      <c r="I283" s="70"/>
      <c r="J283" s="70"/>
      <c r="K283" s="34" t="s">
        <v>65</v>
      </c>
      <c r="L283" s="77">
        <v>283</v>
      </c>
      <c r="M283" s="77"/>
      <c r="N283" s="72"/>
      <c r="O283" s="79" t="s">
        <v>646</v>
      </c>
      <c r="P283" s="81">
        <v>43476.11861111111</v>
      </c>
      <c r="Q283" s="79" t="s">
        <v>761</v>
      </c>
      <c r="R283" s="79"/>
      <c r="S283" s="79"/>
      <c r="T283" s="79"/>
      <c r="U283" s="79"/>
      <c r="V283" s="82" t="s">
        <v>1001</v>
      </c>
      <c r="W283" s="81">
        <v>43476.11861111111</v>
      </c>
      <c r="X283" s="82" t="s">
        <v>1330</v>
      </c>
      <c r="Y283" s="79"/>
      <c r="Z283" s="79"/>
      <c r="AA283" s="85" t="s">
        <v>1675</v>
      </c>
      <c r="AB283" s="79"/>
      <c r="AC283" s="79" t="b">
        <v>0</v>
      </c>
      <c r="AD283" s="79">
        <v>0</v>
      </c>
      <c r="AE283" s="85" t="s">
        <v>1876</v>
      </c>
      <c r="AF283" s="79" t="b">
        <v>1</v>
      </c>
      <c r="AG283" s="79" t="s">
        <v>1909</v>
      </c>
      <c r="AH283" s="79"/>
      <c r="AI283" s="85" t="s">
        <v>1918</v>
      </c>
      <c r="AJ283" s="79" t="b">
        <v>0</v>
      </c>
      <c r="AK283" s="79">
        <v>31</v>
      </c>
      <c r="AL283" s="85" t="s">
        <v>1671</v>
      </c>
      <c r="AM283" s="79" t="s">
        <v>1921</v>
      </c>
      <c r="AN283" s="79" t="b">
        <v>0</v>
      </c>
      <c r="AO283" s="85" t="s">
        <v>1671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2</v>
      </c>
      <c r="BG283" s="49">
        <v>7.142857142857143</v>
      </c>
      <c r="BH283" s="48">
        <v>0</v>
      </c>
      <c r="BI283" s="49">
        <v>0</v>
      </c>
      <c r="BJ283" s="48">
        <v>26</v>
      </c>
      <c r="BK283" s="49">
        <v>92.85714285714286</v>
      </c>
      <c r="BL283" s="48">
        <v>28</v>
      </c>
    </row>
    <row r="284" spans="1:64" ht="15">
      <c r="A284" s="64" t="s">
        <v>373</v>
      </c>
      <c r="B284" s="64" t="s">
        <v>369</v>
      </c>
      <c r="C284" s="65" t="s">
        <v>5806</v>
      </c>
      <c r="D284" s="66">
        <v>3</v>
      </c>
      <c r="E284" s="67" t="s">
        <v>132</v>
      </c>
      <c r="F284" s="68">
        <v>35</v>
      </c>
      <c r="G284" s="65"/>
      <c r="H284" s="69"/>
      <c r="I284" s="70"/>
      <c r="J284" s="70"/>
      <c r="K284" s="34" t="s">
        <v>65</v>
      </c>
      <c r="L284" s="77">
        <v>284</v>
      </c>
      <c r="M284" s="77"/>
      <c r="N284" s="72"/>
      <c r="O284" s="79" t="s">
        <v>646</v>
      </c>
      <c r="P284" s="81">
        <v>43476.135046296295</v>
      </c>
      <c r="Q284" s="79" t="s">
        <v>761</v>
      </c>
      <c r="R284" s="79"/>
      <c r="S284" s="79"/>
      <c r="T284" s="79"/>
      <c r="U284" s="79"/>
      <c r="V284" s="82" t="s">
        <v>1002</v>
      </c>
      <c r="W284" s="81">
        <v>43476.135046296295</v>
      </c>
      <c r="X284" s="82" t="s">
        <v>1331</v>
      </c>
      <c r="Y284" s="79"/>
      <c r="Z284" s="79"/>
      <c r="AA284" s="85" t="s">
        <v>1676</v>
      </c>
      <c r="AB284" s="79"/>
      <c r="AC284" s="79" t="b">
        <v>0</v>
      </c>
      <c r="AD284" s="79">
        <v>0</v>
      </c>
      <c r="AE284" s="85" t="s">
        <v>1876</v>
      </c>
      <c r="AF284" s="79" t="b">
        <v>1</v>
      </c>
      <c r="AG284" s="79" t="s">
        <v>1909</v>
      </c>
      <c r="AH284" s="79"/>
      <c r="AI284" s="85" t="s">
        <v>1918</v>
      </c>
      <c r="AJ284" s="79" t="b">
        <v>0</v>
      </c>
      <c r="AK284" s="79">
        <v>31</v>
      </c>
      <c r="AL284" s="85" t="s">
        <v>1671</v>
      </c>
      <c r="AM284" s="79" t="s">
        <v>1921</v>
      </c>
      <c r="AN284" s="79" t="b">
        <v>0</v>
      </c>
      <c r="AO284" s="85" t="s">
        <v>1671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2</v>
      </c>
      <c r="BG284" s="49">
        <v>7.142857142857143</v>
      </c>
      <c r="BH284" s="48">
        <v>0</v>
      </c>
      <c r="BI284" s="49">
        <v>0</v>
      </c>
      <c r="BJ284" s="48">
        <v>26</v>
      </c>
      <c r="BK284" s="49">
        <v>92.85714285714286</v>
      </c>
      <c r="BL284" s="48">
        <v>28</v>
      </c>
    </row>
    <row r="285" spans="1:64" ht="15">
      <c r="A285" s="64" t="s">
        <v>374</v>
      </c>
      <c r="B285" s="64" t="s">
        <v>369</v>
      </c>
      <c r="C285" s="65" t="s">
        <v>5806</v>
      </c>
      <c r="D285" s="66">
        <v>3</v>
      </c>
      <c r="E285" s="67" t="s">
        <v>132</v>
      </c>
      <c r="F285" s="68">
        <v>35</v>
      </c>
      <c r="G285" s="65"/>
      <c r="H285" s="69"/>
      <c r="I285" s="70"/>
      <c r="J285" s="70"/>
      <c r="K285" s="34" t="s">
        <v>65</v>
      </c>
      <c r="L285" s="77">
        <v>285</v>
      </c>
      <c r="M285" s="77"/>
      <c r="N285" s="72"/>
      <c r="O285" s="79" t="s">
        <v>646</v>
      </c>
      <c r="P285" s="81">
        <v>43476.14142361111</v>
      </c>
      <c r="Q285" s="79" t="s">
        <v>761</v>
      </c>
      <c r="R285" s="79"/>
      <c r="S285" s="79"/>
      <c r="T285" s="79"/>
      <c r="U285" s="79"/>
      <c r="V285" s="82" t="s">
        <v>1003</v>
      </c>
      <c r="W285" s="81">
        <v>43476.14142361111</v>
      </c>
      <c r="X285" s="82" t="s">
        <v>1332</v>
      </c>
      <c r="Y285" s="79"/>
      <c r="Z285" s="79"/>
      <c r="AA285" s="85" t="s">
        <v>1677</v>
      </c>
      <c r="AB285" s="79"/>
      <c r="AC285" s="79" t="b">
        <v>0</v>
      </c>
      <c r="AD285" s="79">
        <v>0</v>
      </c>
      <c r="AE285" s="85" t="s">
        <v>1876</v>
      </c>
      <c r="AF285" s="79" t="b">
        <v>1</v>
      </c>
      <c r="AG285" s="79" t="s">
        <v>1909</v>
      </c>
      <c r="AH285" s="79"/>
      <c r="AI285" s="85" t="s">
        <v>1918</v>
      </c>
      <c r="AJ285" s="79" t="b">
        <v>0</v>
      </c>
      <c r="AK285" s="79">
        <v>31</v>
      </c>
      <c r="AL285" s="85" t="s">
        <v>1671</v>
      </c>
      <c r="AM285" s="79" t="s">
        <v>1919</v>
      </c>
      <c r="AN285" s="79" t="b">
        <v>0</v>
      </c>
      <c r="AO285" s="85" t="s">
        <v>1671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2</v>
      </c>
      <c r="BG285" s="49">
        <v>7.142857142857143</v>
      </c>
      <c r="BH285" s="48">
        <v>0</v>
      </c>
      <c r="BI285" s="49">
        <v>0</v>
      </c>
      <c r="BJ285" s="48">
        <v>26</v>
      </c>
      <c r="BK285" s="49">
        <v>92.85714285714286</v>
      </c>
      <c r="BL285" s="48">
        <v>28</v>
      </c>
    </row>
    <row r="286" spans="1:64" ht="15">
      <c r="A286" s="64" t="s">
        <v>375</v>
      </c>
      <c r="B286" s="64" t="s">
        <v>369</v>
      </c>
      <c r="C286" s="65" t="s">
        <v>5806</v>
      </c>
      <c r="D286" s="66">
        <v>3</v>
      </c>
      <c r="E286" s="67" t="s">
        <v>132</v>
      </c>
      <c r="F286" s="68">
        <v>35</v>
      </c>
      <c r="G286" s="65"/>
      <c r="H286" s="69"/>
      <c r="I286" s="70"/>
      <c r="J286" s="70"/>
      <c r="K286" s="34" t="s">
        <v>65</v>
      </c>
      <c r="L286" s="77">
        <v>286</v>
      </c>
      <c r="M286" s="77"/>
      <c r="N286" s="72"/>
      <c r="O286" s="79" t="s">
        <v>646</v>
      </c>
      <c r="P286" s="81">
        <v>43476.154444444444</v>
      </c>
      <c r="Q286" s="79" t="s">
        <v>761</v>
      </c>
      <c r="R286" s="79"/>
      <c r="S286" s="79"/>
      <c r="T286" s="79"/>
      <c r="U286" s="79"/>
      <c r="V286" s="82" t="s">
        <v>1004</v>
      </c>
      <c r="W286" s="81">
        <v>43476.154444444444</v>
      </c>
      <c r="X286" s="82" t="s">
        <v>1333</v>
      </c>
      <c r="Y286" s="79"/>
      <c r="Z286" s="79"/>
      <c r="AA286" s="85" t="s">
        <v>1678</v>
      </c>
      <c r="AB286" s="79"/>
      <c r="AC286" s="79" t="b">
        <v>0</v>
      </c>
      <c r="AD286" s="79">
        <v>0</v>
      </c>
      <c r="AE286" s="85" t="s">
        <v>1876</v>
      </c>
      <c r="AF286" s="79" t="b">
        <v>1</v>
      </c>
      <c r="AG286" s="79" t="s">
        <v>1909</v>
      </c>
      <c r="AH286" s="79"/>
      <c r="AI286" s="85" t="s">
        <v>1918</v>
      </c>
      <c r="AJ286" s="79" t="b">
        <v>0</v>
      </c>
      <c r="AK286" s="79">
        <v>31</v>
      </c>
      <c r="AL286" s="85" t="s">
        <v>1671</v>
      </c>
      <c r="AM286" s="79" t="s">
        <v>1919</v>
      </c>
      <c r="AN286" s="79" t="b">
        <v>0</v>
      </c>
      <c r="AO286" s="85" t="s">
        <v>1671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2</v>
      </c>
      <c r="BG286" s="49">
        <v>7.142857142857143</v>
      </c>
      <c r="BH286" s="48">
        <v>0</v>
      </c>
      <c r="BI286" s="49">
        <v>0</v>
      </c>
      <c r="BJ286" s="48">
        <v>26</v>
      </c>
      <c r="BK286" s="49">
        <v>92.85714285714286</v>
      </c>
      <c r="BL286" s="48">
        <v>28</v>
      </c>
    </row>
    <row r="287" spans="1:64" ht="15">
      <c r="A287" s="64" t="s">
        <v>376</v>
      </c>
      <c r="B287" s="64" t="s">
        <v>369</v>
      </c>
      <c r="C287" s="65" t="s">
        <v>5806</v>
      </c>
      <c r="D287" s="66">
        <v>3</v>
      </c>
      <c r="E287" s="67" t="s">
        <v>132</v>
      </c>
      <c r="F287" s="68">
        <v>35</v>
      </c>
      <c r="G287" s="65"/>
      <c r="H287" s="69"/>
      <c r="I287" s="70"/>
      <c r="J287" s="70"/>
      <c r="K287" s="34" t="s">
        <v>65</v>
      </c>
      <c r="L287" s="77">
        <v>287</v>
      </c>
      <c r="M287" s="77"/>
      <c r="N287" s="72"/>
      <c r="O287" s="79" t="s">
        <v>646</v>
      </c>
      <c r="P287" s="81">
        <v>43476.155543981484</v>
      </c>
      <c r="Q287" s="79" t="s">
        <v>761</v>
      </c>
      <c r="R287" s="79"/>
      <c r="S287" s="79"/>
      <c r="T287" s="79"/>
      <c r="U287" s="79"/>
      <c r="V287" s="82" t="s">
        <v>1005</v>
      </c>
      <c r="W287" s="81">
        <v>43476.155543981484</v>
      </c>
      <c r="X287" s="82" t="s">
        <v>1334</v>
      </c>
      <c r="Y287" s="79"/>
      <c r="Z287" s="79"/>
      <c r="AA287" s="85" t="s">
        <v>1679</v>
      </c>
      <c r="AB287" s="79"/>
      <c r="AC287" s="79" t="b">
        <v>0</v>
      </c>
      <c r="AD287" s="79">
        <v>0</v>
      </c>
      <c r="AE287" s="85" t="s">
        <v>1876</v>
      </c>
      <c r="AF287" s="79" t="b">
        <v>1</v>
      </c>
      <c r="AG287" s="79" t="s">
        <v>1909</v>
      </c>
      <c r="AH287" s="79"/>
      <c r="AI287" s="85" t="s">
        <v>1918</v>
      </c>
      <c r="AJ287" s="79" t="b">
        <v>0</v>
      </c>
      <c r="AK287" s="79">
        <v>31</v>
      </c>
      <c r="AL287" s="85" t="s">
        <v>1671</v>
      </c>
      <c r="AM287" s="79" t="s">
        <v>1920</v>
      </c>
      <c r="AN287" s="79" t="b">
        <v>0</v>
      </c>
      <c r="AO287" s="85" t="s">
        <v>1671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0</v>
      </c>
      <c r="BE287" s="49">
        <v>0</v>
      </c>
      <c r="BF287" s="48">
        <v>2</v>
      </c>
      <c r="BG287" s="49">
        <v>7.142857142857143</v>
      </c>
      <c r="BH287" s="48">
        <v>0</v>
      </c>
      <c r="BI287" s="49">
        <v>0</v>
      </c>
      <c r="BJ287" s="48">
        <v>26</v>
      </c>
      <c r="BK287" s="49">
        <v>92.85714285714286</v>
      </c>
      <c r="BL287" s="48">
        <v>28</v>
      </c>
    </row>
    <row r="288" spans="1:64" ht="15">
      <c r="A288" s="64" t="s">
        <v>377</v>
      </c>
      <c r="B288" s="64" t="s">
        <v>369</v>
      </c>
      <c r="C288" s="65" t="s">
        <v>5806</v>
      </c>
      <c r="D288" s="66">
        <v>3</v>
      </c>
      <c r="E288" s="67" t="s">
        <v>132</v>
      </c>
      <c r="F288" s="68">
        <v>35</v>
      </c>
      <c r="G288" s="65"/>
      <c r="H288" s="69"/>
      <c r="I288" s="70"/>
      <c r="J288" s="70"/>
      <c r="K288" s="34" t="s">
        <v>65</v>
      </c>
      <c r="L288" s="77">
        <v>288</v>
      </c>
      <c r="M288" s="77"/>
      <c r="N288" s="72"/>
      <c r="O288" s="79" t="s">
        <v>646</v>
      </c>
      <c r="P288" s="81">
        <v>43476.158113425925</v>
      </c>
      <c r="Q288" s="79" t="s">
        <v>761</v>
      </c>
      <c r="R288" s="79"/>
      <c r="S288" s="79"/>
      <c r="T288" s="79"/>
      <c r="U288" s="79"/>
      <c r="V288" s="82" t="s">
        <v>1006</v>
      </c>
      <c r="W288" s="81">
        <v>43476.158113425925</v>
      </c>
      <c r="X288" s="82" t="s">
        <v>1335</v>
      </c>
      <c r="Y288" s="79"/>
      <c r="Z288" s="79"/>
      <c r="AA288" s="85" t="s">
        <v>1680</v>
      </c>
      <c r="AB288" s="79"/>
      <c r="AC288" s="79" t="b">
        <v>0</v>
      </c>
      <c r="AD288" s="79">
        <v>0</v>
      </c>
      <c r="AE288" s="85" t="s">
        <v>1876</v>
      </c>
      <c r="AF288" s="79" t="b">
        <v>1</v>
      </c>
      <c r="AG288" s="79" t="s">
        <v>1909</v>
      </c>
      <c r="AH288" s="79"/>
      <c r="AI288" s="85" t="s">
        <v>1918</v>
      </c>
      <c r="AJ288" s="79" t="b">
        <v>0</v>
      </c>
      <c r="AK288" s="79">
        <v>31</v>
      </c>
      <c r="AL288" s="85" t="s">
        <v>1671</v>
      </c>
      <c r="AM288" s="79" t="s">
        <v>1926</v>
      </c>
      <c r="AN288" s="79" t="b">
        <v>0</v>
      </c>
      <c r="AO288" s="85" t="s">
        <v>1671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2</v>
      </c>
      <c r="BG288" s="49">
        <v>7.142857142857143</v>
      </c>
      <c r="BH288" s="48">
        <v>0</v>
      </c>
      <c r="BI288" s="49">
        <v>0</v>
      </c>
      <c r="BJ288" s="48">
        <v>26</v>
      </c>
      <c r="BK288" s="49">
        <v>92.85714285714286</v>
      </c>
      <c r="BL288" s="48">
        <v>28</v>
      </c>
    </row>
    <row r="289" spans="1:64" ht="15">
      <c r="A289" s="64" t="s">
        <v>378</v>
      </c>
      <c r="B289" s="64" t="s">
        <v>369</v>
      </c>
      <c r="C289" s="65" t="s">
        <v>5806</v>
      </c>
      <c r="D289" s="66">
        <v>3</v>
      </c>
      <c r="E289" s="67" t="s">
        <v>132</v>
      </c>
      <c r="F289" s="68">
        <v>35</v>
      </c>
      <c r="G289" s="65"/>
      <c r="H289" s="69"/>
      <c r="I289" s="70"/>
      <c r="J289" s="70"/>
      <c r="K289" s="34" t="s">
        <v>65</v>
      </c>
      <c r="L289" s="77">
        <v>289</v>
      </c>
      <c r="M289" s="77"/>
      <c r="N289" s="72"/>
      <c r="O289" s="79" t="s">
        <v>646</v>
      </c>
      <c r="P289" s="81">
        <v>43476.15949074074</v>
      </c>
      <c r="Q289" s="79" t="s">
        <v>761</v>
      </c>
      <c r="R289" s="79"/>
      <c r="S289" s="79"/>
      <c r="T289" s="79"/>
      <c r="U289" s="79"/>
      <c r="V289" s="82" t="s">
        <v>1007</v>
      </c>
      <c r="W289" s="81">
        <v>43476.15949074074</v>
      </c>
      <c r="X289" s="82" t="s">
        <v>1336</v>
      </c>
      <c r="Y289" s="79"/>
      <c r="Z289" s="79"/>
      <c r="AA289" s="85" t="s">
        <v>1681</v>
      </c>
      <c r="AB289" s="79"/>
      <c r="AC289" s="79" t="b">
        <v>0</v>
      </c>
      <c r="AD289" s="79">
        <v>0</v>
      </c>
      <c r="AE289" s="85" t="s">
        <v>1876</v>
      </c>
      <c r="AF289" s="79" t="b">
        <v>1</v>
      </c>
      <c r="AG289" s="79" t="s">
        <v>1909</v>
      </c>
      <c r="AH289" s="79"/>
      <c r="AI289" s="85" t="s">
        <v>1918</v>
      </c>
      <c r="AJ289" s="79" t="b">
        <v>0</v>
      </c>
      <c r="AK289" s="79">
        <v>31</v>
      </c>
      <c r="AL289" s="85" t="s">
        <v>1671</v>
      </c>
      <c r="AM289" s="79" t="s">
        <v>1920</v>
      </c>
      <c r="AN289" s="79" t="b">
        <v>0</v>
      </c>
      <c r="AO289" s="85" t="s">
        <v>1671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2</v>
      </c>
      <c r="BG289" s="49">
        <v>7.142857142857143</v>
      </c>
      <c r="BH289" s="48">
        <v>0</v>
      </c>
      <c r="BI289" s="49">
        <v>0</v>
      </c>
      <c r="BJ289" s="48">
        <v>26</v>
      </c>
      <c r="BK289" s="49">
        <v>92.85714285714286</v>
      </c>
      <c r="BL289" s="48">
        <v>28</v>
      </c>
    </row>
    <row r="290" spans="1:64" ht="15">
      <c r="A290" s="64" t="s">
        <v>379</v>
      </c>
      <c r="B290" s="64" t="s">
        <v>369</v>
      </c>
      <c r="C290" s="65" t="s">
        <v>5806</v>
      </c>
      <c r="D290" s="66">
        <v>3</v>
      </c>
      <c r="E290" s="67" t="s">
        <v>132</v>
      </c>
      <c r="F290" s="68">
        <v>35</v>
      </c>
      <c r="G290" s="65"/>
      <c r="H290" s="69"/>
      <c r="I290" s="70"/>
      <c r="J290" s="70"/>
      <c r="K290" s="34" t="s">
        <v>65</v>
      </c>
      <c r="L290" s="77">
        <v>290</v>
      </c>
      <c r="M290" s="77"/>
      <c r="N290" s="72"/>
      <c r="O290" s="79" t="s">
        <v>646</v>
      </c>
      <c r="P290" s="81">
        <v>43476.15987268519</v>
      </c>
      <c r="Q290" s="79" t="s">
        <v>761</v>
      </c>
      <c r="R290" s="79"/>
      <c r="S290" s="79"/>
      <c r="T290" s="79"/>
      <c r="U290" s="79"/>
      <c r="V290" s="82" t="s">
        <v>1008</v>
      </c>
      <c r="W290" s="81">
        <v>43476.15987268519</v>
      </c>
      <c r="X290" s="82" t="s">
        <v>1337</v>
      </c>
      <c r="Y290" s="79"/>
      <c r="Z290" s="79"/>
      <c r="AA290" s="85" t="s">
        <v>1682</v>
      </c>
      <c r="AB290" s="79"/>
      <c r="AC290" s="79" t="b">
        <v>0</v>
      </c>
      <c r="AD290" s="79">
        <v>0</v>
      </c>
      <c r="AE290" s="85" t="s">
        <v>1876</v>
      </c>
      <c r="AF290" s="79" t="b">
        <v>1</v>
      </c>
      <c r="AG290" s="79" t="s">
        <v>1909</v>
      </c>
      <c r="AH290" s="79"/>
      <c r="AI290" s="85" t="s">
        <v>1918</v>
      </c>
      <c r="AJ290" s="79" t="b">
        <v>0</v>
      </c>
      <c r="AK290" s="79">
        <v>31</v>
      </c>
      <c r="AL290" s="85" t="s">
        <v>1671</v>
      </c>
      <c r="AM290" s="79" t="s">
        <v>1919</v>
      </c>
      <c r="AN290" s="79" t="b">
        <v>0</v>
      </c>
      <c r="AO290" s="85" t="s">
        <v>1671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0</v>
      </c>
      <c r="BE290" s="49">
        <v>0</v>
      </c>
      <c r="BF290" s="48">
        <v>2</v>
      </c>
      <c r="BG290" s="49">
        <v>7.142857142857143</v>
      </c>
      <c r="BH290" s="48">
        <v>0</v>
      </c>
      <c r="BI290" s="49">
        <v>0</v>
      </c>
      <c r="BJ290" s="48">
        <v>26</v>
      </c>
      <c r="BK290" s="49">
        <v>92.85714285714286</v>
      </c>
      <c r="BL290" s="48">
        <v>28</v>
      </c>
    </row>
    <row r="291" spans="1:64" ht="15">
      <c r="A291" s="64" t="s">
        <v>380</v>
      </c>
      <c r="B291" s="64" t="s">
        <v>369</v>
      </c>
      <c r="C291" s="65" t="s">
        <v>5806</v>
      </c>
      <c r="D291" s="66">
        <v>3</v>
      </c>
      <c r="E291" s="67" t="s">
        <v>132</v>
      </c>
      <c r="F291" s="68">
        <v>35</v>
      </c>
      <c r="G291" s="65"/>
      <c r="H291" s="69"/>
      <c r="I291" s="70"/>
      <c r="J291" s="70"/>
      <c r="K291" s="34" t="s">
        <v>65</v>
      </c>
      <c r="L291" s="77">
        <v>291</v>
      </c>
      <c r="M291" s="77"/>
      <c r="N291" s="72"/>
      <c r="O291" s="79" t="s">
        <v>646</v>
      </c>
      <c r="P291" s="81">
        <v>43476.1612962963</v>
      </c>
      <c r="Q291" s="79" t="s">
        <v>761</v>
      </c>
      <c r="R291" s="79"/>
      <c r="S291" s="79"/>
      <c r="T291" s="79"/>
      <c r="U291" s="79"/>
      <c r="V291" s="82" t="s">
        <v>1009</v>
      </c>
      <c r="W291" s="81">
        <v>43476.1612962963</v>
      </c>
      <c r="X291" s="82" t="s">
        <v>1338</v>
      </c>
      <c r="Y291" s="79"/>
      <c r="Z291" s="79"/>
      <c r="AA291" s="85" t="s">
        <v>1683</v>
      </c>
      <c r="AB291" s="79"/>
      <c r="AC291" s="79" t="b">
        <v>0</v>
      </c>
      <c r="AD291" s="79">
        <v>0</v>
      </c>
      <c r="AE291" s="85" t="s">
        <v>1876</v>
      </c>
      <c r="AF291" s="79" t="b">
        <v>1</v>
      </c>
      <c r="AG291" s="79" t="s">
        <v>1909</v>
      </c>
      <c r="AH291" s="79"/>
      <c r="AI291" s="85" t="s">
        <v>1918</v>
      </c>
      <c r="AJ291" s="79" t="b">
        <v>0</v>
      </c>
      <c r="AK291" s="79">
        <v>31</v>
      </c>
      <c r="AL291" s="85" t="s">
        <v>1671</v>
      </c>
      <c r="AM291" s="79" t="s">
        <v>1921</v>
      </c>
      <c r="AN291" s="79" t="b">
        <v>0</v>
      </c>
      <c r="AO291" s="85" t="s">
        <v>1671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0</v>
      </c>
      <c r="BE291" s="49">
        <v>0</v>
      </c>
      <c r="BF291" s="48">
        <v>2</v>
      </c>
      <c r="BG291" s="49">
        <v>7.142857142857143</v>
      </c>
      <c r="BH291" s="48">
        <v>0</v>
      </c>
      <c r="BI291" s="49">
        <v>0</v>
      </c>
      <c r="BJ291" s="48">
        <v>26</v>
      </c>
      <c r="BK291" s="49">
        <v>92.85714285714286</v>
      </c>
      <c r="BL291" s="48">
        <v>28</v>
      </c>
    </row>
    <row r="292" spans="1:64" ht="15">
      <c r="A292" s="64" t="s">
        <v>381</v>
      </c>
      <c r="B292" s="64" t="s">
        <v>369</v>
      </c>
      <c r="C292" s="65" t="s">
        <v>5806</v>
      </c>
      <c r="D292" s="66">
        <v>3</v>
      </c>
      <c r="E292" s="67" t="s">
        <v>132</v>
      </c>
      <c r="F292" s="68">
        <v>35</v>
      </c>
      <c r="G292" s="65"/>
      <c r="H292" s="69"/>
      <c r="I292" s="70"/>
      <c r="J292" s="70"/>
      <c r="K292" s="34" t="s">
        <v>65</v>
      </c>
      <c r="L292" s="77">
        <v>292</v>
      </c>
      <c r="M292" s="77"/>
      <c r="N292" s="72"/>
      <c r="O292" s="79" t="s">
        <v>646</v>
      </c>
      <c r="P292" s="81">
        <v>43476.165127314816</v>
      </c>
      <c r="Q292" s="79" t="s">
        <v>761</v>
      </c>
      <c r="R292" s="79"/>
      <c r="S292" s="79"/>
      <c r="T292" s="79"/>
      <c r="U292" s="79"/>
      <c r="V292" s="82" t="s">
        <v>1010</v>
      </c>
      <c r="W292" s="81">
        <v>43476.165127314816</v>
      </c>
      <c r="X292" s="82" t="s">
        <v>1339</v>
      </c>
      <c r="Y292" s="79"/>
      <c r="Z292" s="79"/>
      <c r="AA292" s="85" t="s">
        <v>1684</v>
      </c>
      <c r="AB292" s="79"/>
      <c r="AC292" s="79" t="b">
        <v>0</v>
      </c>
      <c r="AD292" s="79">
        <v>0</v>
      </c>
      <c r="AE292" s="85" t="s">
        <v>1876</v>
      </c>
      <c r="AF292" s="79" t="b">
        <v>1</v>
      </c>
      <c r="AG292" s="79" t="s">
        <v>1909</v>
      </c>
      <c r="AH292" s="79"/>
      <c r="AI292" s="85" t="s">
        <v>1918</v>
      </c>
      <c r="AJ292" s="79" t="b">
        <v>0</v>
      </c>
      <c r="AK292" s="79">
        <v>31</v>
      </c>
      <c r="AL292" s="85" t="s">
        <v>1671</v>
      </c>
      <c r="AM292" s="79" t="s">
        <v>1921</v>
      </c>
      <c r="AN292" s="79" t="b">
        <v>0</v>
      </c>
      <c r="AO292" s="85" t="s">
        <v>1671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0</v>
      </c>
      <c r="BE292" s="49">
        <v>0</v>
      </c>
      <c r="BF292" s="48">
        <v>2</v>
      </c>
      <c r="BG292" s="49">
        <v>7.142857142857143</v>
      </c>
      <c r="BH292" s="48">
        <v>0</v>
      </c>
      <c r="BI292" s="49">
        <v>0</v>
      </c>
      <c r="BJ292" s="48">
        <v>26</v>
      </c>
      <c r="BK292" s="49">
        <v>92.85714285714286</v>
      </c>
      <c r="BL292" s="48">
        <v>28</v>
      </c>
    </row>
    <row r="293" spans="1:64" ht="15">
      <c r="A293" s="64" t="s">
        <v>382</v>
      </c>
      <c r="B293" s="64" t="s">
        <v>641</v>
      </c>
      <c r="C293" s="65" t="s">
        <v>5806</v>
      </c>
      <c r="D293" s="66">
        <v>3</v>
      </c>
      <c r="E293" s="67" t="s">
        <v>132</v>
      </c>
      <c r="F293" s="68">
        <v>35</v>
      </c>
      <c r="G293" s="65"/>
      <c r="H293" s="69"/>
      <c r="I293" s="70"/>
      <c r="J293" s="70"/>
      <c r="K293" s="34" t="s">
        <v>65</v>
      </c>
      <c r="L293" s="77">
        <v>293</v>
      </c>
      <c r="M293" s="77"/>
      <c r="N293" s="72"/>
      <c r="O293" s="79" t="s">
        <v>646</v>
      </c>
      <c r="P293" s="81">
        <v>43476.17434027778</v>
      </c>
      <c r="Q293" s="79" t="s">
        <v>763</v>
      </c>
      <c r="R293" s="82" t="s">
        <v>799</v>
      </c>
      <c r="S293" s="79" t="s">
        <v>818</v>
      </c>
      <c r="T293" s="79" t="s">
        <v>843</v>
      </c>
      <c r="U293" s="79"/>
      <c r="V293" s="82" t="s">
        <v>1011</v>
      </c>
      <c r="W293" s="81">
        <v>43476.17434027778</v>
      </c>
      <c r="X293" s="82" t="s">
        <v>1340</v>
      </c>
      <c r="Y293" s="79"/>
      <c r="Z293" s="79"/>
      <c r="AA293" s="85" t="s">
        <v>1685</v>
      </c>
      <c r="AB293" s="79"/>
      <c r="AC293" s="79" t="b">
        <v>0</v>
      </c>
      <c r="AD293" s="79">
        <v>0</v>
      </c>
      <c r="AE293" s="85" t="s">
        <v>1876</v>
      </c>
      <c r="AF293" s="79" t="b">
        <v>0</v>
      </c>
      <c r="AG293" s="79" t="s">
        <v>1909</v>
      </c>
      <c r="AH293" s="79"/>
      <c r="AI293" s="85" t="s">
        <v>1876</v>
      </c>
      <c r="AJ293" s="79" t="b">
        <v>0</v>
      </c>
      <c r="AK293" s="79">
        <v>0</v>
      </c>
      <c r="AL293" s="85" t="s">
        <v>1876</v>
      </c>
      <c r="AM293" s="79" t="s">
        <v>1919</v>
      </c>
      <c r="AN293" s="79" t="b">
        <v>0</v>
      </c>
      <c r="AO293" s="85" t="s">
        <v>1685</v>
      </c>
      <c r="AP293" s="79" t="s">
        <v>176</v>
      </c>
      <c r="AQ293" s="79">
        <v>0</v>
      </c>
      <c r="AR293" s="79">
        <v>0</v>
      </c>
      <c r="AS293" s="79" t="s">
        <v>1942</v>
      </c>
      <c r="AT293" s="79" t="s">
        <v>1945</v>
      </c>
      <c r="AU293" s="79" t="s">
        <v>1948</v>
      </c>
      <c r="AV293" s="79" t="s">
        <v>1951</v>
      </c>
      <c r="AW293" s="79" t="s">
        <v>1954</v>
      </c>
      <c r="AX293" s="79" t="s">
        <v>1957</v>
      </c>
      <c r="AY293" s="79" t="s">
        <v>1958</v>
      </c>
      <c r="AZ293" s="82" t="s">
        <v>1961</v>
      </c>
      <c r="BA293">
        <v>1</v>
      </c>
      <c r="BB293" s="78" t="str">
        <f>REPLACE(INDEX(GroupVertices[Group],MATCH(Edges[[#This Row],[Vertex 1]],GroupVertices[Vertex],0)),1,1,"")</f>
        <v>34</v>
      </c>
      <c r="BC293" s="78" t="str">
        <f>REPLACE(INDEX(GroupVertices[Group],MATCH(Edges[[#This Row],[Vertex 2]],GroupVertices[Vertex],0)),1,1,"")</f>
        <v>34</v>
      </c>
      <c r="BD293" s="48">
        <v>0</v>
      </c>
      <c r="BE293" s="49">
        <v>0</v>
      </c>
      <c r="BF293" s="48">
        <v>1</v>
      </c>
      <c r="BG293" s="49">
        <v>2.9411764705882355</v>
      </c>
      <c r="BH293" s="48">
        <v>0</v>
      </c>
      <c r="BI293" s="49">
        <v>0</v>
      </c>
      <c r="BJ293" s="48">
        <v>33</v>
      </c>
      <c r="BK293" s="49">
        <v>97.05882352941177</v>
      </c>
      <c r="BL293" s="48">
        <v>34</v>
      </c>
    </row>
    <row r="294" spans="1:64" ht="15">
      <c r="A294" s="64" t="s">
        <v>383</v>
      </c>
      <c r="B294" s="64" t="s">
        <v>369</v>
      </c>
      <c r="C294" s="65" t="s">
        <v>5806</v>
      </c>
      <c r="D294" s="66">
        <v>3</v>
      </c>
      <c r="E294" s="67" t="s">
        <v>132</v>
      </c>
      <c r="F294" s="68">
        <v>35</v>
      </c>
      <c r="G294" s="65"/>
      <c r="H294" s="69"/>
      <c r="I294" s="70"/>
      <c r="J294" s="70"/>
      <c r="K294" s="34" t="s">
        <v>65</v>
      </c>
      <c r="L294" s="77">
        <v>294</v>
      </c>
      <c r="M294" s="77"/>
      <c r="N294" s="72"/>
      <c r="O294" s="79" t="s">
        <v>646</v>
      </c>
      <c r="P294" s="81">
        <v>43476.180289351854</v>
      </c>
      <c r="Q294" s="79" t="s">
        <v>761</v>
      </c>
      <c r="R294" s="79"/>
      <c r="S294" s="79"/>
      <c r="T294" s="79"/>
      <c r="U294" s="79"/>
      <c r="V294" s="82" t="s">
        <v>1012</v>
      </c>
      <c r="W294" s="81">
        <v>43476.180289351854</v>
      </c>
      <c r="X294" s="82" t="s">
        <v>1341</v>
      </c>
      <c r="Y294" s="79"/>
      <c r="Z294" s="79"/>
      <c r="AA294" s="85" t="s">
        <v>1686</v>
      </c>
      <c r="AB294" s="79"/>
      <c r="AC294" s="79" t="b">
        <v>0</v>
      </c>
      <c r="AD294" s="79">
        <v>0</v>
      </c>
      <c r="AE294" s="85" t="s">
        <v>1876</v>
      </c>
      <c r="AF294" s="79" t="b">
        <v>1</v>
      </c>
      <c r="AG294" s="79" t="s">
        <v>1909</v>
      </c>
      <c r="AH294" s="79"/>
      <c r="AI294" s="85" t="s">
        <v>1918</v>
      </c>
      <c r="AJ294" s="79" t="b">
        <v>0</v>
      </c>
      <c r="AK294" s="79">
        <v>31</v>
      </c>
      <c r="AL294" s="85" t="s">
        <v>1671</v>
      </c>
      <c r="AM294" s="79" t="s">
        <v>1920</v>
      </c>
      <c r="AN294" s="79" t="b">
        <v>0</v>
      </c>
      <c r="AO294" s="85" t="s">
        <v>1671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0</v>
      </c>
      <c r="BE294" s="49">
        <v>0</v>
      </c>
      <c r="BF294" s="48">
        <v>2</v>
      </c>
      <c r="BG294" s="49">
        <v>7.142857142857143</v>
      </c>
      <c r="BH294" s="48">
        <v>0</v>
      </c>
      <c r="BI294" s="49">
        <v>0</v>
      </c>
      <c r="BJ294" s="48">
        <v>26</v>
      </c>
      <c r="BK294" s="49">
        <v>92.85714285714286</v>
      </c>
      <c r="BL294" s="48">
        <v>28</v>
      </c>
    </row>
    <row r="295" spans="1:64" ht="15">
      <c r="A295" s="64" t="s">
        <v>384</v>
      </c>
      <c r="B295" s="64" t="s">
        <v>369</v>
      </c>
      <c r="C295" s="65" t="s">
        <v>5806</v>
      </c>
      <c r="D295" s="66">
        <v>3</v>
      </c>
      <c r="E295" s="67" t="s">
        <v>132</v>
      </c>
      <c r="F295" s="68">
        <v>35</v>
      </c>
      <c r="G295" s="65"/>
      <c r="H295" s="69"/>
      <c r="I295" s="70"/>
      <c r="J295" s="70"/>
      <c r="K295" s="34" t="s">
        <v>65</v>
      </c>
      <c r="L295" s="77">
        <v>295</v>
      </c>
      <c r="M295" s="77"/>
      <c r="N295" s="72"/>
      <c r="O295" s="79" t="s">
        <v>646</v>
      </c>
      <c r="P295" s="81">
        <v>43476.18356481481</v>
      </c>
      <c r="Q295" s="79" t="s">
        <v>761</v>
      </c>
      <c r="R295" s="79"/>
      <c r="S295" s="79"/>
      <c r="T295" s="79"/>
      <c r="U295" s="79"/>
      <c r="V295" s="82" t="s">
        <v>1013</v>
      </c>
      <c r="W295" s="81">
        <v>43476.18356481481</v>
      </c>
      <c r="X295" s="82" t="s">
        <v>1342</v>
      </c>
      <c r="Y295" s="79"/>
      <c r="Z295" s="79"/>
      <c r="AA295" s="85" t="s">
        <v>1687</v>
      </c>
      <c r="AB295" s="79"/>
      <c r="AC295" s="79" t="b">
        <v>0</v>
      </c>
      <c r="AD295" s="79">
        <v>0</v>
      </c>
      <c r="AE295" s="85" t="s">
        <v>1876</v>
      </c>
      <c r="AF295" s="79" t="b">
        <v>1</v>
      </c>
      <c r="AG295" s="79" t="s">
        <v>1909</v>
      </c>
      <c r="AH295" s="79"/>
      <c r="AI295" s="85" t="s">
        <v>1918</v>
      </c>
      <c r="AJ295" s="79" t="b">
        <v>0</v>
      </c>
      <c r="AK295" s="79">
        <v>31</v>
      </c>
      <c r="AL295" s="85" t="s">
        <v>1671</v>
      </c>
      <c r="AM295" s="79" t="s">
        <v>1919</v>
      </c>
      <c r="AN295" s="79" t="b">
        <v>0</v>
      </c>
      <c r="AO295" s="85" t="s">
        <v>1671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0</v>
      </c>
      <c r="BE295" s="49">
        <v>0</v>
      </c>
      <c r="BF295" s="48">
        <v>2</v>
      </c>
      <c r="BG295" s="49">
        <v>7.142857142857143</v>
      </c>
      <c r="BH295" s="48">
        <v>0</v>
      </c>
      <c r="BI295" s="49">
        <v>0</v>
      </c>
      <c r="BJ295" s="48">
        <v>26</v>
      </c>
      <c r="BK295" s="49">
        <v>92.85714285714286</v>
      </c>
      <c r="BL295" s="48">
        <v>28</v>
      </c>
    </row>
    <row r="296" spans="1:64" ht="15">
      <c r="A296" s="64" t="s">
        <v>385</v>
      </c>
      <c r="B296" s="64" t="s">
        <v>369</v>
      </c>
      <c r="C296" s="65" t="s">
        <v>5806</v>
      </c>
      <c r="D296" s="66">
        <v>3</v>
      </c>
      <c r="E296" s="67" t="s">
        <v>132</v>
      </c>
      <c r="F296" s="68">
        <v>35</v>
      </c>
      <c r="G296" s="65"/>
      <c r="H296" s="69"/>
      <c r="I296" s="70"/>
      <c r="J296" s="70"/>
      <c r="K296" s="34" t="s">
        <v>65</v>
      </c>
      <c r="L296" s="77">
        <v>296</v>
      </c>
      <c r="M296" s="77"/>
      <c r="N296" s="72"/>
      <c r="O296" s="79" t="s">
        <v>646</v>
      </c>
      <c r="P296" s="81">
        <v>43476.18890046296</v>
      </c>
      <c r="Q296" s="79" t="s">
        <v>761</v>
      </c>
      <c r="R296" s="79"/>
      <c r="S296" s="79"/>
      <c r="T296" s="79"/>
      <c r="U296" s="79"/>
      <c r="V296" s="82" t="s">
        <v>1014</v>
      </c>
      <c r="W296" s="81">
        <v>43476.18890046296</v>
      </c>
      <c r="X296" s="82" t="s">
        <v>1343</v>
      </c>
      <c r="Y296" s="79"/>
      <c r="Z296" s="79"/>
      <c r="AA296" s="85" t="s">
        <v>1688</v>
      </c>
      <c r="AB296" s="79"/>
      <c r="AC296" s="79" t="b">
        <v>0</v>
      </c>
      <c r="AD296" s="79">
        <v>0</v>
      </c>
      <c r="AE296" s="85" t="s">
        <v>1876</v>
      </c>
      <c r="AF296" s="79" t="b">
        <v>1</v>
      </c>
      <c r="AG296" s="79" t="s">
        <v>1909</v>
      </c>
      <c r="AH296" s="79"/>
      <c r="AI296" s="85" t="s">
        <v>1918</v>
      </c>
      <c r="AJ296" s="79" t="b">
        <v>0</v>
      </c>
      <c r="AK296" s="79">
        <v>31</v>
      </c>
      <c r="AL296" s="85" t="s">
        <v>1671</v>
      </c>
      <c r="AM296" s="79" t="s">
        <v>1920</v>
      </c>
      <c r="AN296" s="79" t="b">
        <v>0</v>
      </c>
      <c r="AO296" s="85" t="s">
        <v>1671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0</v>
      </c>
      <c r="BE296" s="49">
        <v>0</v>
      </c>
      <c r="BF296" s="48">
        <v>2</v>
      </c>
      <c r="BG296" s="49">
        <v>7.142857142857143</v>
      </c>
      <c r="BH296" s="48">
        <v>0</v>
      </c>
      <c r="BI296" s="49">
        <v>0</v>
      </c>
      <c r="BJ296" s="48">
        <v>26</v>
      </c>
      <c r="BK296" s="49">
        <v>92.85714285714286</v>
      </c>
      <c r="BL296" s="48">
        <v>28</v>
      </c>
    </row>
    <row r="297" spans="1:64" ht="15">
      <c r="A297" s="64" t="s">
        <v>386</v>
      </c>
      <c r="B297" s="64" t="s">
        <v>369</v>
      </c>
      <c r="C297" s="65" t="s">
        <v>5806</v>
      </c>
      <c r="D297" s="66">
        <v>3</v>
      </c>
      <c r="E297" s="67" t="s">
        <v>132</v>
      </c>
      <c r="F297" s="68">
        <v>35</v>
      </c>
      <c r="G297" s="65"/>
      <c r="H297" s="69"/>
      <c r="I297" s="70"/>
      <c r="J297" s="70"/>
      <c r="K297" s="34" t="s">
        <v>65</v>
      </c>
      <c r="L297" s="77">
        <v>297</v>
      </c>
      <c r="M297" s="77"/>
      <c r="N297" s="72"/>
      <c r="O297" s="79" t="s">
        <v>646</v>
      </c>
      <c r="P297" s="81">
        <v>43476.190046296295</v>
      </c>
      <c r="Q297" s="79" t="s">
        <v>761</v>
      </c>
      <c r="R297" s="79"/>
      <c r="S297" s="79"/>
      <c r="T297" s="79"/>
      <c r="U297" s="79"/>
      <c r="V297" s="82" t="s">
        <v>1015</v>
      </c>
      <c r="W297" s="81">
        <v>43476.190046296295</v>
      </c>
      <c r="X297" s="82" t="s">
        <v>1344</v>
      </c>
      <c r="Y297" s="79"/>
      <c r="Z297" s="79"/>
      <c r="AA297" s="85" t="s">
        <v>1689</v>
      </c>
      <c r="AB297" s="79"/>
      <c r="AC297" s="79" t="b">
        <v>0</v>
      </c>
      <c r="AD297" s="79">
        <v>0</v>
      </c>
      <c r="AE297" s="85" t="s">
        <v>1876</v>
      </c>
      <c r="AF297" s="79" t="b">
        <v>1</v>
      </c>
      <c r="AG297" s="79" t="s">
        <v>1909</v>
      </c>
      <c r="AH297" s="79"/>
      <c r="AI297" s="85" t="s">
        <v>1918</v>
      </c>
      <c r="AJ297" s="79" t="b">
        <v>0</v>
      </c>
      <c r="AK297" s="79">
        <v>31</v>
      </c>
      <c r="AL297" s="85" t="s">
        <v>1671</v>
      </c>
      <c r="AM297" s="79" t="s">
        <v>1920</v>
      </c>
      <c r="AN297" s="79" t="b">
        <v>0</v>
      </c>
      <c r="AO297" s="85" t="s">
        <v>1671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2</v>
      </c>
      <c r="BG297" s="49">
        <v>7.142857142857143</v>
      </c>
      <c r="BH297" s="48">
        <v>0</v>
      </c>
      <c r="BI297" s="49">
        <v>0</v>
      </c>
      <c r="BJ297" s="48">
        <v>26</v>
      </c>
      <c r="BK297" s="49">
        <v>92.85714285714286</v>
      </c>
      <c r="BL297" s="48">
        <v>28</v>
      </c>
    </row>
    <row r="298" spans="1:64" ht="15">
      <c r="A298" s="64" t="s">
        <v>387</v>
      </c>
      <c r="B298" s="64" t="s">
        <v>369</v>
      </c>
      <c r="C298" s="65" t="s">
        <v>5806</v>
      </c>
      <c r="D298" s="66">
        <v>3</v>
      </c>
      <c r="E298" s="67" t="s">
        <v>132</v>
      </c>
      <c r="F298" s="68">
        <v>35</v>
      </c>
      <c r="G298" s="65"/>
      <c r="H298" s="69"/>
      <c r="I298" s="70"/>
      <c r="J298" s="70"/>
      <c r="K298" s="34" t="s">
        <v>65</v>
      </c>
      <c r="L298" s="77">
        <v>298</v>
      </c>
      <c r="M298" s="77"/>
      <c r="N298" s="72"/>
      <c r="O298" s="79" t="s">
        <v>646</v>
      </c>
      <c r="P298" s="81">
        <v>43476.20377314815</v>
      </c>
      <c r="Q298" s="79" t="s">
        <v>761</v>
      </c>
      <c r="R298" s="79"/>
      <c r="S298" s="79"/>
      <c r="T298" s="79"/>
      <c r="U298" s="79"/>
      <c r="V298" s="82" t="s">
        <v>1016</v>
      </c>
      <c r="W298" s="81">
        <v>43476.20377314815</v>
      </c>
      <c r="X298" s="82" t="s">
        <v>1345</v>
      </c>
      <c r="Y298" s="79"/>
      <c r="Z298" s="79"/>
      <c r="AA298" s="85" t="s">
        <v>1690</v>
      </c>
      <c r="AB298" s="79"/>
      <c r="AC298" s="79" t="b">
        <v>0</v>
      </c>
      <c r="AD298" s="79">
        <v>0</v>
      </c>
      <c r="AE298" s="85" t="s">
        <v>1876</v>
      </c>
      <c r="AF298" s="79" t="b">
        <v>1</v>
      </c>
      <c r="AG298" s="79" t="s">
        <v>1909</v>
      </c>
      <c r="AH298" s="79"/>
      <c r="AI298" s="85" t="s">
        <v>1918</v>
      </c>
      <c r="AJ298" s="79" t="b">
        <v>0</v>
      </c>
      <c r="AK298" s="79">
        <v>31</v>
      </c>
      <c r="AL298" s="85" t="s">
        <v>1671</v>
      </c>
      <c r="AM298" s="79" t="s">
        <v>1920</v>
      </c>
      <c r="AN298" s="79" t="b">
        <v>0</v>
      </c>
      <c r="AO298" s="85" t="s">
        <v>1671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2</v>
      </c>
      <c r="BG298" s="49">
        <v>7.142857142857143</v>
      </c>
      <c r="BH298" s="48">
        <v>0</v>
      </c>
      <c r="BI298" s="49">
        <v>0</v>
      </c>
      <c r="BJ298" s="48">
        <v>26</v>
      </c>
      <c r="BK298" s="49">
        <v>92.85714285714286</v>
      </c>
      <c r="BL298" s="48">
        <v>28</v>
      </c>
    </row>
    <row r="299" spans="1:64" ht="15">
      <c r="A299" s="64" t="s">
        <v>388</v>
      </c>
      <c r="B299" s="64" t="s">
        <v>369</v>
      </c>
      <c r="C299" s="65" t="s">
        <v>5806</v>
      </c>
      <c r="D299" s="66">
        <v>3</v>
      </c>
      <c r="E299" s="67" t="s">
        <v>132</v>
      </c>
      <c r="F299" s="68">
        <v>35</v>
      </c>
      <c r="G299" s="65"/>
      <c r="H299" s="69"/>
      <c r="I299" s="70"/>
      <c r="J299" s="70"/>
      <c r="K299" s="34" t="s">
        <v>65</v>
      </c>
      <c r="L299" s="77">
        <v>299</v>
      </c>
      <c r="M299" s="77"/>
      <c r="N299" s="72"/>
      <c r="O299" s="79" t="s">
        <v>646</v>
      </c>
      <c r="P299" s="81">
        <v>43476.20429398148</v>
      </c>
      <c r="Q299" s="79" t="s">
        <v>761</v>
      </c>
      <c r="R299" s="79"/>
      <c r="S299" s="79"/>
      <c r="T299" s="79"/>
      <c r="U299" s="79"/>
      <c r="V299" s="82" t="s">
        <v>1017</v>
      </c>
      <c r="W299" s="81">
        <v>43476.20429398148</v>
      </c>
      <c r="X299" s="82" t="s">
        <v>1346</v>
      </c>
      <c r="Y299" s="79"/>
      <c r="Z299" s="79"/>
      <c r="AA299" s="85" t="s">
        <v>1691</v>
      </c>
      <c r="AB299" s="79"/>
      <c r="AC299" s="79" t="b">
        <v>0</v>
      </c>
      <c r="AD299" s="79">
        <v>0</v>
      </c>
      <c r="AE299" s="85" t="s">
        <v>1876</v>
      </c>
      <c r="AF299" s="79" t="b">
        <v>1</v>
      </c>
      <c r="AG299" s="79" t="s">
        <v>1909</v>
      </c>
      <c r="AH299" s="79"/>
      <c r="AI299" s="85" t="s">
        <v>1918</v>
      </c>
      <c r="AJ299" s="79" t="b">
        <v>0</v>
      </c>
      <c r="AK299" s="79">
        <v>31</v>
      </c>
      <c r="AL299" s="85" t="s">
        <v>1671</v>
      </c>
      <c r="AM299" s="79" t="s">
        <v>1920</v>
      </c>
      <c r="AN299" s="79" t="b">
        <v>0</v>
      </c>
      <c r="AO299" s="85" t="s">
        <v>1671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2</v>
      </c>
      <c r="BG299" s="49">
        <v>7.142857142857143</v>
      </c>
      <c r="BH299" s="48">
        <v>0</v>
      </c>
      <c r="BI299" s="49">
        <v>0</v>
      </c>
      <c r="BJ299" s="48">
        <v>26</v>
      </c>
      <c r="BK299" s="49">
        <v>92.85714285714286</v>
      </c>
      <c r="BL299" s="48">
        <v>28</v>
      </c>
    </row>
    <row r="300" spans="1:64" ht="15">
      <c r="A300" s="64" t="s">
        <v>389</v>
      </c>
      <c r="B300" s="64" t="s">
        <v>369</v>
      </c>
      <c r="C300" s="65" t="s">
        <v>5806</v>
      </c>
      <c r="D300" s="66">
        <v>3</v>
      </c>
      <c r="E300" s="67" t="s">
        <v>132</v>
      </c>
      <c r="F300" s="68">
        <v>35</v>
      </c>
      <c r="G300" s="65"/>
      <c r="H300" s="69"/>
      <c r="I300" s="70"/>
      <c r="J300" s="70"/>
      <c r="K300" s="34" t="s">
        <v>65</v>
      </c>
      <c r="L300" s="77">
        <v>300</v>
      </c>
      <c r="M300" s="77"/>
      <c r="N300" s="72"/>
      <c r="O300" s="79" t="s">
        <v>646</v>
      </c>
      <c r="P300" s="81">
        <v>43476.20618055556</v>
      </c>
      <c r="Q300" s="79" t="s">
        <v>761</v>
      </c>
      <c r="R300" s="79"/>
      <c r="S300" s="79"/>
      <c r="T300" s="79"/>
      <c r="U300" s="79"/>
      <c r="V300" s="82" t="s">
        <v>1018</v>
      </c>
      <c r="W300" s="81">
        <v>43476.20618055556</v>
      </c>
      <c r="X300" s="82" t="s">
        <v>1347</v>
      </c>
      <c r="Y300" s="79"/>
      <c r="Z300" s="79"/>
      <c r="AA300" s="85" t="s">
        <v>1692</v>
      </c>
      <c r="AB300" s="79"/>
      <c r="AC300" s="79" t="b">
        <v>0</v>
      </c>
      <c r="AD300" s="79">
        <v>0</v>
      </c>
      <c r="AE300" s="85" t="s">
        <v>1876</v>
      </c>
      <c r="AF300" s="79" t="b">
        <v>1</v>
      </c>
      <c r="AG300" s="79" t="s">
        <v>1909</v>
      </c>
      <c r="AH300" s="79"/>
      <c r="AI300" s="85" t="s">
        <v>1918</v>
      </c>
      <c r="AJ300" s="79" t="b">
        <v>0</v>
      </c>
      <c r="AK300" s="79">
        <v>31</v>
      </c>
      <c r="AL300" s="85" t="s">
        <v>1671</v>
      </c>
      <c r="AM300" s="79" t="s">
        <v>1920</v>
      </c>
      <c r="AN300" s="79" t="b">
        <v>0</v>
      </c>
      <c r="AO300" s="85" t="s">
        <v>1671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0</v>
      </c>
      <c r="BE300" s="49">
        <v>0</v>
      </c>
      <c r="BF300" s="48">
        <v>2</v>
      </c>
      <c r="BG300" s="49">
        <v>7.142857142857143</v>
      </c>
      <c r="BH300" s="48">
        <v>0</v>
      </c>
      <c r="BI300" s="49">
        <v>0</v>
      </c>
      <c r="BJ300" s="48">
        <v>26</v>
      </c>
      <c r="BK300" s="49">
        <v>92.85714285714286</v>
      </c>
      <c r="BL300" s="48">
        <v>28</v>
      </c>
    </row>
    <row r="301" spans="1:64" ht="15">
      <c r="A301" s="64" t="s">
        <v>390</v>
      </c>
      <c r="B301" s="64" t="s">
        <v>369</v>
      </c>
      <c r="C301" s="65" t="s">
        <v>5806</v>
      </c>
      <c r="D301" s="66">
        <v>3</v>
      </c>
      <c r="E301" s="67" t="s">
        <v>132</v>
      </c>
      <c r="F301" s="68">
        <v>35</v>
      </c>
      <c r="G301" s="65"/>
      <c r="H301" s="69"/>
      <c r="I301" s="70"/>
      <c r="J301" s="70"/>
      <c r="K301" s="34" t="s">
        <v>65</v>
      </c>
      <c r="L301" s="77">
        <v>301</v>
      </c>
      <c r="M301" s="77"/>
      <c r="N301" s="72"/>
      <c r="O301" s="79" t="s">
        <v>646</v>
      </c>
      <c r="P301" s="81">
        <v>43476.2081712963</v>
      </c>
      <c r="Q301" s="79" t="s">
        <v>761</v>
      </c>
      <c r="R301" s="79"/>
      <c r="S301" s="79"/>
      <c r="T301" s="79"/>
      <c r="U301" s="79"/>
      <c r="V301" s="82" t="s">
        <v>1019</v>
      </c>
      <c r="W301" s="81">
        <v>43476.2081712963</v>
      </c>
      <c r="X301" s="82" t="s">
        <v>1348</v>
      </c>
      <c r="Y301" s="79"/>
      <c r="Z301" s="79"/>
      <c r="AA301" s="85" t="s">
        <v>1693</v>
      </c>
      <c r="AB301" s="79"/>
      <c r="AC301" s="79" t="b">
        <v>0</v>
      </c>
      <c r="AD301" s="79">
        <v>0</v>
      </c>
      <c r="AE301" s="85" t="s">
        <v>1876</v>
      </c>
      <c r="AF301" s="79" t="b">
        <v>1</v>
      </c>
      <c r="AG301" s="79" t="s">
        <v>1909</v>
      </c>
      <c r="AH301" s="79"/>
      <c r="AI301" s="85" t="s">
        <v>1918</v>
      </c>
      <c r="AJ301" s="79" t="b">
        <v>0</v>
      </c>
      <c r="AK301" s="79">
        <v>31</v>
      </c>
      <c r="AL301" s="85" t="s">
        <v>1671</v>
      </c>
      <c r="AM301" s="79" t="s">
        <v>1919</v>
      </c>
      <c r="AN301" s="79" t="b">
        <v>0</v>
      </c>
      <c r="AO301" s="85" t="s">
        <v>1671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0</v>
      </c>
      <c r="BE301" s="49">
        <v>0</v>
      </c>
      <c r="BF301" s="48">
        <v>2</v>
      </c>
      <c r="BG301" s="49">
        <v>7.142857142857143</v>
      </c>
      <c r="BH301" s="48">
        <v>0</v>
      </c>
      <c r="BI301" s="49">
        <v>0</v>
      </c>
      <c r="BJ301" s="48">
        <v>26</v>
      </c>
      <c r="BK301" s="49">
        <v>92.85714285714286</v>
      </c>
      <c r="BL301" s="48">
        <v>28</v>
      </c>
    </row>
    <row r="302" spans="1:64" ht="15">
      <c r="A302" s="64" t="s">
        <v>391</v>
      </c>
      <c r="B302" s="64" t="s">
        <v>369</v>
      </c>
      <c r="C302" s="65" t="s">
        <v>5806</v>
      </c>
      <c r="D302" s="66">
        <v>3</v>
      </c>
      <c r="E302" s="67" t="s">
        <v>132</v>
      </c>
      <c r="F302" s="68">
        <v>35</v>
      </c>
      <c r="G302" s="65"/>
      <c r="H302" s="69"/>
      <c r="I302" s="70"/>
      <c r="J302" s="70"/>
      <c r="K302" s="34" t="s">
        <v>65</v>
      </c>
      <c r="L302" s="77">
        <v>302</v>
      </c>
      <c r="M302" s="77"/>
      <c r="N302" s="72"/>
      <c r="O302" s="79" t="s">
        <v>646</v>
      </c>
      <c r="P302" s="81">
        <v>43476.21175925926</v>
      </c>
      <c r="Q302" s="79" t="s">
        <v>761</v>
      </c>
      <c r="R302" s="79"/>
      <c r="S302" s="79"/>
      <c r="T302" s="79"/>
      <c r="U302" s="79"/>
      <c r="V302" s="82" t="s">
        <v>1020</v>
      </c>
      <c r="W302" s="81">
        <v>43476.21175925926</v>
      </c>
      <c r="X302" s="82" t="s">
        <v>1349</v>
      </c>
      <c r="Y302" s="79"/>
      <c r="Z302" s="79"/>
      <c r="AA302" s="85" t="s">
        <v>1694</v>
      </c>
      <c r="AB302" s="79"/>
      <c r="AC302" s="79" t="b">
        <v>0</v>
      </c>
      <c r="AD302" s="79">
        <v>0</v>
      </c>
      <c r="AE302" s="85" t="s">
        <v>1876</v>
      </c>
      <c r="AF302" s="79" t="b">
        <v>1</v>
      </c>
      <c r="AG302" s="79" t="s">
        <v>1909</v>
      </c>
      <c r="AH302" s="79"/>
      <c r="AI302" s="85" t="s">
        <v>1918</v>
      </c>
      <c r="AJ302" s="79" t="b">
        <v>0</v>
      </c>
      <c r="AK302" s="79">
        <v>31</v>
      </c>
      <c r="AL302" s="85" t="s">
        <v>1671</v>
      </c>
      <c r="AM302" s="79" t="s">
        <v>1921</v>
      </c>
      <c r="AN302" s="79" t="b">
        <v>0</v>
      </c>
      <c r="AO302" s="85" t="s">
        <v>1671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2</v>
      </c>
      <c r="BG302" s="49">
        <v>7.142857142857143</v>
      </c>
      <c r="BH302" s="48">
        <v>0</v>
      </c>
      <c r="BI302" s="49">
        <v>0</v>
      </c>
      <c r="BJ302" s="48">
        <v>26</v>
      </c>
      <c r="BK302" s="49">
        <v>92.85714285714286</v>
      </c>
      <c r="BL302" s="48">
        <v>28</v>
      </c>
    </row>
    <row r="303" spans="1:64" ht="15">
      <c r="A303" s="64" t="s">
        <v>392</v>
      </c>
      <c r="B303" s="64" t="s">
        <v>369</v>
      </c>
      <c r="C303" s="65" t="s">
        <v>5806</v>
      </c>
      <c r="D303" s="66">
        <v>3</v>
      </c>
      <c r="E303" s="67" t="s">
        <v>132</v>
      </c>
      <c r="F303" s="68">
        <v>35</v>
      </c>
      <c r="G303" s="65"/>
      <c r="H303" s="69"/>
      <c r="I303" s="70"/>
      <c r="J303" s="70"/>
      <c r="K303" s="34" t="s">
        <v>65</v>
      </c>
      <c r="L303" s="77">
        <v>303</v>
      </c>
      <c r="M303" s="77"/>
      <c r="N303" s="72"/>
      <c r="O303" s="79" t="s">
        <v>646</v>
      </c>
      <c r="P303" s="81">
        <v>43476.21261574074</v>
      </c>
      <c r="Q303" s="79" t="s">
        <v>761</v>
      </c>
      <c r="R303" s="79"/>
      <c r="S303" s="79"/>
      <c r="T303" s="79"/>
      <c r="U303" s="79"/>
      <c r="V303" s="82" t="s">
        <v>1021</v>
      </c>
      <c r="W303" s="81">
        <v>43476.21261574074</v>
      </c>
      <c r="X303" s="82" t="s">
        <v>1350</v>
      </c>
      <c r="Y303" s="79"/>
      <c r="Z303" s="79"/>
      <c r="AA303" s="85" t="s">
        <v>1695</v>
      </c>
      <c r="AB303" s="79"/>
      <c r="AC303" s="79" t="b">
        <v>0</v>
      </c>
      <c r="AD303" s="79">
        <v>0</v>
      </c>
      <c r="AE303" s="85" t="s">
        <v>1876</v>
      </c>
      <c r="AF303" s="79" t="b">
        <v>1</v>
      </c>
      <c r="AG303" s="79" t="s">
        <v>1909</v>
      </c>
      <c r="AH303" s="79"/>
      <c r="AI303" s="85" t="s">
        <v>1918</v>
      </c>
      <c r="AJ303" s="79" t="b">
        <v>0</v>
      </c>
      <c r="AK303" s="79">
        <v>31</v>
      </c>
      <c r="AL303" s="85" t="s">
        <v>1671</v>
      </c>
      <c r="AM303" s="79" t="s">
        <v>1920</v>
      </c>
      <c r="AN303" s="79" t="b">
        <v>0</v>
      </c>
      <c r="AO303" s="85" t="s">
        <v>1671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0</v>
      </c>
      <c r="BE303" s="49">
        <v>0</v>
      </c>
      <c r="BF303" s="48">
        <v>2</v>
      </c>
      <c r="BG303" s="49">
        <v>7.142857142857143</v>
      </c>
      <c r="BH303" s="48">
        <v>0</v>
      </c>
      <c r="BI303" s="49">
        <v>0</v>
      </c>
      <c r="BJ303" s="48">
        <v>26</v>
      </c>
      <c r="BK303" s="49">
        <v>92.85714285714286</v>
      </c>
      <c r="BL303" s="48">
        <v>28</v>
      </c>
    </row>
    <row r="304" spans="1:64" ht="15">
      <c r="A304" s="64" t="s">
        <v>393</v>
      </c>
      <c r="B304" s="64" t="s">
        <v>369</v>
      </c>
      <c r="C304" s="65" t="s">
        <v>5806</v>
      </c>
      <c r="D304" s="66">
        <v>3</v>
      </c>
      <c r="E304" s="67" t="s">
        <v>132</v>
      </c>
      <c r="F304" s="68">
        <v>35</v>
      </c>
      <c r="G304" s="65"/>
      <c r="H304" s="69"/>
      <c r="I304" s="70"/>
      <c r="J304" s="70"/>
      <c r="K304" s="34" t="s">
        <v>65</v>
      </c>
      <c r="L304" s="77">
        <v>304</v>
      </c>
      <c r="M304" s="77"/>
      <c r="N304" s="72"/>
      <c r="O304" s="79" t="s">
        <v>646</v>
      </c>
      <c r="P304" s="81">
        <v>43476.21467592593</v>
      </c>
      <c r="Q304" s="79" t="s">
        <v>761</v>
      </c>
      <c r="R304" s="79"/>
      <c r="S304" s="79"/>
      <c r="T304" s="79"/>
      <c r="U304" s="79"/>
      <c r="V304" s="82" t="s">
        <v>1022</v>
      </c>
      <c r="W304" s="81">
        <v>43476.21467592593</v>
      </c>
      <c r="X304" s="82" t="s">
        <v>1351</v>
      </c>
      <c r="Y304" s="79"/>
      <c r="Z304" s="79"/>
      <c r="AA304" s="85" t="s">
        <v>1696</v>
      </c>
      <c r="AB304" s="79"/>
      <c r="AC304" s="79" t="b">
        <v>0</v>
      </c>
      <c r="AD304" s="79">
        <v>0</v>
      </c>
      <c r="AE304" s="85" t="s">
        <v>1876</v>
      </c>
      <c r="AF304" s="79" t="b">
        <v>1</v>
      </c>
      <c r="AG304" s="79" t="s">
        <v>1909</v>
      </c>
      <c r="AH304" s="79"/>
      <c r="AI304" s="85" t="s">
        <v>1918</v>
      </c>
      <c r="AJ304" s="79" t="b">
        <v>0</v>
      </c>
      <c r="AK304" s="79">
        <v>31</v>
      </c>
      <c r="AL304" s="85" t="s">
        <v>1671</v>
      </c>
      <c r="AM304" s="79" t="s">
        <v>1921</v>
      </c>
      <c r="AN304" s="79" t="b">
        <v>0</v>
      </c>
      <c r="AO304" s="85" t="s">
        <v>1671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2</v>
      </c>
      <c r="BG304" s="49">
        <v>7.142857142857143</v>
      </c>
      <c r="BH304" s="48">
        <v>0</v>
      </c>
      <c r="BI304" s="49">
        <v>0</v>
      </c>
      <c r="BJ304" s="48">
        <v>26</v>
      </c>
      <c r="BK304" s="49">
        <v>92.85714285714286</v>
      </c>
      <c r="BL304" s="48">
        <v>28</v>
      </c>
    </row>
    <row r="305" spans="1:64" ht="15">
      <c r="A305" s="64" t="s">
        <v>394</v>
      </c>
      <c r="B305" s="64" t="s">
        <v>369</v>
      </c>
      <c r="C305" s="65" t="s">
        <v>5806</v>
      </c>
      <c r="D305" s="66">
        <v>3</v>
      </c>
      <c r="E305" s="67" t="s">
        <v>132</v>
      </c>
      <c r="F305" s="68">
        <v>35</v>
      </c>
      <c r="G305" s="65"/>
      <c r="H305" s="69"/>
      <c r="I305" s="70"/>
      <c r="J305" s="70"/>
      <c r="K305" s="34" t="s">
        <v>65</v>
      </c>
      <c r="L305" s="77">
        <v>305</v>
      </c>
      <c r="M305" s="77"/>
      <c r="N305" s="72"/>
      <c r="O305" s="79" t="s">
        <v>646</v>
      </c>
      <c r="P305" s="81">
        <v>43476.21497685185</v>
      </c>
      <c r="Q305" s="79" t="s">
        <v>761</v>
      </c>
      <c r="R305" s="79"/>
      <c r="S305" s="79"/>
      <c r="T305" s="79"/>
      <c r="U305" s="79"/>
      <c r="V305" s="82" t="s">
        <v>1023</v>
      </c>
      <c r="W305" s="81">
        <v>43476.21497685185</v>
      </c>
      <c r="X305" s="82" t="s">
        <v>1352</v>
      </c>
      <c r="Y305" s="79"/>
      <c r="Z305" s="79"/>
      <c r="AA305" s="85" t="s">
        <v>1697</v>
      </c>
      <c r="AB305" s="79"/>
      <c r="AC305" s="79" t="b">
        <v>0</v>
      </c>
      <c r="AD305" s="79">
        <v>0</v>
      </c>
      <c r="AE305" s="85" t="s">
        <v>1876</v>
      </c>
      <c r="AF305" s="79" t="b">
        <v>1</v>
      </c>
      <c r="AG305" s="79" t="s">
        <v>1909</v>
      </c>
      <c r="AH305" s="79"/>
      <c r="AI305" s="85" t="s">
        <v>1918</v>
      </c>
      <c r="AJ305" s="79" t="b">
        <v>0</v>
      </c>
      <c r="AK305" s="79">
        <v>31</v>
      </c>
      <c r="AL305" s="85" t="s">
        <v>1671</v>
      </c>
      <c r="AM305" s="79" t="s">
        <v>1920</v>
      </c>
      <c r="AN305" s="79" t="b">
        <v>0</v>
      </c>
      <c r="AO305" s="85" t="s">
        <v>1671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v>0</v>
      </c>
      <c r="BE305" s="49">
        <v>0</v>
      </c>
      <c r="BF305" s="48">
        <v>2</v>
      </c>
      <c r="BG305" s="49">
        <v>7.142857142857143</v>
      </c>
      <c r="BH305" s="48">
        <v>0</v>
      </c>
      <c r="BI305" s="49">
        <v>0</v>
      </c>
      <c r="BJ305" s="48">
        <v>26</v>
      </c>
      <c r="BK305" s="49">
        <v>92.85714285714286</v>
      </c>
      <c r="BL305" s="48">
        <v>28</v>
      </c>
    </row>
    <row r="306" spans="1:64" ht="15">
      <c r="A306" s="64" t="s">
        <v>395</v>
      </c>
      <c r="B306" s="64" t="s">
        <v>369</v>
      </c>
      <c r="C306" s="65" t="s">
        <v>5806</v>
      </c>
      <c r="D306" s="66">
        <v>3</v>
      </c>
      <c r="E306" s="67" t="s">
        <v>132</v>
      </c>
      <c r="F306" s="68">
        <v>35</v>
      </c>
      <c r="G306" s="65"/>
      <c r="H306" s="69"/>
      <c r="I306" s="70"/>
      <c r="J306" s="70"/>
      <c r="K306" s="34" t="s">
        <v>65</v>
      </c>
      <c r="L306" s="77">
        <v>306</v>
      </c>
      <c r="M306" s="77"/>
      <c r="N306" s="72"/>
      <c r="O306" s="79" t="s">
        <v>646</v>
      </c>
      <c r="P306" s="81">
        <v>43476.21703703704</v>
      </c>
      <c r="Q306" s="79" t="s">
        <v>761</v>
      </c>
      <c r="R306" s="79"/>
      <c r="S306" s="79"/>
      <c r="T306" s="79"/>
      <c r="U306" s="79"/>
      <c r="V306" s="82" t="s">
        <v>1024</v>
      </c>
      <c r="W306" s="81">
        <v>43476.21703703704</v>
      </c>
      <c r="X306" s="82" t="s">
        <v>1353</v>
      </c>
      <c r="Y306" s="79"/>
      <c r="Z306" s="79"/>
      <c r="AA306" s="85" t="s">
        <v>1698</v>
      </c>
      <c r="AB306" s="79"/>
      <c r="AC306" s="79" t="b">
        <v>0</v>
      </c>
      <c r="AD306" s="79">
        <v>0</v>
      </c>
      <c r="AE306" s="85" t="s">
        <v>1876</v>
      </c>
      <c r="AF306" s="79" t="b">
        <v>1</v>
      </c>
      <c r="AG306" s="79" t="s">
        <v>1909</v>
      </c>
      <c r="AH306" s="79"/>
      <c r="AI306" s="85" t="s">
        <v>1918</v>
      </c>
      <c r="AJ306" s="79" t="b">
        <v>0</v>
      </c>
      <c r="AK306" s="79">
        <v>31</v>
      </c>
      <c r="AL306" s="85" t="s">
        <v>1671</v>
      </c>
      <c r="AM306" s="79" t="s">
        <v>1920</v>
      </c>
      <c r="AN306" s="79" t="b">
        <v>0</v>
      </c>
      <c r="AO306" s="85" t="s">
        <v>1671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0</v>
      </c>
      <c r="BE306" s="49">
        <v>0</v>
      </c>
      <c r="BF306" s="48">
        <v>2</v>
      </c>
      <c r="BG306" s="49">
        <v>7.142857142857143</v>
      </c>
      <c r="BH306" s="48">
        <v>0</v>
      </c>
      <c r="BI306" s="49">
        <v>0</v>
      </c>
      <c r="BJ306" s="48">
        <v>26</v>
      </c>
      <c r="BK306" s="49">
        <v>92.85714285714286</v>
      </c>
      <c r="BL306" s="48">
        <v>28</v>
      </c>
    </row>
    <row r="307" spans="1:64" ht="15">
      <c r="A307" s="64" t="s">
        <v>396</v>
      </c>
      <c r="B307" s="64" t="s">
        <v>369</v>
      </c>
      <c r="C307" s="65" t="s">
        <v>5806</v>
      </c>
      <c r="D307" s="66">
        <v>3</v>
      </c>
      <c r="E307" s="67" t="s">
        <v>132</v>
      </c>
      <c r="F307" s="68">
        <v>35</v>
      </c>
      <c r="G307" s="65"/>
      <c r="H307" s="69"/>
      <c r="I307" s="70"/>
      <c r="J307" s="70"/>
      <c r="K307" s="34" t="s">
        <v>65</v>
      </c>
      <c r="L307" s="77">
        <v>307</v>
      </c>
      <c r="M307" s="77"/>
      <c r="N307" s="72"/>
      <c r="O307" s="79" t="s">
        <v>646</v>
      </c>
      <c r="P307" s="81">
        <v>43476.221504629626</v>
      </c>
      <c r="Q307" s="79" t="s">
        <v>761</v>
      </c>
      <c r="R307" s="79"/>
      <c r="S307" s="79"/>
      <c r="T307" s="79"/>
      <c r="U307" s="79"/>
      <c r="V307" s="82" t="s">
        <v>1025</v>
      </c>
      <c r="W307" s="81">
        <v>43476.221504629626</v>
      </c>
      <c r="X307" s="82" t="s">
        <v>1354</v>
      </c>
      <c r="Y307" s="79"/>
      <c r="Z307" s="79"/>
      <c r="AA307" s="85" t="s">
        <v>1699</v>
      </c>
      <c r="AB307" s="79"/>
      <c r="AC307" s="79" t="b">
        <v>0</v>
      </c>
      <c r="AD307" s="79">
        <v>0</v>
      </c>
      <c r="AE307" s="85" t="s">
        <v>1876</v>
      </c>
      <c r="AF307" s="79" t="b">
        <v>1</v>
      </c>
      <c r="AG307" s="79" t="s">
        <v>1909</v>
      </c>
      <c r="AH307" s="79"/>
      <c r="AI307" s="85" t="s">
        <v>1918</v>
      </c>
      <c r="AJ307" s="79" t="b">
        <v>0</v>
      </c>
      <c r="AK307" s="79">
        <v>31</v>
      </c>
      <c r="AL307" s="85" t="s">
        <v>1671</v>
      </c>
      <c r="AM307" s="79" t="s">
        <v>1921</v>
      </c>
      <c r="AN307" s="79" t="b">
        <v>0</v>
      </c>
      <c r="AO307" s="85" t="s">
        <v>1671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0</v>
      </c>
      <c r="BE307" s="49">
        <v>0</v>
      </c>
      <c r="BF307" s="48">
        <v>2</v>
      </c>
      <c r="BG307" s="49">
        <v>7.142857142857143</v>
      </c>
      <c r="BH307" s="48">
        <v>0</v>
      </c>
      <c r="BI307" s="49">
        <v>0</v>
      </c>
      <c r="BJ307" s="48">
        <v>26</v>
      </c>
      <c r="BK307" s="49">
        <v>92.85714285714286</v>
      </c>
      <c r="BL307" s="48">
        <v>28</v>
      </c>
    </row>
    <row r="308" spans="1:64" ht="15">
      <c r="A308" s="64" t="s">
        <v>397</v>
      </c>
      <c r="B308" s="64" t="s">
        <v>369</v>
      </c>
      <c r="C308" s="65" t="s">
        <v>5806</v>
      </c>
      <c r="D308" s="66">
        <v>3</v>
      </c>
      <c r="E308" s="67" t="s">
        <v>132</v>
      </c>
      <c r="F308" s="68">
        <v>35</v>
      </c>
      <c r="G308" s="65"/>
      <c r="H308" s="69"/>
      <c r="I308" s="70"/>
      <c r="J308" s="70"/>
      <c r="K308" s="34" t="s">
        <v>65</v>
      </c>
      <c r="L308" s="77">
        <v>308</v>
      </c>
      <c r="M308" s="77"/>
      <c r="N308" s="72"/>
      <c r="O308" s="79" t="s">
        <v>646</v>
      </c>
      <c r="P308" s="81">
        <v>43476.225798611114</v>
      </c>
      <c r="Q308" s="79" t="s">
        <v>761</v>
      </c>
      <c r="R308" s="79"/>
      <c r="S308" s="79"/>
      <c r="T308" s="79"/>
      <c r="U308" s="79"/>
      <c r="V308" s="82" t="s">
        <v>1026</v>
      </c>
      <c r="W308" s="81">
        <v>43476.225798611114</v>
      </c>
      <c r="X308" s="82" t="s">
        <v>1355</v>
      </c>
      <c r="Y308" s="79"/>
      <c r="Z308" s="79"/>
      <c r="AA308" s="85" t="s">
        <v>1700</v>
      </c>
      <c r="AB308" s="79"/>
      <c r="AC308" s="79" t="b">
        <v>0</v>
      </c>
      <c r="AD308" s="79">
        <v>0</v>
      </c>
      <c r="AE308" s="85" t="s">
        <v>1876</v>
      </c>
      <c r="AF308" s="79" t="b">
        <v>1</v>
      </c>
      <c r="AG308" s="79" t="s">
        <v>1909</v>
      </c>
      <c r="AH308" s="79"/>
      <c r="AI308" s="85" t="s">
        <v>1918</v>
      </c>
      <c r="AJ308" s="79" t="b">
        <v>0</v>
      </c>
      <c r="AK308" s="79">
        <v>31</v>
      </c>
      <c r="AL308" s="85" t="s">
        <v>1671</v>
      </c>
      <c r="AM308" s="79" t="s">
        <v>1920</v>
      </c>
      <c r="AN308" s="79" t="b">
        <v>0</v>
      </c>
      <c r="AO308" s="85" t="s">
        <v>1671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2</v>
      </c>
      <c r="BG308" s="49">
        <v>7.142857142857143</v>
      </c>
      <c r="BH308" s="48">
        <v>0</v>
      </c>
      <c r="BI308" s="49">
        <v>0</v>
      </c>
      <c r="BJ308" s="48">
        <v>26</v>
      </c>
      <c r="BK308" s="49">
        <v>92.85714285714286</v>
      </c>
      <c r="BL308" s="48">
        <v>28</v>
      </c>
    </row>
    <row r="309" spans="1:64" ht="15">
      <c r="A309" s="64" t="s">
        <v>398</v>
      </c>
      <c r="B309" s="64" t="s">
        <v>369</v>
      </c>
      <c r="C309" s="65" t="s">
        <v>5806</v>
      </c>
      <c r="D309" s="66">
        <v>3</v>
      </c>
      <c r="E309" s="67" t="s">
        <v>132</v>
      </c>
      <c r="F309" s="68">
        <v>35</v>
      </c>
      <c r="G309" s="65"/>
      <c r="H309" s="69"/>
      <c r="I309" s="70"/>
      <c r="J309" s="70"/>
      <c r="K309" s="34" t="s">
        <v>65</v>
      </c>
      <c r="L309" s="77">
        <v>309</v>
      </c>
      <c r="M309" s="77"/>
      <c r="N309" s="72"/>
      <c r="O309" s="79" t="s">
        <v>646</v>
      </c>
      <c r="P309" s="81">
        <v>43476.22607638889</v>
      </c>
      <c r="Q309" s="79" t="s">
        <v>761</v>
      </c>
      <c r="R309" s="79"/>
      <c r="S309" s="79"/>
      <c r="T309" s="79"/>
      <c r="U309" s="79"/>
      <c r="V309" s="82" t="s">
        <v>1027</v>
      </c>
      <c r="W309" s="81">
        <v>43476.22607638889</v>
      </c>
      <c r="X309" s="82" t="s">
        <v>1356</v>
      </c>
      <c r="Y309" s="79"/>
      <c r="Z309" s="79"/>
      <c r="AA309" s="85" t="s">
        <v>1701</v>
      </c>
      <c r="AB309" s="79"/>
      <c r="AC309" s="79" t="b">
        <v>0</v>
      </c>
      <c r="AD309" s="79">
        <v>0</v>
      </c>
      <c r="AE309" s="85" t="s">
        <v>1876</v>
      </c>
      <c r="AF309" s="79" t="b">
        <v>1</v>
      </c>
      <c r="AG309" s="79" t="s">
        <v>1909</v>
      </c>
      <c r="AH309" s="79"/>
      <c r="AI309" s="85" t="s">
        <v>1918</v>
      </c>
      <c r="AJ309" s="79" t="b">
        <v>0</v>
      </c>
      <c r="AK309" s="79">
        <v>31</v>
      </c>
      <c r="AL309" s="85" t="s">
        <v>1671</v>
      </c>
      <c r="AM309" s="79" t="s">
        <v>1920</v>
      </c>
      <c r="AN309" s="79" t="b">
        <v>0</v>
      </c>
      <c r="AO309" s="85" t="s">
        <v>1671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2</v>
      </c>
      <c r="BG309" s="49">
        <v>7.142857142857143</v>
      </c>
      <c r="BH309" s="48">
        <v>0</v>
      </c>
      <c r="BI309" s="49">
        <v>0</v>
      </c>
      <c r="BJ309" s="48">
        <v>26</v>
      </c>
      <c r="BK309" s="49">
        <v>92.85714285714286</v>
      </c>
      <c r="BL309" s="48">
        <v>28</v>
      </c>
    </row>
    <row r="310" spans="1:64" ht="15">
      <c r="A310" s="64" t="s">
        <v>399</v>
      </c>
      <c r="B310" s="64" t="s">
        <v>369</v>
      </c>
      <c r="C310" s="65" t="s">
        <v>5806</v>
      </c>
      <c r="D310" s="66">
        <v>3</v>
      </c>
      <c r="E310" s="67" t="s">
        <v>132</v>
      </c>
      <c r="F310" s="68">
        <v>35</v>
      </c>
      <c r="G310" s="65"/>
      <c r="H310" s="69"/>
      <c r="I310" s="70"/>
      <c r="J310" s="70"/>
      <c r="K310" s="34" t="s">
        <v>65</v>
      </c>
      <c r="L310" s="77">
        <v>310</v>
      </c>
      <c r="M310" s="77"/>
      <c r="N310" s="72"/>
      <c r="O310" s="79" t="s">
        <v>646</v>
      </c>
      <c r="P310" s="81">
        <v>43476.23054398148</v>
      </c>
      <c r="Q310" s="79" t="s">
        <v>761</v>
      </c>
      <c r="R310" s="79"/>
      <c r="S310" s="79"/>
      <c r="T310" s="79"/>
      <c r="U310" s="79"/>
      <c r="V310" s="82" t="s">
        <v>1028</v>
      </c>
      <c r="W310" s="81">
        <v>43476.23054398148</v>
      </c>
      <c r="X310" s="82" t="s">
        <v>1357</v>
      </c>
      <c r="Y310" s="79"/>
      <c r="Z310" s="79"/>
      <c r="AA310" s="85" t="s">
        <v>1702</v>
      </c>
      <c r="AB310" s="79"/>
      <c r="AC310" s="79" t="b">
        <v>0</v>
      </c>
      <c r="AD310" s="79">
        <v>0</v>
      </c>
      <c r="AE310" s="85" t="s">
        <v>1876</v>
      </c>
      <c r="AF310" s="79" t="b">
        <v>1</v>
      </c>
      <c r="AG310" s="79" t="s">
        <v>1909</v>
      </c>
      <c r="AH310" s="79"/>
      <c r="AI310" s="85" t="s">
        <v>1918</v>
      </c>
      <c r="AJ310" s="79" t="b">
        <v>0</v>
      </c>
      <c r="AK310" s="79">
        <v>31</v>
      </c>
      <c r="AL310" s="85" t="s">
        <v>1671</v>
      </c>
      <c r="AM310" s="79" t="s">
        <v>1920</v>
      </c>
      <c r="AN310" s="79" t="b">
        <v>0</v>
      </c>
      <c r="AO310" s="85" t="s">
        <v>1671</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v>0</v>
      </c>
      <c r="BE310" s="49">
        <v>0</v>
      </c>
      <c r="BF310" s="48">
        <v>2</v>
      </c>
      <c r="BG310" s="49">
        <v>7.142857142857143</v>
      </c>
      <c r="BH310" s="48">
        <v>0</v>
      </c>
      <c r="BI310" s="49">
        <v>0</v>
      </c>
      <c r="BJ310" s="48">
        <v>26</v>
      </c>
      <c r="BK310" s="49">
        <v>92.85714285714286</v>
      </c>
      <c r="BL310" s="48">
        <v>28</v>
      </c>
    </row>
    <row r="311" spans="1:64" ht="15">
      <c r="A311" s="64" t="s">
        <v>400</v>
      </c>
      <c r="B311" s="64" t="s">
        <v>369</v>
      </c>
      <c r="C311" s="65" t="s">
        <v>5806</v>
      </c>
      <c r="D311" s="66">
        <v>3</v>
      </c>
      <c r="E311" s="67" t="s">
        <v>132</v>
      </c>
      <c r="F311" s="68">
        <v>35</v>
      </c>
      <c r="G311" s="65"/>
      <c r="H311" s="69"/>
      <c r="I311" s="70"/>
      <c r="J311" s="70"/>
      <c r="K311" s="34" t="s">
        <v>65</v>
      </c>
      <c r="L311" s="77">
        <v>311</v>
      </c>
      <c r="M311" s="77"/>
      <c r="N311" s="72"/>
      <c r="O311" s="79" t="s">
        <v>646</v>
      </c>
      <c r="P311" s="81">
        <v>43476.24319444445</v>
      </c>
      <c r="Q311" s="79" t="s">
        <v>761</v>
      </c>
      <c r="R311" s="79"/>
      <c r="S311" s="79"/>
      <c r="T311" s="79"/>
      <c r="U311" s="79"/>
      <c r="V311" s="82" t="s">
        <v>938</v>
      </c>
      <c r="W311" s="81">
        <v>43476.24319444445</v>
      </c>
      <c r="X311" s="82" t="s">
        <v>1358</v>
      </c>
      <c r="Y311" s="79"/>
      <c r="Z311" s="79"/>
      <c r="AA311" s="85" t="s">
        <v>1703</v>
      </c>
      <c r="AB311" s="79"/>
      <c r="AC311" s="79" t="b">
        <v>0</v>
      </c>
      <c r="AD311" s="79">
        <v>0</v>
      </c>
      <c r="AE311" s="85" t="s">
        <v>1876</v>
      </c>
      <c r="AF311" s="79" t="b">
        <v>1</v>
      </c>
      <c r="AG311" s="79" t="s">
        <v>1909</v>
      </c>
      <c r="AH311" s="79"/>
      <c r="AI311" s="85" t="s">
        <v>1918</v>
      </c>
      <c r="AJ311" s="79" t="b">
        <v>0</v>
      </c>
      <c r="AK311" s="79">
        <v>76</v>
      </c>
      <c r="AL311" s="85" t="s">
        <v>1671</v>
      </c>
      <c r="AM311" s="79" t="s">
        <v>1920</v>
      </c>
      <c r="AN311" s="79" t="b">
        <v>0</v>
      </c>
      <c r="AO311" s="85" t="s">
        <v>1671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v>0</v>
      </c>
      <c r="BE311" s="49">
        <v>0</v>
      </c>
      <c r="BF311" s="48">
        <v>2</v>
      </c>
      <c r="BG311" s="49">
        <v>7.142857142857143</v>
      </c>
      <c r="BH311" s="48">
        <v>0</v>
      </c>
      <c r="BI311" s="49">
        <v>0</v>
      </c>
      <c r="BJ311" s="48">
        <v>26</v>
      </c>
      <c r="BK311" s="49">
        <v>92.85714285714286</v>
      </c>
      <c r="BL311" s="48">
        <v>28</v>
      </c>
    </row>
    <row r="312" spans="1:64" ht="15">
      <c r="A312" s="64" t="s">
        <v>401</v>
      </c>
      <c r="B312" s="64" t="s">
        <v>369</v>
      </c>
      <c r="C312" s="65" t="s">
        <v>5806</v>
      </c>
      <c r="D312" s="66">
        <v>3</v>
      </c>
      <c r="E312" s="67" t="s">
        <v>132</v>
      </c>
      <c r="F312" s="68">
        <v>35</v>
      </c>
      <c r="G312" s="65"/>
      <c r="H312" s="69"/>
      <c r="I312" s="70"/>
      <c r="J312" s="70"/>
      <c r="K312" s="34" t="s">
        <v>65</v>
      </c>
      <c r="L312" s="77">
        <v>312</v>
      </c>
      <c r="M312" s="77"/>
      <c r="N312" s="72"/>
      <c r="O312" s="79" t="s">
        <v>646</v>
      </c>
      <c r="P312" s="81">
        <v>43476.2475</v>
      </c>
      <c r="Q312" s="79" t="s">
        <v>761</v>
      </c>
      <c r="R312" s="79"/>
      <c r="S312" s="79"/>
      <c r="T312" s="79"/>
      <c r="U312" s="79"/>
      <c r="V312" s="82" t="s">
        <v>1029</v>
      </c>
      <c r="W312" s="81">
        <v>43476.2475</v>
      </c>
      <c r="X312" s="82" t="s">
        <v>1359</v>
      </c>
      <c r="Y312" s="79"/>
      <c r="Z312" s="79"/>
      <c r="AA312" s="85" t="s">
        <v>1704</v>
      </c>
      <c r="AB312" s="79"/>
      <c r="AC312" s="79" t="b">
        <v>0</v>
      </c>
      <c r="AD312" s="79">
        <v>0</v>
      </c>
      <c r="AE312" s="85" t="s">
        <v>1876</v>
      </c>
      <c r="AF312" s="79" t="b">
        <v>1</v>
      </c>
      <c r="AG312" s="79" t="s">
        <v>1909</v>
      </c>
      <c r="AH312" s="79"/>
      <c r="AI312" s="85" t="s">
        <v>1918</v>
      </c>
      <c r="AJ312" s="79" t="b">
        <v>0</v>
      </c>
      <c r="AK312" s="79">
        <v>76</v>
      </c>
      <c r="AL312" s="85" t="s">
        <v>1671</v>
      </c>
      <c r="AM312" s="79" t="s">
        <v>1921</v>
      </c>
      <c r="AN312" s="79" t="b">
        <v>0</v>
      </c>
      <c r="AO312" s="85" t="s">
        <v>1671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0</v>
      </c>
      <c r="BE312" s="49">
        <v>0</v>
      </c>
      <c r="BF312" s="48">
        <v>2</v>
      </c>
      <c r="BG312" s="49">
        <v>7.142857142857143</v>
      </c>
      <c r="BH312" s="48">
        <v>0</v>
      </c>
      <c r="BI312" s="49">
        <v>0</v>
      </c>
      <c r="BJ312" s="48">
        <v>26</v>
      </c>
      <c r="BK312" s="49">
        <v>92.85714285714286</v>
      </c>
      <c r="BL312" s="48">
        <v>28</v>
      </c>
    </row>
    <row r="313" spans="1:64" ht="15">
      <c r="A313" s="64" t="s">
        <v>402</v>
      </c>
      <c r="B313" s="64" t="s">
        <v>369</v>
      </c>
      <c r="C313" s="65" t="s">
        <v>5806</v>
      </c>
      <c r="D313" s="66">
        <v>3</v>
      </c>
      <c r="E313" s="67" t="s">
        <v>132</v>
      </c>
      <c r="F313" s="68">
        <v>35</v>
      </c>
      <c r="G313" s="65"/>
      <c r="H313" s="69"/>
      <c r="I313" s="70"/>
      <c r="J313" s="70"/>
      <c r="K313" s="34" t="s">
        <v>65</v>
      </c>
      <c r="L313" s="77">
        <v>313</v>
      </c>
      <c r="M313" s="77"/>
      <c r="N313" s="72"/>
      <c r="O313" s="79" t="s">
        <v>646</v>
      </c>
      <c r="P313" s="81">
        <v>43476.25466435185</v>
      </c>
      <c r="Q313" s="79" t="s">
        <v>761</v>
      </c>
      <c r="R313" s="79"/>
      <c r="S313" s="79"/>
      <c r="T313" s="79"/>
      <c r="U313" s="79"/>
      <c r="V313" s="82" t="s">
        <v>1030</v>
      </c>
      <c r="W313" s="81">
        <v>43476.25466435185</v>
      </c>
      <c r="X313" s="82" t="s">
        <v>1360</v>
      </c>
      <c r="Y313" s="79"/>
      <c r="Z313" s="79"/>
      <c r="AA313" s="85" t="s">
        <v>1705</v>
      </c>
      <c r="AB313" s="79"/>
      <c r="AC313" s="79" t="b">
        <v>0</v>
      </c>
      <c r="AD313" s="79">
        <v>0</v>
      </c>
      <c r="AE313" s="85" t="s">
        <v>1876</v>
      </c>
      <c r="AF313" s="79" t="b">
        <v>1</v>
      </c>
      <c r="AG313" s="79" t="s">
        <v>1909</v>
      </c>
      <c r="AH313" s="79"/>
      <c r="AI313" s="85" t="s">
        <v>1918</v>
      </c>
      <c r="AJ313" s="79" t="b">
        <v>0</v>
      </c>
      <c r="AK313" s="79">
        <v>76</v>
      </c>
      <c r="AL313" s="85" t="s">
        <v>1671</v>
      </c>
      <c r="AM313" s="79" t="s">
        <v>1920</v>
      </c>
      <c r="AN313" s="79" t="b">
        <v>0</v>
      </c>
      <c r="AO313" s="85" t="s">
        <v>1671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2</v>
      </c>
      <c r="BG313" s="49">
        <v>7.142857142857143</v>
      </c>
      <c r="BH313" s="48">
        <v>0</v>
      </c>
      <c r="BI313" s="49">
        <v>0</v>
      </c>
      <c r="BJ313" s="48">
        <v>26</v>
      </c>
      <c r="BK313" s="49">
        <v>92.85714285714286</v>
      </c>
      <c r="BL313" s="48">
        <v>28</v>
      </c>
    </row>
    <row r="314" spans="1:64" ht="15">
      <c r="A314" s="64" t="s">
        <v>403</v>
      </c>
      <c r="B314" s="64" t="s">
        <v>369</v>
      </c>
      <c r="C314" s="65" t="s">
        <v>5806</v>
      </c>
      <c r="D314" s="66">
        <v>3</v>
      </c>
      <c r="E314" s="67" t="s">
        <v>132</v>
      </c>
      <c r="F314" s="68">
        <v>35</v>
      </c>
      <c r="G314" s="65"/>
      <c r="H314" s="69"/>
      <c r="I314" s="70"/>
      <c r="J314" s="70"/>
      <c r="K314" s="34" t="s">
        <v>65</v>
      </c>
      <c r="L314" s="77">
        <v>314</v>
      </c>
      <c r="M314" s="77"/>
      <c r="N314" s="72"/>
      <c r="O314" s="79" t="s">
        <v>646</v>
      </c>
      <c r="P314" s="81">
        <v>43476.26349537037</v>
      </c>
      <c r="Q314" s="79" t="s">
        <v>761</v>
      </c>
      <c r="R314" s="79"/>
      <c r="S314" s="79"/>
      <c r="T314" s="79"/>
      <c r="U314" s="79"/>
      <c r="V314" s="82" t="s">
        <v>1031</v>
      </c>
      <c r="W314" s="81">
        <v>43476.26349537037</v>
      </c>
      <c r="X314" s="82" t="s">
        <v>1361</v>
      </c>
      <c r="Y314" s="79"/>
      <c r="Z314" s="79"/>
      <c r="AA314" s="85" t="s">
        <v>1706</v>
      </c>
      <c r="AB314" s="79"/>
      <c r="AC314" s="79" t="b">
        <v>0</v>
      </c>
      <c r="AD314" s="79">
        <v>0</v>
      </c>
      <c r="AE314" s="85" t="s">
        <v>1876</v>
      </c>
      <c r="AF314" s="79" t="b">
        <v>1</v>
      </c>
      <c r="AG314" s="79" t="s">
        <v>1909</v>
      </c>
      <c r="AH314" s="79"/>
      <c r="AI314" s="85" t="s">
        <v>1918</v>
      </c>
      <c r="AJ314" s="79" t="b">
        <v>0</v>
      </c>
      <c r="AK314" s="79">
        <v>76</v>
      </c>
      <c r="AL314" s="85" t="s">
        <v>1671</v>
      </c>
      <c r="AM314" s="79" t="s">
        <v>1919</v>
      </c>
      <c r="AN314" s="79" t="b">
        <v>0</v>
      </c>
      <c r="AO314" s="85" t="s">
        <v>1671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2</v>
      </c>
      <c r="BG314" s="49">
        <v>7.142857142857143</v>
      </c>
      <c r="BH314" s="48">
        <v>0</v>
      </c>
      <c r="BI314" s="49">
        <v>0</v>
      </c>
      <c r="BJ314" s="48">
        <v>26</v>
      </c>
      <c r="BK314" s="49">
        <v>92.85714285714286</v>
      </c>
      <c r="BL314" s="48">
        <v>28</v>
      </c>
    </row>
    <row r="315" spans="1:64" ht="15">
      <c r="A315" s="64" t="s">
        <v>404</v>
      </c>
      <c r="B315" s="64" t="s">
        <v>369</v>
      </c>
      <c r="C315" s="65" t="s">
        <v>5806</v>
      </c>
      <c r="D315" s="66">
        <v>3</v>
      </c>
      <c r="E315" s="67" t="s">
        <v>132</v>
      </c>
      <c r="F315" s="68">
        <v>35</v>
      </c>
      <c r="G315" s="65"/>
      <c r="H315" s="69"/>
      <c r="I315" s="70"/>
      <c r="J315" s="70"/>
      <c r="K315" s="34" t="s">
        <v>65</v>
      </c>
      <c r="L315" s="77">
        <v>315</v>
      </c>
      <c r="M315" s="77"/>
      <c r="N315" s="72"/>
      <c r="O315" s="79" t="s">
        <v>646</v>
      </c>
      <c r="P315" s="81">
        <v>43476.2662037037</v>
      </c>
      <c r="Q315" s="79" t="s">
        <v>761</v>
      </c>
      <c r="R315" s="79"/>
      <c r="S315" s="79"/>
      <c r="T315" s="79"/>
      <c r="U315" s="79"/>
      <c r="V315" s="82" t="s">
        <v>1032</v>
      </c>
      <c r="W315" s="81">
        <v>43476.2662037037</v>
      </c>
      <c r="X315" s="82" t="s">
        <v>1362</v>
      </c>
      <c r="Y315" s="79"/>
      <c r="Z315" s="79"/>
      <c r="AA315" s="85" t="s">
        <v>1707</v>
      </c>
      <c r="AB315" s="79"/>
      <c r="AC315" s="79" t="b">
        <v>0</v>
      </c>
      <c r="AD315" s="79">
        <v>0</v>
      </c>
      <c r="AE315" s="85" t="s">
        <v>1876</v>
      </c>
      <c r="AF315" s="79" t="b">
        <v>1</v>
      </c>
      <c r="AG315" s="79" t="s">
        <v>1909</v>
      </c>
      <c r="AH315" s="79"/>
      <c r="AI315" s="85" t="s">
        <v>1918</v>
      </c>
      <c r="AJ315" s="79" t="b">
        <v>0</v>
      </c>
      <c r="AK315" s="79">
        <v>76</v>
      </c>
      <c r="AL315" s="85" t="s">
        <v>1671</v>
      </c>
      <c r="AM315" s="79" t="s">
        <v>1923</v>
      </c>
      <c r="AN315" s="79" t="b">
        <v>0</v>
      </c>
      <c r="AO315" s="85" t="s">
        <v>1671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2</v>
      </c>
      <c r="BG315" s="49">
        <v>7.142857142857143</v>
      </c>
      <c r="BH315" s="48">
        <v>0</v>
      </c>
      <c r="BI315" s="49">
        <v>0</v>
      </c>
      <c r="BJ315" s="48">
        <v>26</v>
      </c>
      <c r="BK315" s="49">
        <v>92.85714285714286</v>
      </c>
      <c r="BL315" s="48">
        <v>28</v>
      </c>
    </row>
    <row r="316" spans="1:64" ht="15">
      <c r="A316" s="64" t="s">
        <v>405</v>
      </c>
      <c r="B316" s="64" t="s">
        <v>369</v>
      </c>
      <c r="C316" s="65" t="s">
        <v>5806</v>
      </c>
      <c r="D316" s="66">
        <v>3</v>
      </c>
      <c r="E316" s="67" t="s">
        <v>132</v>
      </c>
      <c r="F316" s="68">
        <v>35</v>
      </c>
      <c r="G316" s="65"/>
      <c r="H316" s="69"/>
      <c r="I316" s="70"/>
      <c r="J316" s="70"/>
      <c r="K316" s="34" t="s">
        <v>65</v>
      </c>
      <c r="L316" s="77">
        <v>316</v>
      </c>
      <c r="M316" s="77"/>
      <c r="N316" s="72"/>
      <c r="O316" s="79" t="s">
        <v>646</v>
      </c>
      <c r="P316" s="81">
        <v>43476.26835648148</v>
      </c>
      <c r="Q316" s="79" t="s">
        <v>761</v>
      </c>
      <c r="R316" s="79"/>
      <c r="S316" s="79"/>
      <c r="T316" s="79"/>
      <c r="U316" s="79"/>
      <c r="V316" s="82" t="s">
        <v>1033</v>
      </c>
      <c r="W316" s="81">
        <v>43476.26835648148</v>
      </c>
      <c r="X316" s="82" t="s">
        <v>1363</v>
      </c>
      <c r="Y316" s="79"/>
      <c r="Z316" s="79"/>
      <c r="AA316" s="85" t="s">
        <v>1708</v>
      </c>
      <c r="AB316" s="79"/>
      <c r="AC316" s="79" t="b">
        <v>0</v>
      </c>
      <c r="AD316" s="79">
        <v>0</v>
      </c>
      <c r="AE316" s="85" t="s">
        <v>1876</v>
      </c>
      <c r="AF316" s="79" t="b">
        <v>1</v>
      </c>
      <c r="AG316" s="79" t="s">
        <v>1909</v>
      </c>
      <c r="AH316" s="79"/>
      <c r="AI316" s="85" t="s">
        <v>1918</v>
      </c>
      <c r="AJ316" s="79" t="b">
        <v>0</v>
      </c>
      <c r="AK316" s="79">
        <v>76</v>
      </c>
      <c r="AL316" s="85" t="s">
        <v>1671</v>
      </c>
      <c r="AM316" s="79" t="s">
        <v>1921</v>
      </c>
      <c r="AN316" s="79" t="b">
        <v>0</v>
      </c>
      <c r="AO316" s="85" t="s">
        <v>1671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2</v>
      </c>
      <c r="BG316" s="49">
        <v>7.142857142857143</v>
      </c>
      <c r="BH316" s="48">
        <v>0</v>
      </c>
      <c r="BI316" s="49">
        <v>0</v>
      </c>
      <c r="BJ316" s="48">
        <v>26</v>
      </c>
      <c r="BK316" s="49">
        <v>92.85714285714286</v>
      </c>
      <c r="BL316" s="48">
        <v>28</v>
      </c>
    </row>
    <row r="317" spans="1:64" ht="15">
      <c r="A317" s="64" t="s">
        <v>406</v>
      </c>
      <c r="B317" s="64" t="s">
        <v>369</v>
      </c>
      <c r="C317" s="65" t="s">
        <v>5806</v>
      </c>
      <c r="D317" s="66">
        <v>3</v>
      </c>
      <c r="E317" s="67" t="s">
        <v>132</v>
      </c>
      <c r="F317" s="68">
        <v>35</v>
      </c>
      <c r="G317" s="65"/>
      <c r="H317" s="69"/>
      <c r="I317" s="70"/>
      <c r="J317" s="70"/>
      <c r="K317" s="34" t="s">
        <v>65</v>
      </c>
      <c r="L317" s="77">
        <v>317</v>
      </c>
      <c r="M317" s="77"/>
      <c r="N317" s="72"/>
      <c r="O317" s="79" t="s">
        <v>646</v>
      </c>
      <c r="P317" s="81">
        <v>43476.27347222222</v>
      </c>
      <c r="Q317" s="79" t="s">
        <v>761</v>
      </c>
      <c r="R317" s="79"/>
      <c r="S317" s="79"/>
      <c r="T317" s="79"/>
      <c r="U317" s="79"/>
      <c r="V317" s="82" t="s">
        <v>1034</v>
      </c>
      <c r="W317" s="81">
        <v>43476.27347222222</v>
      </c>
      <c r="X317" s="82" t="s">
        <v>1364</v>
      </c>
      <c r="Y317" s="79"/>
      <c r="Z317" s="79"/>
      <c r="AA317" s="85" t="s">
        <v>1709</v>
      </c>
      <c r="AB317" s="79"/>
      <c r="AC317" s="79" t="b">
        <v>0</v>
      </c>
      <c r="AD317" s="79">
        <v>0</v>
      </c>
      <c r="AE317" s="85" t="s">
        <v>1876</v>
      </c>
      <c r="AF317" s="79" t="b">
        <v>1</v>
      </c>
      <c r="AG317" s="79" t="s">
        <v>1909</v>
      </c>
      <c r="AH317" s="79"/>
      <c r="AI317" s="85" t="s">
        <v>1918</v>
      </c>
      <c r="AJ317" s="79" t="b">
        <v>0</v>
      </c>
      <c r="AK317" s="79">
        <v>76</v>
      </c>
      <c r="AL317" s="85" t="s">
        <v>1671</v>
      </c>
      <c r="AM317" s="79" t="s">
        <v>1920</v>
      </c>
      <c r="AN317" s="79" t="b">
        <v>0</v>
      </c>
      <c r="AO317" s="85" t="s">
        <v>1671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0</v>
      </c>
      <c r="BE317" s="49">
        <v>0</v>
      </c>
      <c r="BF317" s="48">
        <v>2</v>
      </c>
      <c r="BG317" s="49">
        <v>7.142857142857143</v>
      </c>
      <c r="BH317" s="48">
        <v>0</v>
      </c>
      <c r="BI317" s="49">
        <v>0</v>
      </c>
      <c r="BJ317" s="48">
        <v>26</v>
      </c>
      <c r="BK317" s="49">
        <v>92.85714285714286</v>
      </c>
      <c r="BL317" s="48">
        <v>28</v>
      </c>
    </row>
    <row r="318" spans="1:64" ht="15">
      <c r="A318" s="64" t="s">
        <v>407</v>
      </c>
      <c r="B318" s="64" t="s">
        <v>407</v>
      </c>
      <c r="C318" s="65" t="s">
        <v>5806</v>
      </c>
      <c r="D318" s="66">
        <v>3</v>
      </c>
      <c r="E318" s="67" t="s">
        <v>132</v>
      </c>
      <c r="F318" s="68">
        <v>35</v>
      </c>
      <c r="G318" s="65"/>
      <c r="H318" s="69"/>
      <c r="I318" s="70"/>
      <c r="J318" s="70"/>
      <c r="K318" s="34" t="s">
        <v>65</v>
      </c>
      <c r="L318" s="77">
        <v>318</v>
      </c>
      <c r="M318" s="77"/>
      <c r="N318" s="72"/>
      <c r="O318" s="79" t="s">
        <v>176</v>
      </c>
      <c r="P318" s="81">
        <v>43476.278344907405</v>
      </c>
      <c r="Q318" s="79" t="s">
        <v>764</v>
      </c>
      <c r="R318" s="79"/>
      <c r="S318" s="79"/>
      <c r="T318" s="79"/>
      <c r="U318" s="79"/>
      <c r="V318" s="82" t="s">
        <v>1035</v>
      </c>
      <c r="W318" s="81">
        <v>43476.278344907405</v>
      </c>
      <c r="X318" s="82" t="s">
        <v>1365</v>
      </c>
      <c r="Y318" s="79"/>
      <c r="Z318" s="79"/>
      <c r="AA318" s="85" t="s">
        <v>1710</v>
      </c>
      <c r="AB318" s="79"/>
      <c r="AC318" s="79" t="b">
        <v>0</v>
      </c>
      <c r="AD318" s="79">
        <v>0</v>
      </c>
      <c r="AE318" s="85" t="s">
        <v>1876</v>
      </c>
      <c r="AF318" s="79" t="b">
        <v>0</v>
      </c>
      <c r="AG318" s="79" t="s">
        <v>1910</v>
      </c>
      <c r="AH318" s="79"/>
      <c r="AI318" s="85" t="s">
        <v>1876</v>
      </c>
      <c r="AJ318" s="79" t="b">
        <v>0</v>
      </c>
      <c r="AK318" s="79">
        <v>0</v>
      </c>
      <c r="AL318" s="85" t="s">
        <v>1876</v>
      </c>
      <c r="AM318" s="79" t="s">
        <v>1920</v>
      </c>
      <c r="AN318" s="79" t="b">
        <v>0</v>
      </c>
      <c r="AO318" s="85" t="s">
        <v>1710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1</v>
      </c>
      <c r="BG318" s="49">
        <v>1.8181818181818181</v>
      </c>
      <c r="BH318" s="48">
        <v>0</v>
      </c>
      <c r="BI318" s="49">
        <v>0</v>
      </c>
      <c r="BJ318" s="48">
        <v>54</v>
      </c>
      <c r="BK318" s="49">
        <v>98.18181818181819</v>
      </c>
      <c r="BL318" s="48">
        <v>55</v>
      </c>
    </row>
    <row r="319" spans="1:64" ht="15">
      <c r="A319" s="64" t="s">
        <v>408</v>
      </c>
      <c r="B319" s="64" t="s">
        <v>369</v>
      </c>
      <c r="C319" s="65" t="s">
        <v>5806</v>
      </c>
      <c r="D319" s="66">
        <v>3</v>
      </c>
      <c r="E319" s="67" t="s">
        <v>132</v>
      </c>
      <c r="F319" s="68">
        <v>35</v>
      </c>
      <c r="G319" s="65"/>
      <c r="H319" s="69"/>
      <c r="I319" s="70"/>
      <c r="J319" s="70"/>
      <c r="K319" s="34" t="s">
        <v>65</v>
      </c>
      <c r="L319" s="77">
        <v>319</v>
      </c>
      <c r="M319" s="77"/>
      <c r="N319" s="72"/>
      <c r="O319" s="79" t="s">
        <v>646</v>
      </c>
      <c r="P319" s="81">
        <v>43476.28325231482</v>
      </c>
      <c r="Q319" s="79" t="s">
        <v>761</v>
      </c>
      <c r="R319" s="79"/>
      <c r="S319" s="79"/>
      <c r="T319" s="79"/>
      <c r="U319" s="79"/>
      <c r="V319" s="82" t="s">
        <v>1036</v>
      </c>
      <c r="W319" s="81">
        <v>43476.28325231482</v>
      </c>
      <c r="X319" s="82" t="s">
        <v>1366</v>
      </c>
      <c r="Y319" s="79"/>
      <c r="Z319" s="79"/>
      <c r="AA319" s="85" t="s">
        <v>1711</v>
      </c>
      <c r="AB319" s="79"/>
      <c r="AC319" s="79" t="b">
        <v>0</v>
      </c>
      <c r="AD319" s="79">
        <v>0</v>
      </c>
      <c r="AE319" s="85" t="s">
        <v>1876</v>
      </c>
      <c r="AF319" s="79" t="b">
        <v>1</v>
      </c>
      <c r="AG319" s="79" t="s">
        <v>1909</v>
      </c>
      <c r="AH319" s="79"/>
      <c r="AI319" s="85" t="s">
        <v>1918</v>
      </c>
      <c r="AJ319" s="79" t="b">
        <v>0</v>
      </c>
      <c r="AK319" s="79">
        <v>76</v>
      </c>
      <c r="AL319" s="85" t="s">
        <v>1671</v>
      </c>
      <c r="AM319" s="79" t="s">
        <v>1919</v>
      </c>
      <c r="AN319" s="79" t="b">
        <v>0</v>
      </c>
      <c r="AO319" s="85" t="s">
        <v>1671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2</v>
      </c>
      <c r="BG319" s="49">
        <v>7.142857142857143</v>
      </c>
      <c r="BH319" s="48">
        <v>0</v>
      </c>
      <c r="BI319" s="49">
        <v>0</v>
      </c>
      <c r="BJ319" s="48">
        <v>26</v>
      </c>
      <c r="BK319" s="49">
        <v>92.85714285714286</v>
      </c>
      <c r="BL319" s="48">
        <v>28</v>
      </c>
    </row>
    <row r="320" spans="1:64" ht="15">
      <c r="A320" s="64" t="s">
        <v>409</v>
      </c>
      <c r="B320" s="64" t="s">
        <v>369</v>
      </c>
      <c r="C320" s="65" t="s">
        <v>5806</v>
      </c>
      <c r="D320" s="66">
        <v>3</v>
      </c>
      <c r="E320" s="67" t="s">
        <v>132</v>
      </c>
      <c r="F320" s="68">
        <v>35</v>
      </c>
      <c r="G320" s="65"/>
      <c r="H320" s="69"/>
      <c r="I320" s="70"/>
      <c r="J320" s="70"/>
      <c r="K320" s="34" t="s">
        <v>65</v>
      </c>
      <c r="L320" s="77">
        <v>320</v>
      </c>
      <c r="M320" s="77"/>
      <c r="N320" s="72"/>
      <c r="O320" s="79" t="s">
        <v>646</v>
      </c>
      <c r="P320" s="81">
        <v>43476.290671296294</v>
      </c>
      <c r="Q320" s="79" t="s">
        <v>761</v>
      </c>
      <c r="R320" s="79"/>
      <c r="S320" s="79"/>
      <c r="T320" s="79"/>
      <c r="U320" s="79"/>
      <c r="V320" s="82" t="s">
        <v>1037</v>
      </c>
      <c r="W320" s="81">
        <v>43476.290671296294</v>
      </c>
      <c r="X320" s="82" t="s">
        <v>1367</v>
      </c>
      <c r="Y320" s="79"/>
      <c r="Z320" s="79"/>
      <c r="AA320" s="85" t="s">
        <v>1712</v>
      </c>
      <c r="AB320" s="79"/>
      <c r="AC320" s="79" t="b">
        <v>0</v>
      </c>
      <c r="AD320" s="79">
        <v>0</v>
      </c>
      <c r="AE320" s="85" t="s">
        <v>1876</v>
      </c>
      <c r="AF320" s="79" t="b">
        <v>1</v>
      </c>
      <c r="AG320" s="79" t="s">
        <v>1909</v>
      </c>
      <c r="AH320" s="79"/>
      <c r="AI320" s="85" t="s">
        <v>1918</v>
      </c>
      <c r="AJ320" s="79" t="b">
        <v>0</v>
      </c>
      <c r="AK320" s="79">
        <v>76</v>
      </c>
      <c r="AL320" s="85" t="s">
        <v>1671</v>
      </c>
      <c r="AM320" s="79" t="s">
        <v>1921</v>
      </c>
      <c r="AN320" s="79" t="b">
        <v>0</v>
      </c>
      <c r="AO320" s="85" t="s">
        <v>1671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2</v>
      </c>
      <c r="BG320" s="49">
        <v>7.142857142857143</v>
      </c>
      <c r="BH320" s="48">
        <v>0</v>
      </c>
      <c r="BI320" s="49">
        <v>0</v>
      </c>
      <c r="BJ320" s="48">
        <v>26</v>
      </c>
      <c r="BK320" s="49">
        <v>92.85714285714286</v>
      </c>
      <c r="BL320" s="48">
        <v>28</v>
      </c>
    </row>
    <row r="321" spans="1:64" ht="15">
      <c r="A321" s="64" t="s">
        <v>410</v>
      </c>
      <c r="B321" s="64" t="s">
        <v>369</v>
      </c>
      <c r="C321" s="65" t="s">
        <v>5806</v>
      </c>
      <c r="D321" s="66">
        <v>3</v>
      </c>
      <c r="E321" s="67" t="s">
        <v>132</v>
      </c>
      <c r="F321" s="68">
        <v>35</v>
      </c>
      <c r="G321" s="65"/>
      <c r="H321" s="69"/>
      <c r="I321" s="70"/>
      <c r="J321" s="70"/>
      <c r="K321" s="34" t="s">
        <v>65</v>
      </c>
      <c r="L321" s="77">
        <v>321</v>
      </c>
      <c r="M321" s="77"/>
      <c r="N321" s="72"/>
      <c r="O321" s="79" t="s">
        <v>646</v>
      </c>
      <c r="P321" s="81">
        <v>43476.29622685185</v>
      </c>
      <c r="Q321" s="79" t="s">
        <v>761</v>
      </c>
      <c r="R321" s="79"/>
      <c r="S321" s="79"/>
      <c r="T321" s="79"/>
      <c r="U321" s="79"/>
      <c r="V321" s="82" t="s">
        <v>1038</v>
      </c>
      <c r="W321" s="81">
        <v>43476.29622685185</v>
      </c>
      <c r="X321" s="82" t="s">
        <v>1368</v>
      </c>
      <c r="Y321" s="79"/>
      <c r="Z321" s="79"/>
      <c r="AA321" s="85" t="s">
        <v>1713</v>
      </c>
      <c r="AB321" s="79"/>
      <c r="AC321" s="79" t="b">
        <v>0</v>
      </c>
      <c r="AD321" s="79">
        <v>0</v>
      </c>
      <c r="AE321" s="85" t="s">
        <v>1876</v>
      </c>
      <c r="AF321" s="79" t="b">
        <v>1</v>
      </c>
      <c r="AG321" s="79" t="s">
        <v>1909</v>
      </c>
      <c r="AH321" s="79"/>
      <c r="AI321" s="85" t="s">
        <v>1918</v>
      </c>
      <c r="AJ321" s="79" t="b">
        <v>0</v>
      </c>
      <c r="AK321" s="79">
        <v>76</v>
      </c>
      <c r="AL321" s="85" t="s">
        <v>1671</v>
      </c>
      <c r="AM321" s="79" t="s">
        <v>1920</v>
      </c>
      <c r="AN321" s="79" t="b">
        <v>0</v>
      </c>
      <c r="AO321" s="85" t="s">
        <v>1671</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0</v>
      </c>
      <c r="BE321" s="49">
        <v>0</v>
      </c>
      <c r="BF321" s="48">
        <v>2</v>
      </c>
      <c r="BG321" s="49">
        <v>7.142857142857143</v>
      </c>
      <c r="BH321" s="48">
        <v>0</v>
      </c>
      <c r="BI321" s="49">
        <v>0</v>
      </c>
      <c r="BJ321" s="48">
        <v>26</v>
      </c>
      <c r="BK321" s="49">
        <v>92.85714285714286</v>
      </c>
      <c r="BL321" s="48">
        <v>28</v>
      </c>
    </row>
    <row r="322" spans="1:64" ht="15">
      <c r="A322" s="64" t="s">
        <v>411</v>
      </c>
      <c r="B322" s="64" t="s">
        <v>369</v>
      </c>
      <c r="C322" s="65" t="s">
        <v>5806</v>
      </c>
      <c r="D322" s="66">
        <v>3</v>
      </c>
      <c r="E322" s="67" t="s">
        <v>132</v>
      </c>
      <c r="F322" s="68">
        <v>35</v>
      </c>
      <c r="G322" s="65"/>
      <c r="H322" s="69"/>
      <c r="I322" s="70"/>
      <c r="J322" s="70"/>
      <c r="K322" s="34" t="s">
        <v>65</v>
      </c>
      <c r="L322" s="77">
        <v>322</v>
      </c>
      <c r="M322" s="77"/>
      <c r="N322" s="72"/>
      <c r="O322" s="79" t="s">
        <v>646</v>
      </c>
      <c r="P322" s="81">
        <v>43476.32471064815</v>
      </c>
      <c r="Q322" s="79" t="s">
        <v>761</v>
      </c>
      <c r="R322" s="79"/>
      <c r="S322" s="79"/>
      <c r="T322" s="79"/>
      <c r="U322" s="79"/>
      <c r="V322" s="82" t="s">
        <v>1039</v>
      </c>
      <c r="W322" s="81">
        <v>43476.32471064815</v>
      </c>
      <c r="X322" s="82" t="s">
        <v>1369</v>
      </c>
      <c r="Y322" s="79"/>
      <c r="Z322" s="79"/>
      <c r="AA322" s="85" t="s">
        <v>1714</v>
      </c>
      <c r="AB322" s="79"/>
      <c r="AC322" s="79" t="b">
        <v>0</v>
      </c>
      <c r="AD322" s="79">
        <v>0</v>
      </c>
      <c r="AE322" s="85" t="s">
        <v>1876</v>
      </c>
      <c r="AF322" s="79" t="b">
        <v>1</v>
      </c>
      <c r="AG322" s="79" t="s">
        <v>1909</v>
      </c>
      <c r="AH322" s="79"/>
      <c r="AI322" s="85" t="s">
        <v>1918</v>
      </c>
      <c r="AJ322" s="79" t="b">
        <v>0</v>
      </c>
      <c r="AK322" s="79">
        <v>76</v>
      </c>
      <c r="AL322" s="85" t="s">
        <v>1671</v>
      </c>
      <c r="AM322" s="79" t="s">
        <v>1923</v>
      </c>
      <c r="AN322" s="79" t="b">
        <v>0</v>
      </c>
      <c r="AO322" s="85" t="s">
        <v>1671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v>0</v>
      </c>
      <c r="BE322" s="49">
        <v>0</v>
      </c>
      <c r="BF322" s="48">
        <v>2</v>
      </c>
      <c r="BG322" s="49">
        <v>7.142857142857143</v>
      </c>
      <c r="BH322" s="48">
        <v>0</v>
      </c>
      <c r="BI322" s="49">
        <v>0</v>
      </c>
      <c r="BJ322" s="48">
        <v>26</v>
      </c>
      <c r="BK322" s="49">
        <v>92.85714285714286</v>
      </c>
      <c r="BL322" s="48">
        <v>28</v>
      </c>
    </row>
    <row r="323" spans="1:64" ht="15">
      <c r="A323" s="64" t="s">
        <v>412</v>
      </c>
      <c r="B323" s="64" t="s">
        <v>369</v>
      </c>
      <c r="C323" s="65" t="s">
        <v>5806</v>
      </c>
      <c r="D323" s="66">
        <v>3</v>
      </c>
      <c r="E323" s="67" t="s">
        <v>132</v>
      </c>
      <c r="F323" s="68">
        <v>35</v>
      </c>
      <c r="G323" s="65"/>
      <c r="H323" s="69"/>
      <c r="I323" s="70"/>
      <c r="J323" s="70"/>
      <c r="K323" s="34" t="s">
        <v>65</v>
      </c>
      <c r="L323" s="77">
        <v>323</v>
      </c>
      <c r="M323" s="77"/>
      <c r="N323" s="72"/>
      <c r="O323" s="79" t="s">
        <v>646</v>
      </c>
      <c r="P323" s="81">
        <v>43476.34643518519</v>
      </c>
      <c r="Q323" s="79" t="s">
        <v>761</v>
      </c>
      <c r="R323" s="79"/>
      <c r="S323" s="79"/>
      <c r="T323" s="79"/>
      <c r="U323" s="79"/>
      <c r="V323" s="82" t="s">
        <v>1040</v>
      </c>
      <c r="W323" s="81">
        <v>43476.34643518519</v>
      </c>
      <c r="X323" s="82" t="s">
        <v>1370</v>
      </c>
      <c r="Y323" s="79"/>
      <c r="Z323" s="79"/>
      <c r="AA323" s="85" t="s">
        <v>1715</v>
      </c>
      <c r="AB323" s="79"/>
      <c r="AC323" s="79" t="b">
        <v>0</v>
      </c>
      <c r="AD323" s="79">
        <v>0</v>
      </c>
      <c r="AE323" s="85" t="s">
        <v>1876</v>
      </c>
      <c r="AF323" s="79" t="b">
        <v>1</v>
      </c>
      <c r="AG323" s="79" t="s">
        <v>1909</v>
      </c>
      <c r="AH323" s="79"/>
      <c r="AI323" s="85" t="s">
        <v>1918</v>
      </c>
      <c r="AJ323" s="79" t="b">
        <v>0</v>
      </c>
      <c r="AK323" s="79">
        <v>76</v>
      </c>
      <c r="AL323" s="85" t="s">
        <v>1671</v>
      </c>
      <c r="AM323" s="79" t="s">
        <v>1919</v>
      </c>
      <c r="AN323" s="79" t="b">
        <v>0</v>
      </c>
      <c r="AO323" s="85" t="s">
        <v>1671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0</v>
      </c>
      <c r="BE323" s="49">
        <v>0</v>
      </c>
      <c r="BF323" s="48">
        <v>2</v>
      </c>
      <c r="BG323" s="49">
        <v>7.142857142857143</v>
      </c>
      <c r="BH323" s="48">
        <v>0</v>
      </c>
      <c r="BI323" s="49">
        <v>0</v>
      </c>
      <c r="BJ323" s="48">
        <v>26</v>
      </c>
      <c r="BK323" s="49">
        <v>92.85714285714286</v>
      </c>
      <c r="BL323" s="48">
        <v>28</v>
      </c>
    </row>
    <row r="324" spans="1:64" ht="15">
      <c r="A324" s="64" t="s">
        <v>413</v>
      </c>
      <c r="B324" s="64" t="s">
        <v>369</v>
      </c>
      <c r="C324" s="65" t="s">
        <v>5806</v>
      </c>
      <c r="D324" s="66">
        <v>3</v>
      </c>
      <c r="E324" s="67" t="s">
        <v>132</v>
      </c>
      <c r="F324" s="68">
        <v>35</v>
      </c>
      <c r="G324" s="65"/>
      <c r="H324" s="69"/>
      <c r="I324" s="70"/>
      <c r="J324" s="70"/>
      <c r="K324" s="34" t="s">
        <v>65</v>
      </c>
      <c r="L324" s="77">
        <v>324</v>
      </c>
      <c r="M324" s="77"/>
      <c r="N324" s="72"/>
      <c r="O324" s="79" t="s">
        <v>646</v>
      </c>
      <c r="P324" s="81">
        <v>43476.41181712963</v>
      </c>
      <c r="Q324" s="79" t="s">
        <v>761</v>
      </c>
      <c r="R324" s="79"/>
      <c r="S324" s="79"/>
      <c r="T324" s="79"/>
      <c r="U324" s="79"/>
      <c r="V324" s="82" t="s">
        <v>1041</v>
      </c>
      <c r="W324" s="81">
        <v>43476.41181712963</v>
      </c>
      <c r="X324" s="82" t="s">
        <v>1371</v>
      </c>
      <c r="Y324" s="79"/>
      <c r="Z324" s="79"/>
      <c r="AA324" s="85" t="s">
        <v>1716</v>
      </c>
      <c r="AB324" s="79"/>
      <c r="AC324" s="79" t="b">
        <v>0</v>
      </c>
      <c r="AD324" s="79">
        <v>0</v>
      </c>
      <c r="AE324" s="85" t="s">
        <v>1876</v>
      </c>
      <c r="AF324" s="79" t="b">
        <v>1</v>
      </c>
      <c r="AG324" s="79" t="s">
        <v>1909</v>
      </c>
      <c r="AH324" s="79"/>
      <c r="AI324" s="85" t="s">
        <v>1918</v>
      </c>
      <c r="AJ324" s="79" t="b">
        <v>0</v>
      </c>
      <c r="AK324" s="79">
        <v>76</v>
      </c>
      <c r="AL324" s="85" t="s">
        <v>1671</v>
      </c>
      <c r="AM324" s="79" t="s">
        <v>1921</v>
      </c>
      <c r="AN324" s="79" t="b">
        <v>0</v>
      </c>
      <c r="AO324" s="85" t="s">
        <v>1671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0</v>
      </c>
      <c r="BE324" s="49">
        <v>0</v>
      </c>
      <c r="BF324" s="48">
        <v>2</v>
      </c>
      <c r="BG324" s="49">
        <v>7.142857142857143</v>
      </c>
      <c r="BH324" s="48">
        <v>0</v>
      </c>
      <c r="BI324" s="49">
        <v>0</v>
      </c>
      <c r="BJ324" s="48">
        <v>26</v>
      </c>
      <c r="BK324" s="49">
        <v>92.85714285714286</v>
      </c>
      <c r="BL324" s="48">
        <v>28</v>
      </c>
    </row>
    <row r="325" spans="1:64" ht="15">
      <c r="A325" s="64" t="s">
        <v>414</v>
      </c>
      <c r="B325" s="64" t="s">
        <v>369</v>
      </c>
      <c r="C325" s="65" t="s">
        <v>5806</v>
      </c>
      <c r="D325" s="66">
        <v>3</v>
      </c>
      <c r="E325" s="67" t="s">
        <v>132</v>
      </c>
      <c r="F325" s="68">
        <v>35</v>
      </c>
      <c r="G325" s="65"/>
      <c r="H325" s="69"/>
      <c r="I325" s="70"/>
      <c r="J325" s="70"/>
      <c r="K325" s="34" t="s">
        <v>65</v>
      </c>
      <c r="L325" s="77">
        <v>325</v>
      </c>
      <c r="M325" s="77"/>
      <c r="N325" s="72"/>
      <c r="O325" s="79" t="s">
        <v>646</v>
      </c>
      <c r="P325" s="81">
        <v>43476.5000462963</v>
      </c>
      <c r="Q325" s="79" t="s">
        <v>761</v>
      </c>
      <c r="R325" s="79"/>
      <c r="S325" s="79"/>
      <c r="T325" s="79"/>
      <c r="U325" s="79"/>
      <c r="V325" s="82" t="s">
        <v>1042</v>
      </c>
      <c r="W325" s="81">
        <v>43476.5000462963</v>
      </c>
      <c r="X325" s="82" t="s">
        <v>1372</v>
      </c>
      <c r="Y325" s="79"/>
      <c r="Z325" s="79"/>
      <c r="AA325" s="85" t="s">
        <v>1717</v>
      </c>
      <c r="AB325" s="79"/>
      <c r="AC325" s="79" t="b">
        <v>0</v>
      </c>
      <c r="AD325" s="79">
        <v>0</v>
      </c>
      <c r="AE325" s="85" t="s">
        <v>1876</v>
      </c>
      <c r="AF325" s="79" t="b">
        <v>1</v>
      </c>
      <c r="AG325" s="79" t="s">
        <v>1909</v>
      </c>
      <c r="AH325" s="79"/>
      <c r="AI325" s="85" t="s">
        <v>1918</v>
      </c>
      <c r="AJ325" s="79" t="b">
        <v>0</v>
      </c>
      <c r="AK325" s="79">
        <v>76</v>
      </c>
      <c r="AL325" s="85" t="s">
        <v>1671</v>
      </c>
      <c r="AM325" s="79" t="s">
        <v>1920</v>
      </c>
      <c r="AN325" s="79" t="b">
        <v>0</v>
      </c>
      <c r="AO325" s="85" t="s">
        <v>1671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2</v>
      </c>
      <c r="BG325" s="49">
        <v>7.142857142857143</v>
      </c>
      <c r="BH325" s="48">
        <v>0</v>
      </c>
      <c r="BI325" s="49">
        <v>0</v>
      </c>
      <c r="BJ325" s="48">
        <v>26</v>
      </c>
      <c r="BK325" s="49">
        <v>92.85714285714286</v>
      </c>
      <c r="BL325" s="48">
        <v>28</v>
      </c>
    </row>
    <row r="326" spans="1:64" ht="15">
      <c r="A326" s="64" t="s">
        <v>415</v>
      </c>
      <c r="B326" s="64" t="s">
        <v>369</v>
      </c>
      <c r="C326" s="65" t="s">
        <v>5806</v>
      </c>
      <c r="D326" s="66">
        <v>3</v>
      </c>
      <c r="E326" s="67" t="s">
        <v>132</v>
      </c>
      <c r="F326" s="68">
        <v>35</v>
      </c>
      <c r="G326" s="65"/>
      <c r="H326" s="69"/>
      <c r="I326" s="70"/>
      <c r="J326" s="70"/>
      <c r="K326" s="34" t="s">
        <v>65</v>
      </c>
      <c r="L326" s="77">
        <v>326</v>
      </c>
      <c r="M326" s="77"/>
      <c r="N326" s="72"/>
      <c r="O326" s="79" t="s">
        <v>646</v>
      </c>
      <c r="P326" s="81">
        <v>43476.52809027778</v>
      </c>
      <c r="Q326" s="79" t="s">
        <v>761</v>
      </c>
      <c r="R326" s="79"/>
      <c r="S326" s="79"/>
      <c r="T326" s="79"/>
      <c r="U326" s="79"/>
      <c r="V326" s="82" t="s">
        <v>1043</v>
      </c>
      <c r="W326" s="81">
        <v>43476.52809027778</v>
      </c>
      <c r="X326" s="82" t="s">
        <v>1373</v>
      </c>
      <c r="Y326" s="79"/>
      <c r="Z326" s="79"/>
      <c r="AA326" s="85" t="s">
        <v>1718</v>
      </c>
      <c r="AB326" s="79"/>
      <c r="AC326" s="79" t="b">
        <v>0</v>
      </c>
      <c r="AD326" s="79">
        <v>0</v>
      </c>
      <c r="AE326" s="85" t="s">
        <v>1876</v>
      </c>
      <c r="AF326" s="79" t="b">
        <v>1</v>
      </c>
      <c r="AG326" s="79" t="s">
        <v>1909</v>
      </c>
      <c r="AH326" s="79"/>
      <c r="AI326" s="85" t="s">
        <v>1918</v>
      </c>
      <c r="AJ326" s="79" t="b">
        <v>0</v>
      </c>
      <c r="AK326" s="79">
        <v>76</v>
      </c>
      <c r="AL326" s="85" t="s">
        <v>1671</v>
      </c>
      <c r="AM326" s="79" t="s">
        <v>1919</v>
      </c>
      <c r="AN326" s="79" t="b">
        <v>0</v>
      </c>
      <c r="AO326" s="85" t="s">
        <v>1671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2</v>
      </c>
      <c r="BG326" s="49">
        <v>7.142857142857143</v>
      </c>
      <c r="BH326" s="48">
        <v>0</v>
      </c>
      <c r="BI326" s="49">
        <v>0</v>
      </c>
      <c r="BJ326" s="48">
        <v>26</v>
      </c>
      <c r="BK326" s="49">
        <v>92.85714285714286</v>
      </c>
      <c r="BL326" s="48">
        <v>28</v>
      </c>
    </row>
    <row r="327" spans="1:64" ht="15">
      <c r="A327" s="64" t="s">
        <v>416</v>
      </c>
      <c r="B327" s="64" t="s">
        <v>369</v>
      </c>
      <c r="C327" s="65" t="s">
        <v>5806</v>
      </c>
      <c r="D327" s="66">
        <v>3</v>
      </c>
      <c r="E327" s="67" t="s">
        <v>132</v>
      </c>
      <c r="F327" s="68">
        <v>35</v>
      </c>
      <c r="G327" s="65"/>
      <c r="H327" s="69"/>
      <c r="I327" s="70"/>
      <c r="J327" s="70"/>
      <c r="K327" s="34" t="s">
        <v>65</v>
      </c>
      <c r="L327" s="77">
        <v>327</v>
      </c>
      <c r="M327" s="77"/>
      <c r="N327" s="72"/>
      <c r="O327" s="79" t="s">
        <v>646</v>
      </c>
      <c r="P327" s="81">
        <v>43476.567557870374</v>
      </c>
      <c r="Q327" s="79" t="s">
        <v>761</v>
      </c>
      <c r="R327" s="79"/>
      <c r="S327" s="79"/>
      <c r="T327" s="79"/>
      <c r="U327" s="79"/>
      <c r="V327" s="82" t="s">
        <v>1044</v>
      </c>
      <c r="W327" s="81">
        <v>43476.567557870374</v>
      </c>
      <c r="X327" s="82" t="s">
        <v>1374</v>
      </c>
      <c r="Y327" s="79"/>
      <c r="Z327" s="79"/>
      <c r="AA327" s="85" t="s">
        <v>1719</v>
      </c>
      <c r="AB327" s="79"/>
      <c r="AC327" s="79" t="b">
        <v>0</v>
      </c>
      <c r="AD327" s="79">
        <v>0</v>
      </c>
      <c r="AE327" s="85" t="s">
        <v>1876</v>
      </c>
      <c r="AF327" s="79" t="b">
        <v>1</v>
      </c>
      <c r="AG327" s="79" t="s">
        <v>1909</v>
      </c>
      <c r="AH327" s="79"/>
      <c r="AI327" s="85" t="s">
        <v>1918</v>
      </c>
      <c r="AJ327" s="79" t="b">
        <v>0</v>
      </c>
      <c r="AK327" s="79">
        <v>76</v>
      </c>
      <c r="AL327" s="85" t="s">
        <v>1671</v>
      </c>
      <c r="AM327" s="79" t="s">
        <v>1921</v>
      </c>
      <c r="AN327" s="79" t="b">
        <v>0</v>
      </c>
      <c r="AO327" s="85" t="s">
        <v>1671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0</v>
      </c>
      <c r="BE327" s="49">
        <v>0</v>
      </c>
      <c r="BF327" s="48">
        <v>2</v>
      </c>
      <c r="BG327" s="49">
        <v>7.142857142857143</v>
      </c>
      <c r="BH327" s="48">
        <v>0</v>
      </c>
      <c r="BI327" s="49">
        <v>0</v>
      </c>
      <c r="BJ327" s="48">
        <v>26</v>
      </c>
      <c r="BK327" s="49">
        <v>92.85714285714286</v>
      </c>
      <c r="BL327" s="48">
        <v>28</v>
      </c>
    </row>
    <row r="328" spans="1:64" ht="15">
      <c r="A328" s="64" t="s">
        <v>417</v>
      </c>
      <c r="B328" s="64" t="s">
        <v>369</v>
      </c>
      <c r="C328" s="65" t="s">
        <v>5806</v>
      </c>
      <c r="D328" s="66">
        <v>3</v>
      </c>
      <c r="E328" s="67" t="s">
        <v>132</v>
      </c>
      <c r="F328" s="68">
        <v>35</v>
      </c>
      <c r="G328" s="65"/>
      <c r="H328" s="69"/>
      <c r="I328" s="70"/>
      <c r="J328" s="70"/>
      <c r="K328" s="34" t="s">
        <v>65</v>
      </c>
      <c r="L328" s="77">
        <v>328</v>
      </c>
      <c r="M328" s="77"/>
      <c r="N328" s="72"/>
      <c r="O328" s="79" t="s">
        <v>646</v>
      </c>
      <c r="P328" s="81">
        <v>43476.63337962963</v>
      </c>
      <c r="Q328" s="79" t="s">
        <v>761</v>
      </c>
      <c r="R328" s="79"/>
      <c r="S328" s="79"/>
      <c r="T328" s="79"/>
      <c r="U328" s="79"/>
      <c r="V328" s="82" t="s">
        <v>1045</v>
      </c>
      <c r="W328" s="81">
        <v>43476.63337962963</v>
      </c>
      <c r="X328" s="82" t="s">
        <v>1375</v>
      </c>
      <c r="Y328" s="79"/>
      <c r="Z328" s="79"/>
      <c r="AA328" s="85" t="s">
        <v>1720</v>
      </c>
      <c r="AB328" s="79"/>
      <c r="AC328" s="79" t="b">
        <v>0</v>
      </c>
      <c r="AD328" s="79">
        <v>0</v>
      </c>
      <c r="AE328" s="85" t="s">
        <v>1876</v>
      </c>
      <c r="AF328" s="79" t="b">
        <v>1</v>
      </c>
      <c r="AG328" s="79" t="s">
        <v>1909</v>
      </c>
      <c r="AH328" s="79"/>
      <c r="AI328" s="85" t="s">
        <v>1918</v>
      </c>
      <c r="AJ328" s="79" t="b">
        <v>0</v>
      </c>
      <c r="AK328" s="79">
        <v>76</v>
      </c>
      <c r="AL328" s="85" t="s">
        <v>1671</v>
      </c>
      <c r="AM328" s="79" t="s">
        <v>1919</v>
      </c>
      <c r="AN328" s="79" t="b">
        <v>0</v>
      </c>
      <c r="AO328" s="85" t="s">
        <v>1671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2</v>
      </c>
      <c r="BG328" s="49">
        <v>7.142857142857143</v>
      </c>
      <c r="BH328" s="48">
        <v>0</v>
      </c>
      <c r="BI328" s="49">
        <v>0</v>
      </c>
      <c r="BJ328" s="48">
        <v>26</v>
      </c>
      <c r="BK328" s="49">
        <v>92.85714285714286</v>
      </c>
      <c r="BL328" s="48">
        <v>28</v>
      </c>
    </row>
    <row r="329" spans="1:64" ht="15">
      <c r="A329" s="64" t="s">
        <v>418</v>
      </c>
      <c r="B329" s="64" t="s">
        <v>369</v>
      </c>
      <c r="C329" s="65" t="s">
        <v>5806</v>
      </c>
      <c r="D329" s="66">
        <v>3</v>
      </c>
      <c r="E329" s="67" t="s">
        <v>132</v>
      </c>
      <c r="F329" s="68">
        <v>35</v>
      </c>
      <c r="G329" s="65"/>
      <c r="H329" s="69"/>
      <c r="I329" s="70"/>
      <c r="J329" s="70"/>
      <c r="K329" s="34" t="s">
        <v>65</v>
      </c>
      <c r="L329" s="77">
        <v>329</v>
      </c>
      <c r="M329" s="77"/>
      <c r="N329" s="72"/>
      <c r="O329" s="79" t="s">
        <v>646</v>
      </c>
      <c r="P329" s="81">
        <v>43476.69225694444</v>
      </c>
      <c r="Q329" s="79" t="s">
        <v>761</v>
      </c>
      <c r="R329" s="79"/>
      <c r="S329" s="79"/>
      <c r="T329" s="79"/>
      <c r="U329" s="79"/>
      <c r="V329" s="82" t="s">
        <v>1046</v>
      </c>
      <c r="W329" s="81">
        <v>43476.69225694444</v>
      </c>
      <c r="X329" s="82" t="s">
        <v>1376</v>
      </c>
      <c r="Y329" s="79"/>
      <c r="Z329" s="79"/>
      <c r="AA329" s="85" t="s">
        <v>1721</v>
      </c>
      <c r="AB329" s="79"/>
      <c r="AC329" s="79" t="b">
        <v>0</v>
      </c>
      <c r="AD329" s="79">
        <v>0</v>
      </c>
      <c r="AE329" s="85" t="s">
        <v>1876</v>
      </c>
      <c r="AF329" s="79" t="b">
        <v>1</v>
      </c>
      <c r="AG329" s="79" t="s">
        <v>1909</v>
      </c>
      <c r="AH329" s="79"/>
      <c r="AI329" s="85" t="s">
        <v>1918</v>
      </c>
      <c r="AJ329" s="79" t="b">
        <v>0</v>
      </c>
      <c r="AK329" s="79">
        <v>76</v>
      </c>
      <c r="AL329" s="85" t="s">
        <v>1671</v>
      </c>
      <c r="AM329" s="79" t="s">
        <v>1920</v>
      </c>
      <c r="AN329" s="79" t="b">
        <v>0</v>
      </c>
      <c r="AO329" s="85" t="s">
        <v>1671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2</v>
      </c>
      <c r="BG329" s="49">
        <v>7.142857142857143</v>
      </c>
      <c r="BH329" s="48">
        <v>0</v>
      </c>
      <c r="BI329" s="49">
        <v>0</v>
      </c>
      <c r="BJ329" s="48">
        <v>26</v>
      </c>
      <c r="BK329" s="49">
        <v>92.85714285714286</v>
      </c>
      <c r="BL329" s="48">
        <v>28</v>
      </c>
    </row>
    <row r="330" spans="1:64" ht="15">
      <c r="A330" s="64" t="s">
        <v>419</v>
      </c>
      <c r="B330" s="64" t="s">
        <v>369</v>
      </c>
      <c r="C330" s="65" t="s">
        <v>5806</v>
      </c>
      <c r="D330" s="66">
        <v>3</v>
      </c>
      <c r="E330" s="67" t="s">
        <v>132</v>
      </c>
      <c r="F330" s="68">
        <v>35</v>
      </c>
      <c r="G330" s="65"/>
      <c r="H330" s="69"/>
      <c r="I330" s="70"/>
      <c r="J330" s="70"/>
      <c r="K330" s="34" t="s">
        <v>65</v>
      </c>
      <c r="L330" s="77">
        <v>330</v>
      </c>
      <c r="M330" s="77"/>
      <c r="N330" s="72"/>
      <c r="O330" s="79" t="s">
        <v>646</v>
      </c>
      <c r="P330" s="81">
        <v>43476.692337962966</v>
      </c>
      <c r="Q330" s="79" t="s">
        <v>761</v>
      </c>
      <c r="R330" s="79"/>
      <c r="S330" s="79"/>
      <c r="T330" s="79"/>
      <c r="U330" s="79"/>
      <c r="V330" s="82" t="s">
        <v>1047</v>
      </c>
      <c r="W330" s="81">
        <v>43476.692337962966</v>
      </c>
      <c r="X330" s="82" t="s">
        <v>1377</v>
      </c>
      <c r="Y330" s="79"/>
      <c r="Z330" s="79"/>
      <c r="AA330" s="85" t="s">
        <v>1722</v>
      </c>
      <c r="AB330" s="79"/>
      <c r="AC330" s="79" t="b">
        <v>0</v>
      </c>
      <c r="AD330" s="79">
        <v>0</v>
      </c>
      <c r="AE330" s="85" t="s">
        <v>1876</v>
      </c>
      <c r="AF330" s="79" t="b">
        <v>1</v>
      </c>
      <c r="AG330" s="79" t="s">
        <v>1909</v>
      </c>
      <c r="AH330" s="79"/>
      <c r="AI330" s="85" t="s">
        <v>1918</v>
      </c>
      <c r="AJ330" s="79" t="b">
        <v>0</v>
      </c>
      <c r="AK330" s="79">
        <v>76</v>
      </c>
      <c r="AL330" s="85" t="s">
        <v>1671</v>
      </c>
      <c r="AM330" s="79" t="s">
        <v>1920</v>
      </c>
      <c r="AN330" s="79" t="b">
        <v>0</v>
      </c>
      <c r="AO330" s="85" t="s">
        <v>1671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0</v>
      </c>
      <c r="BE330" s="49">
        <v>0</v>
      </c>
      <c r="BF330" s="48">
        <v>2</v>
      </c>
      <c r="BG330" s="49">
        <v>7.142857142857143</v>
      </c>
      <c r="BH330" s="48">
        <v>0</v>
      </c>
      <c r="BI330" s="49">
        <v>0</v>
      </c>
      <c r="BJ330" s="48">
        <v>26</v>
      </c>
      <c r="BK330" s="49">
        <v>92.85714285714286</v>
      </c>
      <c r="BL330" s="48">
        <v>28</v>
      </c>
    </row>
    <row r="331" spans="1:64" ht="15">
      <c r="A331" s="64" t="s">
        <v>420</v>
      </c>
      <c r="B331" s="64" t="s">
        <v>369</v>
      </c>
      <c r="C331" s="65" t="s">
        <v>5806</v>
      </c>
      <c r="D331" s="66">
        <v>3</v>
      </c>
      <c r="E331" s="67" t="s">
        <v>132</v>
      </c>
      <c r="F331" s="68">
        <v>35</v>
      </c>
      <c r="G331" s="65"/>
      <c r="H331" s="69"/>
      <c r="I331" s="70"/>
      <c r="J331" s="70"/>
      <c r="K331" s="34" t="s">
        <v>65</v>
      </c>
      <c r="L331" s="77">
        <v>331</v>
      </c>
      <c r="M331" s="77"/>
      <c r="N331" s="72"/>
      <c r="O331" s="79" t="s">
        <v>646</v>
      </c>
      <c r="P331" s="81">
        <v>43476.700266203705</v>
      </c>
      <c r="Q331" s="79" t="s">
        <v>761</v>
      </c>
      <c r="R331" s="79"/>
      <c r="S331" s="79"/>
      <c r="T331" s="79"/>
      <c r="U331" s="79"/>
      <c r="V331" s="82" t="s">
        <v>1048</v>
      </c>
      <c r="W331" s="81">
        <v>43476.700266203705</v>
      </c>
      <c r="X331" s="82" t="s">
        <v>1378</v>
      </c>
      <c r="Y331" s="79"/>
      <c r="Z331" s="79"/>
      <c r="AA331" s="85" t="s">
        <v>1723</v>
      </c>
      <c r="AB331" s="79"/>
      <c r="AC331" s="79" t="b">
        <v>0</v>
      </c>
      <c r="AD331" s="79">
        <v>0</v>
      </c>
      <c r="AE331" s="85" t="s">
        <v>1876</v>
      </c>
      <c r="AF331" s="79" t="b">
        <v>1</v>
      </c>
      <c r="AG331" s="79" t="s">
        <v>1909</v>
      </c>
      <c r="AH331" s="79"/>
      <c r="AI331" s="85" t="s">
        <v>1918</v>
      </c>
      <c r="AJ331" s="79" t="b">
        <v>0</v>
      </c>
      <c r="AK331" s="79">
        <v>76</v>
      </c>
      <c r="AL331" s="85" t="s">
        <v>1671</v>
      </c>
      <c r="AM331" s="79" t="s">
        <v>1921</v>
      </c>
      <c r="AN331" s="79" t="b">
        <v>0</v>
      </c>
      <c r="AO331" s="85" t="s">
        <v>1671</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2</v>
      </c>
      <c r="BG331" s="49">
        <v>7.142857142857143</v>
      </c>
      <c r="BH331" s="48">
        <v>0</v>
      </c>
      <c r="BI331" s="49">
        <v>0</v>
      </c>
      <c r="BJ331" s="48">
        <v>26</v>
      </c>
      <c r="BK331" s="49">
        <v>92.85714285714286</v>
      </c>
      <c r="BL331" s="48">
        <v>28</v>
      </c>
    </row>
    <row r="332" spans="1:64" ht="15">
      <c r="A332" s="64" t="s">
        <v>421</v>
      </c>
      <c r="B332" s="64" t="s">
        <v>369</v>
      </c>
      <c r="C332" s="65" t="s">
        <v>5806</v>
      </c>
      <c r="D332" s="66">
        <v>3</v>
      </c>
      <c r="E332" s="67" t="s">
        <v>132</v>
      </c>
      <c r="F332" s="68">
        <v>35</v>
      </c>
      <c r="G332" s="65"/>
      <c r="H332" s="69"/>
      <c r="I332" s="70"/>
      <c r="J332" s="70"/>
      <c r="K332" s="34" t="s">
        <v>65</v>
      </c>
      <c r="L332" s="77">
        <v>332</v>
      </c>
      <c r="M332" s="77"/>
      <c r="N332" s="72"/>
      <c r="O332" s="79" t="s">
        <v>646</v>
      </c>
      <c r="P332" s="81">
        <v>43476.71068287037</v>
      </c>
      <c r="Q332" s="79" t="s">
        <v>761</v>
      </c>
      <c r="R332" s="79"/>
      <c r="S332" s="79"/>
      <c r="T332" s="79"/>
      <c r="U332" s="79"/>
      <c r="V332" s="82" t="s">
        <v>1049</v>
      </c>
      <c r="W332" s="81">
        <v>43476.71068287037</v>
      </c>
      <c r="X332" s="82" t="s">
        <v>1379</v>
      </c>
      <c r="Y332" s="79"/>
      <c r="Z332" s="79"/>
      <c r="AA332" s="85" t="s">
        <v>1724</v>
      </c>
      <c r="AB332" s="79"/>
      <c r="AC332" s="79" t="b">
        <v>0</v>
      </c>
      <c r="AD332" s="79">
        <v>0</v>
      </c>
      <c r="AE332" s="85" t="s">
        <v>1876</v>
      </c>
      <c r="AF332" s="79" t="b">
        <v>1</v>
      </c>
      <c r="AG332" s="79" t="s">
        <v>1909</v>
      </c>
      <c r="AH332" s="79"/>
      <c r="AI332" s="85" t="s">
        <v>1918</v>
      </c>
      <c r="AJ332" s="79" t="b">
        <v>0</v>
      </c>
      <c r="AK332" s="79">
        <v>76</v>
      </c>
      <c r="AL332" s="85" t="s">
        <v>1671</v>
      </c>
      <c r="AM332" s="79" t="s">
        <v>1921</v>
      </c>
      <c r="AN332" s="79" t="b">
        <v>0</v>
      </c>
      <c r="AO332" s="85" t="s">
        <v>1671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v>0</v>
      </c>
      <c r="BE332" s="49">
        <v>0</v>
      </c>
      <c r="BF332" s="48">
        <v>2</v>
      </c>
      <c r="BG332" s="49">
        <v>7.142857142857143</v>
      </c>
      <c r="BH332" s="48">
        <v>0</v>
      </c>
      <c r="BI332" s="49">
        <v>0</v>
      </c>
      <c r="BJ332" s="48">
        <v>26</v>
      </c>
      <c r="BK332" s="49">
        <v>92.85714285714286</v>
      </c>
      <c r="BL332" s="48">
        <v>28</v>
      </c>
    </row>
    <row r="333" spans="1:64" ht="15">
      <c r="A333" s="64" t="s">
        <v>422</v>
      </c>
      <c r="B333" s="64" t="s">
        <v>369</v>
      </c>
      <c r="C333" s="65" t="s">
        <v>5806</v>
      </c>
      <c r="D333" s="66">
        <v>3</v>
      </c>
      <c r="E333" s="67" t="s">
        <v>132</v>
      </c>
      <c r="F333" s="68">
        <v>35</v>
      </c>
      <c r="G333" s="65"/>
      <c r="H333" s="69"/>
      <c r="I333" s="70"/>
      <c r="J333" s="70"/>
      <c r="K333" s="34" t="s">
        <v>65</v>
      </c>
      <c r="L333" s="77">
        <v>333</v>
      </c>
      <c r="M333" s="77"/>
      <c r="N333" s="72"/>
      <c r="O333" s="79" t="s">
        <v>646</v>
      </c>
      <c r="P333" s="81">
        <v>43476.71103009259</v>
      </c>
      <c r="Q333" s="79" t="s">
        <v>761</v>
      </c>
      <c r="R333" s="79"/>
      <c r="S333" s="79"/>
      <c r="T333" s="79"/>
      <c r="U333" s="79"/>
      <c r="V333" s="82" t="s">
        <v>1050</v>
      </c>
      <c r="W333" s="81">
        <v>43476.71103009259</v>
      </c>
      <c r="X333" s="82" t="s">
        <v>1380</v>
      </c>
      <c r="Y333" s="79"/>
      <c r="Z333" s="79"/>
      <c r="AA333" s="85" t="s">
        <v>1725</v>
      </c>
      <c r="AB333" s="79"/>
      <c r="AC333" s="79" t="b">
        <v>0</v>
      </c>
      <c r="AD333" s="79">
        <v>0</v>
      </c>
      <c r="AE333" s="85" t="s">
        <v>1876</v>
      </c>
      <c r="AF333" s="79" t="b">
        <v>1</v>
      </c>
      <c r="AG333" s="79" t="s">
        <v>1909</v>
      </c>
      <c r="AH333" s="79"/>
      <c r="AI333" s="85" t="s">
        <v>1918</v>
      </c>
      <c r="AJ333" s="79" t="b">
        <v>0</v>
      </c>
      <c r="AK333" s="79">
        <v>76</v>
      </c>
      <c r="AL333" s="85" t="s">
        <v>1671</v>
      </c>
      <c r="AM333" s="79" t="s">
        <v>1920</v>
      </c>
      <c r="AN333" s="79" t="b">
        <v>0</v>
      </c>
      <c r="AO333" s="85" t="s">
        <v>1671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v>0</v>
      </c>
      <c r="BE333" s="49">
        <v>0</v>
      </c>
      <c r="BF333" s="48">
        <v>2</v>
      </c>
      <c r="BG333" s="49">
        <v>7.142857142857143</v>
      </c>
      <c r="BH333" s="48">
        <v>0</v>
      </c>
      <c r="BI333" s="49">
        <v>0</v>
      </c>
      <c r="BJ333" s="48">
        <v>26</v>
      </c>
      <c r="BK333" s="49">
        <v>92.85714285714286</v>
      </c>
      <c r="BL333" s="48">
        <v>28</v>
      </c>
    </row>
    <row r="334" spans="1:64" ht="15">
      <c r="A334" s="64" t="s">
        <v>423</v>
      </c>
      <c r="B334" s="64" t="s">
        <v>369</v>
      </c>
      <c r="C334" s="65" t="s">
        <v>5806</v>
      </c>
      <c r="D334" s="66">
        <v>3</v>
      </c>
      <c r="E334" s="67" t="s">
        <v>132</v>
      </c>
      <c r="F334" s="68">
        <v>35</v>
      </c>
      <c r="G334" s="65"/>
      <c r="H334" s="69"/>
      <c r="I334" s="70"/>
      <c r="J334" s="70"/>
      <c r="K334" s="34" t="s">
        <v>65</v>
      </c>
      <c r="L334" s="77">
        <v>334</v>
      </c>
      <c r="M334" s="77"/>
      <c r="N334" s="72"/>
      <c r="O334" s="79" t="s">
        <v>646</v>
      </c>
      <c r="P334" s="81">
        <v>43476.716203703705</v>
      </c>
      <c r="Q334" s="79" t="s">
        <v>761</v>
      </c>
      <c r="R334" s="79"/>
      <c r="S334" s="79"/>
      <c r="T334" s="79"/>
      <c r="U334" s="79"/>
      <c r="V334" s="82" t="s">
        <v>1051</v>
      </c>
      <c r="W334" s="81">
        <v>43476.716203703705</v>
      </c>
      <c r="X334" s="82" t="s">
        <v>1381</v>
      </c>
      <c r="Y334" s="79"/>
      <c r="Z334" s="79"/>
      <c r="AA334" s="85" t="s">
        <v>1726</v>
      </c>
      <c r="AB334" s="79"/>
      <c r="AC334" s="79" t="b">
        <v>0</v>
      </c>
      <c r="AD334" s="79">
        <v>0</v>
      </c>
      <c r="AE334" s="85" t="s">
        <v>1876</v>
      </c>
      <c r="AF334" s="79" t="b">
        <v>1</v>
      </c>
      <c r="AG334" s="79" t="s">
        <v>1909</v>
      </c>
      <c r="AH334" s="79"/>
      <c r="AI334" s="85" t="s">
        <v>1918</v>
      </c>
      <c r="AJ334" s="79" t="b">
        <v>0</v>
      </c>
      <c r="AK334" s="79">
        <v>76</v>
      </c>
      <c r="AL334" s="85" t="s">
        <v>1671</v>
      </c>
      <c r="AM334" s="79" t="s">
        <v>1920</v>
      </c>
      <c r="AN334" s="79" t="b">
        <v>0</v>
      </c>
      <c r="AO334" s="85" t="s">
        <v>1671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2</v>
      </c>
      <c r="BG334" s="49">
        <v>7.142857142857143</v>
      </c>
      <c r="BH334" s="48">
        <v>0</v>
      </c>
      <c r="BI334" s="49">
        <v>0</v>
      </c>
      <c r="BJ334" s="48">
        <v>26</v>
      </c>
      <c r="BK334" s="49">
        <v>92.85714285714286</v>
      </c>
      <c r="BL334" s="48">
        <v>28</v>
      </c>
    </row>
    <row r="335" spans="1:64" ht="15">
      <c r="A335" s="64" t="s">
        <v>424</v>
      </c>
      <c r="B335" s="64" t="s">
        <v>369</v>
      </c>
      <c r="C335" s="65" t="s">
        <v>5806</v>
      </c>
      <c r="D335" s="66">
        <v>3</v>
      </c>
      <c r="E335" s="67" t="s">
        <v>132</v>
      </c>
      <c r="F335" s="68">
        <v>35</v>
      </c>
      <c r="G335" s="65"/>
      <c r="H335" s="69"/>
      <c r="I335" s="70"/>
      <c r="J335" s="70"/>
      <c r="K335" s="34" t="s">
        <v>65</v>
      </c>
      <c r="L335" s="77">
        <v>335</v>
      </c>
      <c r="M335" s="77"/>
      <c r="N335" s="72"/>
      <c r="O335" s="79" t="s">
        <v>646</v>
      </c>
      <c r="P335" s="81">
        <v>43476.73416666667</v>
      </c>
      <c r="Q335" s="79" t="s">
        <v>761</v>
      </c>
      <c r="R335" s="79"/>
      <c r="S335" s="79"/>
      <c r="T335" s="79"/>
      <c r="U335" s="79"/>
      <c r="V335" s="82" t="s">
        <v>1052</v>
      </c>
      <c r="W335" s="81">
        <v>43476.73416666667</v>
      </c>
      <c r="X335" s="82" t="s">
        <v>1382</v>
      </c>
      <c r="Y335" s="79"/>
      <c r="Z335" s="79"/>
      <c r="AA335" s="85" t="s">
        <v>1727</v>
      </c>
      <c r="AB335" s="79"/>
      <c r="AC335" s="79" t="b">
        <v>0</v>
      </c>
      <c r="AD335" s="79">
        <v>0</v>
      </c>
      <c r="AE335" s="85" t="s">
        <v>1876</v>
      </c>
      <c r="AF335" s="79" t="b">
        <v>1</v>
      </c>
      <c r="AG335" s="79" t="s">
        <v>1909</v>
      </c>
      <c r="AH335" s="79"/>
      <c r="AI335" s="85" t="s">
        <v>1918</v>
      </c>
      <c r="AJ335" s="79" t="b">
        <v>0</v>
      </c>
      <c r="AK335" s="79">
        <v>76</v>
      </c>
      <c r="AL335" s="85" t="s">
        <v>1671</v>
      </c>
      <c r="AM335" s="79" t="s">
        <v>1929</v>
      </c>
      <c r="AN335" s="79" t="b">
        <v>0</v>
      </c>
      <c r="AO335" s="85" t="s">
        <v>1671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v>0</v>
      </c>
      <c r="BE335" s="49">
        <v>0</v>
      </c>
      <c r="BF335" s="48">
        <v>2</v>
      </c>
      <c r="BG335" s="49">
        <v>7.142857142857143</v>
      </c>
      <c r="BH335" s="48">
        <v>0</v>
      </c>
      <c r="BI335" s="49">
        <v>0</v>
      </c>
      <c r="BJ335" s="48">
        <v>26</v>
      </c>
      <c r="BK335" s="49">
        <v>92.85714285714286</v>
      </c>
      <c r="BL335" s="48">
        <v>28</v>
      </c>
    </row>
    <row r="336" spans="1:64" ht="15">
      <c r="A336" s="64" t="s">
        <v>425</v>
      </c>
      <c r="B336" s="64" t="s">
        <v>369</v>
      </c>
      <c r="C336" s="65" t="s">
        <v>5806</v>
      </c>
      <c r="D336" s="66">
        <v>3</v>
      </c>
      <c r="E336" s="67" t="s">
        <v>132</v>
      </c>
      <c r="F336" s="68">
        <v>35</v>
      </c>
      <c r="G336" s="65"/>
      <c r="H336" s="69"/>
      <c r="I336" s="70"/>
      <c r="J336" s="70"/>
      <c r="K336" s="34" t="s">
        <v>65</v>
      </c>
      <c r="L336" s="77">
        <v>336</v>
      </c>
      <c r="M336" s="77"/>
      <c r="N336" s="72"/>
      <c r="O336" s="79" t="s">
        <v>646</v>
      </c>
      <c r="P336" s="81">
        <v>43476.73458333333</v>
      </c>
      <c r="Q336" s="79" t="s">
        <v>761</v>
      </c>
      <c r="R336" s="79"/>
      <c r="S336" s="79"/>
      <c r="T336" s="79"/>
      <c r="U336" s="79"/>
      <c r="V336" s="82" t="s">
        <v>1053</v>
      </c>
      <c r="W336" s="81">
        <v>43476.73458333333</v>
      </c>
      <c r="X336" s="82" t="s">
        <v>1383</v>
      </c>
      <c r="Y336" s="79"/>
      <c r="Z336" s="79"/>
      <c r="AA336" s="85" t="s">
        <v>1728</v>
      </c>
      <c r="AB336" s="79"/>
      <c r="AC336" s="79" t="b">
        <v>0</v>
      </c>
      <c r="AD336" s="79">
        <v>0</v>
      </c>
      <c r="AE336" s="85" t="s">
        <v>1876</v>
      </c>
      <c r="AF336" s="79" t="b">
        <v>1</v>
      </c>
      <c r="AG336" s="79" t="s">
        <v>1909</v>
      </c>
      <c r="AH336" s="79"/>
      <c r="AI336" s="85" t="s">
        <v>1918</v>
      </c>
      <c r="AJ336" s="79" t="b">
        <v>0</v>
      </c>
      <c r="AK336" s="79">
        <v>76</v>
      </c>
      <c r="AL336" s="85" t="s">
        <v>1671</v>
      </c>
      <c r="AM336" s="79" t="s">
        <v>1920</v>
      </c>
      <c r="AN336" s="79" t="b">
        <v>0</v>
      </c>
      <c r="AO336" s="85" t="s">
        <v>1671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2</v>
      </c>
      <c r="BG336" s="49">
        <v>7.142857142857143</v>
      </c>
      <c r="BH336" s="48">
        <v>0</v>
      </c>
      <c r="BI336" s="49">
        <v>0</v>
      </c>
      <c r="BJ336" s="48">
        <v>26</v>
      </c>
      <c r="BK336" s="49">
        <v>92.85714285714286</v>
      </c>
      <c r="BL336" s="48">
        <v>28</v>
      </c>
    </row>
    <row r="337" spans="1:64" ht="15">
      <c r="A337" s="64" t="s">
        <v>426</v>
      </c>
      <c r="B337" s="64" t="s">
        <v>369</v>
      </c>
      <c r="C337" s="65" t="s">
        <v>5806</v>
      </c>
      <c r="D337" s="66">
        <v>3</v>
      </c>
      <c r="E337" s="67" t="s">
        <v>132</v>
      </c>
      <c r="F337" s="68">
        <v>35</v>
      </c>
      <c r="G337" s="65"/>
      <c r="H337" s="69"/>
      <c r="I337" s="70"/>
      <c r="J337" s="70"/>
      <c r="K337" s="34" t="s">
        <v>65</v>
      </c>
      <c r="L337" s="77">
        <v>337</v>
      </c>
      <c r="M337" s="77"/>
      <c r="N337" s="72"/>
      <c r="O337" s="79" t="s">
        <v>646</v>
      </c>
      <c r="P337" s="81">
        <v>43476.737349537034</v>
      </c>
      <c r="Q337" s="79" t="s">
        <v>761</v>
      </c>
      <c r="R337" s="79"/>
      <c r="S337" s="79"/>
      <c r="T337" s="79"/>
      <c r="U337" s="79"/>
      <c r="V337" s="82" t="s">
        <v>1054</v>
      </c>
      <c r="W337" s="81">
        <v>43476.737349537034</v>
      </c>
      <c r="X337" s="82" t="s">
        <v>1384</v>
      </c>
      <c r="Y337" s="79"/>
      <c r="Z337" s="79"/>
      <c r="AA337" s="85" t="s">
        <v>1729</v>
      </c>
      <c r="AB337" s="79"/>
      <c r="AC337" s="79" t="b">
        <v>0</v>
      </c>
      <c r="AD337" s="79">
        <v>0</v>
      </c>
      <c r="AE337" s="85" t="s">
        <v>1876</v>
      </c>
      <c r="AF337" s="79" t="b">
        <v>1</v>
      </c>
      <c r="AG337" s="79" t="s">
        <v>1909</v>
      </c>
      <c r="AH337" s="79"/>
      <c r="AI337" s="85" t="s">
        <v>1918</v>
      </c>
      <c r="AJ337" s="79" t="b">
        <v>0</v>
      </c>
      <c r="AK337" s="79">
        <v>76</v>
      </c>
      <c r="AL337" s="85" t="s">
        <v>1671</v>
      </c>
      <c r="AM337" s="79" t="s">
        <v>1923</v>
      </c>
      <c r="AN337" s="79" t="b">
        <v>0</v>
      </c>
      <c r="AO337" s="85" t="s">
        <v>1671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0</v>
      </c>
      <c r="BE337" s="49">
        <v>0</v>
      </c>
      <c r="BF337" s="48">
        <v>2</v>
      </c>
      <c r="BG337" s="49">
        <v>7.142857142857143</v>
      </c>
      <c r="BH337" s="48">
        <v>0</v>
      </c>
      <c r="BI337" s="49">
        <v>0</v>
      </c>
      <c r="BJ337" s="48">
        <v>26</v>
      </c>
      <c r="BK337" s="49">
        <v>92.85714285714286</v>
      </c>
      <c r="BL337" s="48">
        <v>28</v>
      </c>
    </row>
    <row r="338" spans="1:64" ht="15">
      <c r="A338" s="64" t="s">
        <v>427</v>
      </c>
      <c r="B338" s="64" t="s">
        <v>369</v>
      </c>
      <c r="C338" s="65" t="s">
        <v>5806</v>
      </c>
      <c r="D338" s="66">
        <v>3</v>
      </c>
      <c r="E338" s="67" t="s">
        <v>132</v>
      </c>
      <c r="F338" s="68">
        <v>35</v>
      </c>
      <c r="G338" s="65"/>
      <c r="H338" s="69"/>
      <c r="I338" s="70"/>
      <c r="J338" s="70"/>
      <c r="K338" s="34" t="s">
        <v>65</v>
      </c>
      <c r="L338" s="77">
        <v>338</v>
      </c>
      <c r="M338" s="77"/>
      <c r="N338" s="72"/>
      <c r="O338" s="79" t="s">
        <v>646</v>
      </c>
      <c r="P338" s="81">
        <v>43476.742002314815</v>
      </c>
      <c r="Q338" s="79" t="s">
        <v>761</v>
      </c>
      <c r="R338" s="79"/>
      <c r="S338" s="79"/>
      <c r="T338" s="79"/>
      <c r="U338" s="79"/>
      <c r="V338" s="82" t="s">
        <v>1055</v>
      </c>
      <c r="W338" s="81">
        <v>43476.742002314815</v>
      </c>
      <c r="X338" s="82" t="s">
        <v>1385</v>
      </c>
      <c r="Y338" s="79"/>
      <c r="Z338" s="79"/>
      <c r="AA338" s="85" t="s">
        <v>1730</v>
      </c>
      <c r="AB338" s="79"/>
      <c r="AC338" s="79" t="b">
        <v>0</v>
      </c>
      <c r="AD338" s="79">
        <v>0</v>
      </c>
      <c r="AE338" s="85" t="s">
        <v>1876</v>
      </c>
      <c r="AF338" s="79" t="b">
        <v>1</v>
      </c>
      <c r="AG338" s="79" t="s">
        <v>1909</v>
      </c>
      <c r="AH338" s="79"/>
      <c r="AI338" s="85" t="s">
        <v>1918</v>
      </c>
      <c r="AJ338" s="79" t="b">
        <v>0</v>
      </c>
      <c r="AK338" s="79">
        <v>76</v>
      </c>
      <c r="AL338" s="85" t="s">
        <v>1671</v>
      </c>
      <c r="AM338" s="79" t="s">
        <v>1920</v>
      </c>
      <c r="AN338" s="79" t="b">
        <v>0</v>
      </c>
      <c r="AO338" s="85" t="s">
        <v>1671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2</v>
      </c>
      <c r="BG338" s="49">
        <v>7.142857142857143</v>
      </c>
      <c r="BH338" s="48">
        <v>0</v>
      </c>
      <c r="BI338" s="49">
        <v>0</v>
      </c>
      <c r="BJ338" s="48">
        <v>26</v>
      </c>
      <c r="BK338" s="49">
        <v>92.85714285714286</v>
      </c>
      <c r="BL338" s="48">
        <v>28</v>
      </c>
    </row>
    <row r="339" spans="1:64" ht="15">
      <c r="A339" s="64" t="s">
        <v>428</v>
      </c>
      <c r="B339" s="64" t="s">
        <v>369</v>
      </c>
      <c r="C339" s="65" t="s">
        <v>5806</v>
      </c>
      <c r="D339" s="66">
        <v>3</v>
      </c>
      <c r="E339" s="67" t="s">
        <v>132</v>
      </c>
      <c r="F339" s="68">
        <v>35</v>
      </c>
      <c r="G339" s="65"/>
      <c r="H339" s="69"/>
      <c r="I339" s="70"/>
      <c r="J339" s="70"/>
      <c r="K339" s="34" t="s">
        <v>65</v>
      </c>
      <c r="L339" s="77">
        <v>339</v>
      </c>
      <c r="M339" s="77"/>
      <c r="N339" s="72"/>
      <c r="O339" s="79" t="s">
        <v>646</v>
      </c>
      <c r="P339" s="81">
        <v>43476.74502314815</v>
      </c>
      <c r="Q339" s="79" t="s">
        <v>761</v>
      </c>
      <c r="R339" s="79"/>
      <c r="S339" s="79"/>
      <c r="T339" s="79"/>
      <c r="U339" s="79"/>
      <c r="V339" s="82" t="s">
        <v>1056</v>
      </c>
      <c r="W339" s="81">
        <v>43476.74502314815</v>
      </c>
      <c r="X339" s="82" t="s">
        <v>1386</v>
      </c>
      <c r="Y339" s="79"/>
      <c r="Z339" s="79"/>
      <c r="AA339" s="85" t="s">
        <v>1731</v>
      </c>
      <c r="AB339" s="79"/>
      <c r="AC339" s="79" t="b">
        <v>0</v>
      </c>
      <c r="AD339" s="79">
        <v>0</v>
      </c>
      <c r="AE339" s="85" t="s">
        <v>1876</v>
      </c>
      <c r="AF339" s="79" t="b">
        <v>1</v>
      </c>
      <c r="AG339" s="79" t="s">
        <v>1909</v>
      </c>
      <c r="AH339" s="79"/>
      <c r="AI339" s="85" t="s">
        <v>1918</v>
      </c>
      <c r="AJ339" s="79" t="b">
        <v>0</v>
      </c>
      <c r="AK339" s="79">
        <v>76</v>
      </c>
      <c r="AL339" s="85" t="s">
        <v>1671</v>
      </c>
      <c r="AM339" s="79" t="s">
        <v>1920</v>
      </c>
      <c r="AN339" s="79" t="b">
        <v>0</v>
      </c>
      <c r="AO339" s="85" t="s">
        <v>1671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2</v>
      </c>
      <c r="BG339" s="49">
        <v>7.142857142857143</v>
      </c>
      <c r="BH339" s="48">
        <v>0</v>
      </c>
      <c r="BI339" s="49">
        <v>0</v>
      </c>
      <c r="BJ339" s="48">
        <v>26</v>
      </c>
      <c r="BK339" s="49">
        <v>92.85714285714286</v>
      </c>
      <c r="BL339" s="48">
        <v>28</v>
      </c>
    </row>
    <row r="340" spans="1:64" ht="15">
      <c r="A340" s="64" t="s">
        <v>429</v>
      </c>
      <c r="B340" s="64" t="s">
        <v>369</v>
      </c>
      <c r="C340" s="65" t="s">
        <v>5806</v>
      </c>
      <c r="D340" s="66">
        <v>3</v>
      </c>
      <c r="E340" s="67" t="s">
        <v>132</v>
      </c>
      <c r="F340" s="68">
        <v>35</v>
      </c>
      <c r="G340" s="65"/>
      <c r="H340" s="69"/>
      <c r="I340" s="70"/>
      <c r="J340" s="70"/>
      <c r="K340" s="34" t="s">
        <v>65</v>
      </c>
      <c r="L340" s="77">
        <v>340</v>
      </c>
      <c r="M340" s="77"/>
      <c r="N340" s="72"/>
      <c r="O340" s="79" t="s">
        <v>646</v>
      </c>
      <c r="P340" s="81">
        <v>43476.88179398148</v>
      </c>
      <c r="Q340" s="79" t="s">
        <v>761</v>
      </c>
      <c r="R340" s="79"/>
      <c r="S340" s="79"/>
      <c r="T340" s="79"/>
      <c r="U340" s="79"/>
      <c r="V340" s="82" t="s">
        <v>1057</v>
      </c>
      <c r="W340" s="81">
        <v>43476.88179398148</v>
      </c>
      <c r="X340" s="82" t="s">
        <v>1387</v>
      </c>
      <c r="Y340" s="79"/>
      <c r="Z340" s="79"/>
      <c r="AA340" s="85" t="s">
        <v>1732</v>
      </c>
      <c r="AB340" s="79"/>
      <c r="AC340" s="79" t="b">
        <v>0</v>
      </c>
      <c r="AD340" s="79">
        <v>0</v>
      </c>
      <c r="AE340" s="85" t="s">
        <v>1876</v>
      </c>
      <c r="AF340" s="79" t="b">
        <v>1</v>
      </c>
      <c r="AG340" s="79" t="s">
        <v>1909</v>
      </c>
      <c r="AH340" s="79"/>
      <c r="AI340" s="85" t="s">
        <v>1918</v>
      </c>
      <c r="AJ340" s="79" t="b">
        <v>0</v>
      </c>
      <c r="AK340" s="79">
        <v>76</v>
      </c>
      <c r="AL340" s="85" t="s">
        <v>1671</v>
      </c>
      <c r="AM340" s="79" t="s">
        <v>1920</v>
      </c>
      <c r="AN340" s="79" t="b">
        <v>0</v>
      </c>
      <c r="AO340" s="85" t="s">
        <v>1671</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0</v>
      </c>
      <c r="BE340" s="49">
        <v>0</v>
      </c>
      <c r="BF340" s="48">
        <v>2</v>
      </c>
      <c r="BG340" s="49">
        <v>7.142857142857143</v>
      </c>
      <c r="BH340" s="48">
        <v>0</v>
      </c>
      <c r="BI340" s="49">
        <v>0</v>
      </c>
      <c r="BJ340" s="48">
        <v>26</v>
      </c>
      <c r="BK340" s="49">
        <v>92.85714285714286</v>
      </c>
      <c r="BL340" s="48">
        <v>28</v>
      </c>
    </row>
    <row r="341" spans="1:64" ht="15">
      <c r="A341" s="64" t="s">
        <v>430</v>
      </c>
      <c r="B341" s="64" t="s">
        <v>369</v>
      </c>
      <c r="C341" s="65" t="s">
        <v>5806</v>
      </c>
      <c r="D341" s="66">
        <v>3</v>
      </c>
      <c r="E341" s="67" t="s">
        <v>132</v>
      </c>
      <c r="F341" s="68">
        <v>35</v>
      </c>
      <c r="G341" s="65"/>
      <c r="H341" s="69"/>
      <c r="I341" s="70"/>
      <c r="J341" s="70"/>
      <c r="K341" s="34" t="s">
        <v>65</v>
      </c>
      <c r="L341" s="77">
        <v>341</v>
      </c>
      <c r="M341" s="77"/>
      <c r="N341" s="72"/>
      <c r="O341" s="79" t="s">
        <v>646</v>
      </c>
      <c r="P341" s="81">
        <v>43476.90253472222</v>
      </c>
      <c r="Q341" s="79" t="s">
        <v>761</v>
      </c>
      <c r="R341" s="79"/>
      <c r="S341" s="79"/>
      <c r="T341" s="79"/>
      <c r="U341" s="79"/>
      <c r="V341" s="82" t="s">
        <v>1058</v>
      </c>
      <c r="W341" s="81">
        <v>43476.90253472222</v>
      </c>
      <c r="X341" s="82" t="s">
        <v>1388</v>
      </c>
      <c r="Y341" s="79"/>
      <c r="Z341" s="79"/>
      <c r="AA341" s="85" t="s">
        <v>1733</v>
      </c>
      <c r="AB341" s="79"/>
      <c r="AC341" s="79" t="b">
        <v>0</v>
      </c>
      <c r="AD341" s="79">
        <v>0</v>
      </c>
      <c r="AE341" s="85" t="s">
        <v>1876</v>
      </c>
      <c r="AF341" s="79" t="b">
        <v>1</v>
      </c>
      <c r="AG341" s="79" t="s">
        <v>1909</v>
      </c>
      <c r="AH341" s="79"/>
      <c r="AI341" s="85" t="s">
        <v>1918</v>
      </c>
      <c r="AJ341" s="79" t="b">
        <v>0</v>
      </c>
      <c r="AK341" s="79">
        <v>76</v>
      </c>
      <c r="AL341" s="85" t="s">
        <v>1671</v>
      </c>
      <c r="AM341" s="79" t="s">
        <v>1920</v>
      </c>
      <c r="AN341" s="79" t="b">
        <v>0</v>
      </c>
      <c r="AO341" s="85" t="s">
        <v>1671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0</v>
      </c>
      <c r="BE341" s="49">
        <v>0</v>
      </c>
      <c r="BF341" s="48">
        <v>2</v>
      </c>
      <c r="BG341" s="49">
        <v>7.142857142857143</v>
      </c>
      <c r="BH341" s="48">
        <v>0</v>
      </c>
      <c r="BI341" s="49">
        <v>0</v>
      </c>
      <c r="BJ341" s="48">
        <v>26</v>
      </c>
      <c r="BK341" s="49">
        <v>92.85714285714286</v>
      </c>
      <c r="BL341" s="48">
        <v>28</v>
      </c>
    </row>
    <row r="342" spans="1:64" ht="15">
      <c r="A342" s="64" t="s">
        <v>431</v>
      </c>
      <c r="B342" s="64" t="s">
        <v>369</v>
      </c>
      <c r="C342" s="65" t="s">
        <v>5806</v>
      </c>
      <c r="D342" s="66">
        <v>3</v>
      </c>
      <c r="E342" s="67" t="s">
        <v>132</v>
      </c>
      <c r="F342" s="68">
        <v>35</v>
      </c>
      <c r="G342" s="65"/>
      <c r="H342" s="69"/>
      <c r="I342" s="70"/>
      <c r="J342" s="70"/>
      <c r="K342" s="34" t="s">
        <v>65</v>
      </c>
      <c r="L342" s="77">
        <v>342</v>
      </c>
      <c r="M342" s="77"/>
      <c r="N342" s="72"/>
      <c r="O342" s="79" t="s">
        <v>646</v>
      </c>
      <c r="P342" s="81">
        <v>43476.90305555556</v>
      </c>
      <c r="Q342" s="79" t="s">
        <v>761</v>
      </c>
      <c r="R342" s="79"/>
      <c r="S342" s="79"/>
      <c r="T342" s="79"/>
      <c r="U342" s="79"/>
      <c r="V342" s="82" t="s">
        <v>1059</v>
      </c>
      <c r="W342" s="81">
        <v>43476.90305555556</v>
      </c>
      <c r="X342" s="82" t="s">
        <v>1389</v>
      </c>
      <c r="Y342" s="79"/>
      <c r="Z342" s="79"/>
      <c r="AA342" s="85" t="s">
        <v>1734</v>
      </c>
      <c r="AB342" s="79"/>
      <c r="AC342" s="79" t="b">
        <v>0</v>
      </c>
      <c r="AD342" s="79">
        <v>0</v>
      </c>
      <c r="AE342" s="85" t="s">
        <v>1876</v>
      </c>
      <c r="AF342" s="79" t="b">
        <v>1</v>
      </c>
      <c r="AG342" s="79" t="s">
        <v>1909</v>
      </c>
      <c r="AH342" s="79"/>
      <c r="AI342" s="85" t="s">
        <v>1918</v>
      </c>
      <c r="AJ342" s="79" t="b">
        <v>0</v>
      </c>
      <c r="AK342" s="79">
        <v>76</v>
      </c>
      <c r="AL342" s="85" t="s">
        <v>1671</v>
      </c>
      <c r="AM342" s="79" t="s">
        <v>1937</v>
      </c>
      <c r="AN342" s="79" t="b">
        <v>0</v>
      </c>
      <c r="AO342" s="85" t="s">
        <v>1671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v>0</v>
      </c>
      <c r="BE342" s="49">
        <v>0</v>
      </c>
      <c r="BF342" s="48">
        <v>2</v>
      </c>
      <c r="BG342" s="49">
        <v>7.142857142857143</v>
      </c>
      <c r="BH342" s="48">
        <v>0</v>
      </c>
      <c r="BI342" s="49">
        <v>0</v>
      </c>
      <c r="BJ342" s="48">
        <v>26</v>
      </c>
      <c r="BK342" s="49">
        <v>92.85714285714286</v>
      </c>
      <c r="BL342" s="48">
        <v>28</v>
      </c>
    </row>
    <row r="343" spans="1:64" ht="15">
      <c r="A343" s="64" t="s">
        <v>432</v>
      </c>
      <c r="B343" s="64" t="s">
        <v>369</v>
      </c>
      <c r="C343" s="65" t="s">
        <v>5806</v>
      </c>
      <c r="D343" s="66">
        <v>3</v>
      </c>
      <c r="E343" s="67" t="s">
        <v>132</v>
      </c>
      <c r="F343" s="68">
        <v>35</v>
      </c>
      <c r="G343" s="65"/>
      <c r="H343" s="69"/>
      <c r="I343" s="70"/>
      <c r="J343" s="70"/>
      <c r="K343" s="34" t="s">
        <v>65</v>
      </c>
      <c r="L343" s="77">
        <v>343</v>
      </c>
      <c r="M343" s="77"/>
      <c r="N343" s="72"/>
      <c r="O343" s="79" t="s">
        <v>646</v>
      </c>
      <c r="P343" s="81">
        <v>43476.97267361111</v>
      </c>
      <c r="Q343" s="79" t="s">
        <v>761</v>
      </c>
      <c r="R343" s="79"/>
      <c r="S343" s="79"/>
      <c r="T343" s="79"/>
      <c r="U343" s="79"/>
      <c r="V343" s="82" t="s">
        <v>1060</v>
      </c>
      <c r="W343" s="81">
        <v>43476.97267361111</v>
      </c>
      <c r="X343" s="82" t="s">
        <v>1390</v>
      </c>
      <c r="Y343" s="79"/>
      <c r="Z343" s="79"/>
      <c r="AA343" s="85" t="s">
        <v>1735</v>
      </c>
      <c r="AB343" s="79"/>
      <c r="AC343" s="79" t="b">
        <v>0</v>
      </c>
      <c r="AD343" s="79">
        <v>0</v>
      </c>
      <c r="AE343" s="85" t="s">
        <v>1876</v>
      </c>
      <c r="AF343" s="79" t="b">
        <v>1</v>
      </c>
      <c r="AG343" s="79" t="s">
        <v>1909</v>
      </c>
      <c r="AH343" s="79"/>
      <c r="AI343" s="85" t="s">
        <v>1918</v>
      </c>
      <c r="AJ343" s="79" t="b">
        <v>0</v>
      </c>
      <c r="AK343" s="79">
        <v>76</v>
      </c>
      <c r="AL343" s="85" t="s">
        <v>1671</v>
      </c>
      <c r="AM343" s="79" t="s">
        <v>1921</v>
      </c>
      <c r="AN343" s="79" t="b">
        <v>0</v>
      </c>
      <c r="AO343" s="85" t="s">
        <v>1671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0</v>
      </c>
      <c r="BE343" s="49">
        <v>0</v>
      </c>
      <c r="BF343" s="48">
        <v>2</v>
      </c>
      <c r="BG343" s="49">
        <v>7.142857142857143</v>
      </c>
      <c r="BH343" s="48">
        <v>0</v>
      </c>
      <c r="BI343" s="49">
        <v>0</v>
      </c>
      <c r="BJ343" s="48">
        <v>26</v>
      </c>
      <c r="BK343" s="49">
        <v>92.85714285714286</v>
      </c>
      <c r="BL343" s="48">
        <v>28</v>
      </c>
    </row>
    <row r="344" spans="1:64" ht="15">
      <c r="A344" s="64" t="s">
        <v>433</v>
      </c>
      <c r="B344" s="64" t="s">
        <v>369</v>
      </c>
      <c r="C344" s="65" t="s">
        <v>5806</v>
      </c>
      <c r="D344" s="66">
        <v>3</v>
      </c>
      <c r="E344" s="67" t="s">
        <v>132</v>
      </c>
      <c r="F344" s="68">
        <v>35</v>
      </c>
      <c r="G344" s="65"/>
      <c r="H344" s="69"/>
      <c r="I344" s="70"/>
      <c r="J344" s="70"/>
      <c r="K344" s="34" t="s">
        <v>65</v>
      </c>
      <c r="L344" s="77">
        <v>344</v>
      </c>
      <c r="M344" s="77"/>
      <c r="N344" s="72"/>
      <c r="O344" s="79" t="s">
        <v>646</v>
      </c>
      <c r="P344" s="81">
        <v>43477.08122685185</v>
      </c>
      <c r="Q344" s="79" t="s">
        <v>761</v>
      </c>
      <c r="R344" s="79"/>
      <c r="S344" s="79"/>
      <c r="T344" s="79"/>
      <c r="U344" s="79"/>
      <c r="V344" s="82" t="s">
        <v>1061</v>
      </c>
      <c r="W344" s="81">
        <v>43477.08122685185</v>
      </c>
      <c r="X344" s="82" t="s">
        <v>1391</v>
      </c>
      <c r="Y344" s="79"/>
      <c r="Z344" s="79"/>
      <c r="AA344" s="85" t="s">
        <v>1736</v>
      </c>
      <c r="AB344" s="79"/>
      <c r="AC344" s="79" t="b">
        <v>0</v>
      </c>
      <c r="AD344" s="79">
        <v>0</v>
      </c>
      <c r="AE344" s="85" t="s">
        <v>1876</v>
      </c>
      <c r="AF344" s="79" t="b">
        <v>1</v>
      </c>
      <c r="AG344" s="79" t="s">
        <v>1909</v>
      </c>
      <c r="AH344" s="79"/>
      <c r="AI344" s="85" t="s">
        <v>1918</v>
      </c>
      <c r="AJ344" s="79" t="b">
        <v>0</v>
      </c>
      <c r="AK344" s="79">
        <v>76</v>
      </c>
      <c r="AL344" s="85" t="s">
        <v>1671</v>
      </c>
      <c r="AM344" s="79" t="s">
        <v>1920</v>
      </c>
      <c r="AN344" s="79" t="b">
        <v>0</v>
      </c>
      <c r="AO344" s="85" t="s">
        <v>1671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2</v>
      </c>
      <c r="BG344" s="49">
        <v>7.142857142857143</v>
      </c>
      <c r="BH344" s="48">
        <v>0</v>
      </c>
      <c r="BI344" s="49">
        <v>0</v>
      </c>
      <c r="BJ344" s="48">
        <v>26</v>
      </c>
      <c r="BK344" s="49">
        <v>92.85714285714286</v>
      </c>
      <c r="BL344" s="48">
        <v>28</v>
      </c>
    </row>
    <row r="345" spans="1:64" ht="15">
      <c r="A345" s="64" t="s">
        <v>434</v>
      </c>
      <c r="B345" s="64" t="s">
        <v>369</v>
      </c>
      <c r="C345" s="65" t="s">
        <v>5806</v>
      </c>
      <c r="D345" s="66">
        <v>3</v>
      </c>
      <c r="E345" s="67" t="s">
        <v>132</v>
      </c>
      <c r="F345" s="68">
        <v>35</v>
      </c>
      <c r="G345" s="65"/>
      <c r="H345" s="69"/>
      <c r="I345" s="70"/>
      <c r="J345" s="70"/>
      <c r="K345" s="34" t="s">
        <v>65</v>
      </c>
      <c r="L345" s="77">
        <v>345</v>
      </c>
      <c r="M345" s="77"/>
      <c r="N345" s="72"/>
      <c r="O345" s="79" t="s">
        <v>646</v>
      </c>
      <c r="P345" s="81">
        <v>43477.08174768519</v>
      </c>
      <c r="Q345" s="79" t="s">
        <v>761</v>
      </c>
      <c r="R345" s="79"/>
      <c r="S345" s="79"/>
      <c r="T345" s="79"/>
      <c r="U345" s="79"/>
      <c r="V345" s="82" t="s">
        <v>1062</v>
      </c>
      <c r="W345" s="81">
        <v>43477.08174768519</v>
      </c>
      <c r="X345" s="82" t="s">
        <v>1392</v>
      </c>
      <c r="Y345" s="79"/>
      <c r="Z345" s="79"/>
      <c r="AA345" s="85" t="s">
        <v>1737</v>
      </c>
      <c r="AB345" s="79"/>
      <c r="AC345" s="79" t="b">
        <v>0</v>
      </c>
      <c r="AD345" s="79">
        <v>0</v>
      </c>
      <c r="AE345" s="85" t="s">
        <v>1876</v>
      </c>
      <c r="AF345" s="79" t="b">
        <v>1</v>
      </c>
      <c r="AG345" s="79" t="s">
        <v>1909</v>
      </c>
      <c r="AH345" s="79"/>
      <c r="AI345" s="85" t="s">
        <v>1918</v>
      </c>
      <c r="AJ345" s="79" t="b">
        <v>0</v>
      </c>
      <c r="AK345" s="79">
        <v>76</v>
      </c>
      <c r="AL345" s="85" t="s">
        <v>1671</v>
      </c>
      <c r="AM345" s="79" t="s">
        <v>1920</v>
      </c>
      <c r="AN345" s="79" t="b">
        <v>0</v>
      </c>
      <c r="AO345" s="85" t="s">
        <v>1671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2</v>
      </c>
      <c r="BG345" s="49">
        <v>7.142857142857143</v>
      </c>
      <c r="BH345" s="48">
        <v>0</v>
      </c>
      <c r="BI345" s="49">
        <v>0</v>
      </c>
      <c r="BJ345" s="48">
        <v>26</v>
      </c>
      <c r="BK345" s="49">
        <v>92.85714285714286</v>
      </c>
      <c r="BL345" s="48">
        <v>28</v>
      </c>
    </row>
    <row r="346" spans="1:64" ht="15">
      <c r="A346" s="64" t="s">
        <v>435</v>
      </c>
      <c r="B346" s="64" t="s">
        <v>369</v>
      </c>
      <c r="C346" s="65" t="s">
        <v>5806</v>
      </c>
      <c r="D346" s="66">
        <v>3</v>
      </c>
      <c r="E346" s="67" t="s">
        <v>132</v>
      </c>
      <c r="F346" s="68">
        <v>35</v>
      </c>
      <c r="G346" s="65"/>
      <c r="H346" s="69"/>
      <c r="I346" s="70"/>
      <c r="J346" s="70"/>
      <c r="K346" s="34" t="s">
        <v>65</v>
      </c>
      <c r="L346" s="77">
        <v>346</v>
      </c>
      <c r="M346" s="77"/>
      <c r="N346" s="72"/>
      <c r="O346" s="79" t="s">
        <v>646</v>
      </c>
      <c r="P346" s="81">
        <v>43477.0837962963</v>
      </c>
      <c r="Q346" s="79" t="s">
        <v>761</v>
      </c>
      <c r="R346" s="79"/>
      <c r="S346" s="79"/>
      <c r="T346" s="79"/>
      <c r="U346" s="79"/>
      <c r="V346" s="82" t="s">
        <v>1063</v>
      </c>
      <c r="W346" s="81">
        <v>43477.0837962963</v>
      </c>
      <c r="X346" s="82" t="s">
        <v>1393</v>
      </c>
      <c r="Y346" s="79"/>
      <c r="Z346" s="79"/>
      <c r="AA346" s="85" t="s">
        <v>1738</v>
      </c>
      <c r="AB346" s="79"/>
      <c r="AC346" s="79" t="b">
        <v>0</v>
      </c>
      <c r="AD346" s="79">
        <v>0</v>
      </c>
      <c r="AE346" s="85" t="s">
        <v>1876</v>
      </c>
      <c r="AF346" s="79" t="b">
        <v>1</v>
      </c>
      <c r="AG346" s="79" t="s">
        <v>1909</v>
      </c>
      <c r="AH346" s="79"/>
      <c r="AI346" s="85" t="s">
        <v>1918</v>
      </c>
      <c r="AJ346" s="79" t="b">
        <v>0</v>
      </c>
      <c r="AK346" s="79">
        <v>76</v>
      </c>
      <c r="AL346" s="85" t="s">
        <v>1671</v>
      </c>
      <c r="AM346" s="79" t="s">
        <v>1919</v>
      </c>
      <c r="AN346" s="79" t="b">
        <v>0</v>
      </c>
      <c r="AO346" s="85" t="s">
        <v>1671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0</v>
      </c>
      <c r="BE346" s="49">
        <v>0</v>
      </c>
      <c r="BF346" s="48">
        <v>2</v>
      </c>
      <c r="BG346" s="49">
        <v>7.142857142857143</v>
      </c>
      <c r="BH346" s="48">
        <v>0</v>
      </c>
      <c r="BI346" s="49">
        <v>0</v>
      </c>
      <c r="BJ346" s="48">
        <v>26</v>
      </c>
      <c r="BK346" s="49">
        <v>92.85714285714286</v>
      </c>
      <c r="BL346" s="48">
        <v>28</v>
      </c>
    </row>
    <row r="347" spans="1:64" ht="15">
      <c r="A347" s="64" t="s">
        <v>436</v>
      </c>
      <c r="B347" s="64" t="s">
        <v>369</v>
      </c>
      <c r="C347" s="65" t="s">
        <v>5806</v>
      </c>
      <c r="D347" s="66">
        <v>3</v>
      </c>
      <c r="E347" s="67" t="s">
        <v>132</v>
      </c>
      <c r="F347" s="68">
        <v>35</v>
      </c>
      <c r="G347" s="65"/>
      <c r="H347" s="69"/>
      <c r="I347" s="70"/>
      <c r="J347" s="70"/>
      <c r="K347" s="34" t="s">
        <v>65</v>
      </c>
      <c r="L347" s="77">
        <v>347</v>
      </c>
      <c r="M347" s="77"/>
      <c r="N347" s="72"/>
      <c r="O347" s="79" t="s">
        <v>646</v>
      </c>
      <c r="P347" s="81">
        <v>43477.090729166666</v>
      </c>
      <c r="Q347" s="79" t="s">
        <v>761</v>
      </c>
      <c r="R347" s="79"/>
      <c r="S347" s="79"/>
      <c r="T347" s="79"/>
      <c r="U347" s="79"/>
      <c r="V347" s="82" t="s">
        <v>1064</v>
      </c>
      <c r="W347" s="81">
        <v>43477.090729166666</v>
      </c>
      <c r="X347" s="82" t="s">
        <v>1394</v>
      </c>
      <c r="Y347" s="79"/>
      <c r="Z347" s="79"/>
      <c r="AA347" s="85" t="s">
        <v>1739</v>
      </c>
      <c r="AB347" s="79"/>
      <c r="AC347" s="79" t="b">
        <v>0</v>
      </c>
      <c r="AD347" s="79">
        <v>0</v>
      </c>
      <c r="AE347" s="85" t="s">
        <v>1876</v>
      </c>
      <c r="AF347" s="79" t="b">
        <v>1</v>
      </c>
      <c r="AG347" s="79" t="s">
        <v>1909</v>
      </c>
      <c r="AH347" s="79"/>
      <c r="AI347" s="85" t="s">
        <v>1918</v>
      </c>
      <c r="AJ347" s="79" t="b">
        <v>0</v>
      </c>
      <c r="AK347" s="79">
        <v>76</v>
      </c>
      <c r="AL347" s="85" t="s">
        <v>1671</v>
      </c>
      <c r="AM347" s="79" t="s">
        <v>1919</v>
      </c>
      <c r="AN347" s="79" t="b">
        <v>0</v>
      </c>
      <c r="AO347" s="85" t="s">
        <v>1671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2</v>
      </c>
      <c r="BG347" s="49">
        <v>7.142857142857143</v>
      </c>
      <c r="BH347" s="48">
        <v>0</v>
      </c>
      <c r="BI347" s="49">
        <v>0</v>
      </c>
      <c r="BJ347" s="48">
        <v>26</v>
      </c>
      <c r="BK347" s="49">
        <v>92.85714285714286</v>
      </c>
      <c r="BL347" s="48">
        <v>28</v>
      </c>
    </row>
    <row r="348" spans="1:64" ht="15">
      <c r="A348" s="64" t="s">
        <v>437</v>
      </c>
      <c r="B348" s="64" t="s">
        <v>369</v>
      </c>
      <c r="C348" s="65" t="s">
        <v>5806</v>
      </c>
      <c r="D348" s="66">
        <v>3</v>
      </c>
      <c r="E348" s="67" t="s">
        <v>132</v>
      </c>
      <c r="F348" s="68">
        <v>35</v>
      </c>
      <c r="G348" s="65"/>
      <c r="H348" s="69"/>
      <c r="I348" s="70"/>
      <c r="J348" s="70"/>
      <c r="K348" s="34" t="s">
        <v>65</v>
      </c>
      <c r="L348" s="77">
        <v>348</v>
      </c>
      <c r="M348" s="77"/>
      <c r="N348" s="72"/>
      <c r="O348" s="79" t="s">
        <v>646</v>
      </c>
      <c r="P348" s="81">
        <v>43477.12267361111</v>
      </c>
      <c r="Q348" s="79" t="s">
        <v>761</v>
      </c>
      <c r="R348" s="79"/>
      <c r="S348" s="79"/>
      <c r="T348" s="79"/>
      <c r="U348" s="79"/>
      <c r="V348" s="82" t="s">
        <v>1065</v>
      </c>
      <c r="W348" s="81">
        <v>43477.12267361111</v>
      </c>
      <c r="X348" s="82" t="s">
        <v>1395</v>
      </c>
      <c r="Y348" s="79"/>
      <c r="Z348" s="79"/>
      <c r="AA348" s="85" t="s">
        <v>1740</v>
      </c>
      <c r="AB348" s="79"/>
      <c r="AC348" s="79" t="b">
        <v>0</v>
      </c>
      <c r="AD348" s="79">
        <v>0</v>
      </c>
      <c r="AE348" s="85" t="s">
        <v>1876</v>
      </c>
      <c r="AF348" s="79" t="b">
        <v>1</v>
      </c>
      <c r="AG348" s="79" t="s">
        <v>1909</v>
      </c>
      <c r="AH348" s="79"/>
      <c r="AI348" s="85" t="s">
        <v>1918</v>
      </c>
      <c r="AJ348" s="79" t="b">
        <v>0</v>
      </c>
      <c r="AK348" s="79">
        <v>76</v>
      </c>
      <c r="AL348" s="85" t="s">
        <v>1671</v>
      </c>
      <c r="AM348" s="79" t="s">
        <v>1920</v>
      </c>
      <c r="AN348" s="79" t="b">
        <v>0</v>
      </c>
      <c r="AO348" s="85" t="s">
        <v>1671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0</v>
      </c>
      <c r="BE348" s="49">
        <v>0</v>
      </c>
      <c r="BF348" s="48">
        <v>2</v>
      </c>
      <c r="BG348" s="49">
        <v>7.142857142857143</v>
      </c>
      <c r="BH348" s="48">
        <v>0</v>
      </c>
      <c r="BI348" s="49">
        <v>0</v>
      </c>
      <c r="BJ348" s="48">
        <v>26</v>
      </c>
      <c r="BK348" s="49">
        <v>92.85714285714286</v>
      </c>
      <c r="BL348" s="48">
        <v>28</v>
      </c>
    </row>
    <row r="349" spans="1:64" ht="15">
      <c r="A349" s="64" t="s">
        <v>438</v>
      </c>
      <c r="B349" s="64" t="s">
        <v>369</v>
      </c>
      <c r="C349" s="65" t="s">
        <v>5806</v>
      </c>
      <c r="D349" s="66">
        <v>3</v>
      </c>
      <c r="E349" s="67" t="s">
        <v>132</v>
      </c>
      <c r="F349" s="68">
        <v>35</v>
      </c>
      <c r="G349" s="65"/>
      <c r="H349" s="69"/>
      <c r="I349" s="70"/>
      <c r="J349" s="70"/>
      <c r="K349" s="34" t="s">
        <v>65</v>
      </c>
      <c r="L349" s="77">
        <v>349</v>
      </c>
      <c r="M349" s="77"/>
      <c r="N349" s="72"/>
      <c r="O349" s="79" t="s">
        <v>646</v>
      </c>
      <c r="P349" s="81">
        <v>43477.15657407408</v>
      </c>
      <c r="Q349" s="79" t="s">
        <v>761</v>
      </c>
      <c r="R349" s="79"/>
      <c r="S349" s="79"/>
      <c r="T349" s="79"/>
      <c r="U349" s="79"/>
      <c r="V349" s="82" t="s">
        <v>1066</v>
      </c>
      <c r="W349" s="81">
        <v>43477.15657407408</v>
      </c>
      <c r="X349" s="82" t="s">
        <v>1396</v>
      </c>
      <c r="Y349" s="79"/>
      <c r="Z349" s="79"/>
      <c r="AA349" s="85" t="s">
        <v>1741</v>
      </c>
      <c r="AB349" s="79"/>
      <c r="AC349" s="79" t="b">
        <v>0</v>
      </c>
      <c r="AD349" s="79">
        <v>0</v>
      </c>
      <c r="AE349" s="85" t="s">
        <v>1876</v>
      </c>
      <c r="AF349" s="79" t="b">
        <v>1</v>
      </c>
      <c r="AG349" s="79" t="s">
        <v>1909</v>
      </c>
      <c r="AH349" s="79"/>
      <c r="AI349" s="85" t="s">
        <v>1918</v>
      </c>
      <c r="AJ349" s="79" t="b">
        <v>0</v>
      </c>
      <c r="AK349" s="79">
        <v>76</v>
      </c>
      <c r="AL349" s="85" t="s">
        <v>1671</v>
      </c>
      <c r="AM349" s="79" t="s">
        <v>1920</v>
      </c>
      <c r="AN349" s="79" t="b">
        <v>0</v>
      </c>
      <c r="AO349" s="85" t="s">
        <v>1671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0</v>
      </c>
      <c r="BE349" s="49">
        <v>0</v>
      </c>
      <c r="BF349" s="48">
        <v>2</v>
      </c>
      <c r="BG349" s="49">
        <v>7.142857142857143</v>
      </c>
      <c r="BH349" s="48">
        <v>0</v>
      </c>
      <c r="BI349" s="49">
        <v>0</v>
      </c>
      <c r="BJ349" s="48">
        <v>26</v>
      </c>
      <c r="BK349" s="49">
        <v>92.85714285714286</v>
      </c>
      <c r="BL349" s="48">
        <v>28</v>
      </c>
    </row>
    <row r="350" spans="1:64" ht="15">
      <c r="A350" s="64" t="s">
        <v>439</v>
      </c>
      <c r="B350" s="64" t="s">
        <v>369</v>
      </c>
      <c r="C350" s="65" t="s">
        <v>5806</v>
      </c>
      <c r="D350" s="66">
        <v>3</v>
      </c>
      <c r="E350" s="67" t="s">
        <v>132</v>
      </c>
      <c r="F350" s="68">
        <v>35</v>
      </c>
      <c r="G350" s="65"/>
      <c r="H350" s="69"/>
      <c r="I350" s="70"/>
      <c r="J350" s="70"/>
      <c r="K350" s="34" t="s">
        <v>65</v>
      </c>
      <c r="L350" s="77">
        <v>350</v>
      </c>
      <c r="M350" s="77"/>
      <c r="N350" s="72"/>
      <c r="O350" s="79" t="s">
        <v>646</v>
      </c>
      <c r="P350" s="81">
        <v>43477.27659722222</v>
      </c>
      <c r="Q350" s="79" t="s">
        <v>761</v>
      </c>
      <c r="R350" s="79"/>
      <c r="S350" s="79"/>
      <c r="T350" s="79"/>
      <c r="U350" s="79"/>
      <c r="V350" s="82" t="s">
        <v>1067</v>
      </c>
      <c r="W350" s="81">
        <v>43477.27659722222</v>
      </c>
      <c r="X350" s="82" t="s">
        <v>1397</v>
      </c>
      <c r="Y350" s="79"/>
      <c r="Z350" s="79"/>
      <c r="AA350" s="85" t="s">
        <v>1742</v>
      </c>
      <c r="AB350" s="79"/>
      <c r="AC350" s="79" t="b">
        <v>0</v>
      </c>
      <c r="AD350" s="79">
        <v>0</v>
      </c>
      <c r="AE350" s="85" t="s">
        <v>1876</v>
      </c>
      <c r="AF350" s="79" t="b">
        <v>1</v>
      </c>
      <c r="AG350" s="79" t="s">
        <v>1909</v>
      </c>
      <c r="AH350" s="79"/>
      <c r="AI350" s="85" t="s">
        <v>1918</v>
      </c>
      <c r="AJ350" s="79" t="b">
        <v>0</v>
      </c>
      <c r="AK350" s="79">
        <v>81</v>
      </c>
      <c r="AL350" s="85" t="s">
        <v>1671</v>
      </c>
      <c r="AM350" s="79" t="s">
        <v>1921</v>
      </c>
      <c r="AN350" s="79" t="b">
        <v>0</v>
      </c>
      <c r="AO350" s="85" t="s">
        <v>1671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0</v>
      </c>
      <c r="BE350" s="49">
        <v>0</v>
      </c>
      <c r="BF350" s="48">
        <v>2</v>
      </c>
      <c r="BG350" s="49">
        <v>7.142857142857143</v>
      </c>
      <c r="BH350" s="48">
        <v>0</v>
      </c>
      <c r="BI350" s="49">
        <v>0</v>
      </c>
      <c r="BJ350" s="48">
        <v>26</v>
      </c>
      <c r="BK350" s="49">
        <v>92.85714285714286</v>
      </c>
      <c r="BL350" s="48">
        <v>28</v>
      </c>
    </row>
    <row r="351" spans="1:64" ht="15">
      <c r="A351" s="64" t="s">
        <v>440</v>
      </c>
      <c r="B351" s="64" t="s">
        <v>642</v>
      </c>
      <c r="C351" s="65" t="s">
        <v>5806</v>
      </c>
      <c r="D351" s="66">
        <v>3</v>
      </c>
      <c r="E351" s="67" t="s">
        <v>132</v>
      </c>
      <c r="F351" s="68">
        <v>35</v>
      </c>
      <c r="G351" s="65"/>
      <c r="H351" s="69"/>
      <c r="I351" s="70"/>
      <c r="J351" s="70"/>
      <c r="K351" s="34" t="s">
        <v>65</v>
      </c>
      <c r="L351" s="77">
        <v>351</v>
      </c>
      <c r="M351" s="77"/>
      <c r="N351" s="72"/>
      <c r="O351" s="79" t="s">
        <v>646</v>
      </c>
      <c r="P351" s="81">
        <v>43477.69645833333</v>
      </c>
      <c r="Q351" s="79" t="s">
        <v>765</v>
      </c>
      <c r="R351" s="79"/>
      <c r="S351" s="79"/>
      <c r="T351" s="79"/>
      <c r="U351" s="79"/>
      <c r="V351" s="82" t="s">
        <v>1068</v>
      </c>
      <c r="W351" s="81">
        <v>43477.69645833333</v>
      </c>
      <c r="X351" s="82" t="s">
        <v>1398</v>
      </c>
      <c r="Y351" s="79"/>
      <c r="Z351" s="79"/>
      <c r="AA351" s="85" t="s">
        <v>1743</v>
      </c>
      <c r="AB351" s="79"/>
      <c r="AC351" s="79" t="b">
        <v>0</v>
      </c>
      <c r="AD351" s="79">
        <v>0</v>
      </c>
      <c r="AE351" s="85" t="s">
        <v>1876</v>
      </c>
      <c r="AF351" s="79" t="b">
        <v>0</v>
      </c>
      <c r="AG351" s="79" t="s">
        <v>1909</v>
      </c>
      <c r="AH351" s="79"/>
      <c r="AI351" s="85" t="s">
        <v>1876</v>
      </c>
      <c r="AJ351" s="79" t="b">
        <v>0</v>
      </c>
      <c r="AK351" s="79">
        <v>88</v>
      </c>
      <c r="AL351" s="85" t="s">
        <v>1843</v>
      </c>
      <c r="AM351" s="79" t="s">
        <v>1921</v>
      </c>
      <c r="AN351" s="79" t="b">
        <v>0</v>
      </c>
      <c r="AO351" s="85" t="s">
        <v>1843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440</v>
      </c>
      <c r="B352" s="64" t="s">
        <v>530</v>
      </c>
      <c r="C352" s="65" t="s">
        <v>5806</v>
      </c>
      <c r="D352" s="66">
        <v>3</v>
      </c>
      <c r="E352" s="67" t="s">
        <v>132</v>
      </c>
      <c r="F352" s="68">
        <v>35</v>
      </c>
      <c r="G352" s="65"/>
      <c r="H352" s="69"/>
      <c r="I352" s="70"/>
      <c r="J352" s="70"/>
      <c r="K352" s="34" t="s">
        <v>65</v>
      </c>
      <c r="L352" s="77">
        <v>352</v>
      </c>
      <c r="M352" s="77"/>
      <c r="N352" s="72"/>
      <c r="O352" s="79" t="s">
        <v>646</v>
      </c>
      <c r="P352" s="81">
        <v>43477.69645833333</v>
      </c>
      <c r="Q352" s="79" t="s">
        <v>765</v>
      </c>
      <c r="R352" s="79"/>
      <c r="S352" s="79"/>
      <c r="T352" s="79"/>
      <c r="U352" s="79"/>
      <c r="V352" s="82" t="s">
        <v>1068</v>
      </c>
      <c r="W352" s="81">
        <v>43477.69645833333</v>
      </c>
      <c r="X352" s="82" t="s">
        <v>1398</v>
      </c>
      <c r="Y352" s="79"/>
      <c r="Z352" s="79"/>
      <c r="AA352" s="85" t="s">
        <v>1743</v>
      </c>
      <c r="AB352" s="79"/>
      <c r="AC352" s="79" t="b">
        <v>0</v>
      </c>
      <c r="AD352" s="79">
        <v>0</v>
      </c>
      <c r="AE352" s="85" t="s">
        <v>1876</v>
      </c>
      <c r="AF352" s="79" t="b">
        <v>0</v>
      </c>
      <c r="AG352" s="79" t="s">
        <v>1909</v>
      </c>
      <c r="AH352" s="79"/>
      <c r="AI352" s="85" t="s">
        <v>1876</v>
      </c>
      <c r="AJ352" s="79" t="b">
        <v>0</v>
      </c>
      <c r="AK352" s="79">
        <v>88</v>
      </c>
      <c r="AL352" s="85" t="s">
        <v>1843</v>
      </c>
      <c r="AM352" s="79" t="s">
        <v>1921</v>
      </c>
      <c r="AN352" s="79" t="b">
        <v>0</v>
      </c>
      <c r="AO352" s="85" t="s">
        <v>1843</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0</v>
      </c>
      <c r="BE352" s="49">
        <v>0</v>
      </c>
      <c r="BF352" s="48">
        <v>1</v>
      </c>
      <c r="BG352" s="49">
        <v>4.3478260869565215</v>
      </c>
      <c r="BH352" s="48">
        <v>0</v>
      </c>
      <c r="BI352" s="49">
        <v>0</v>
      </c>
      <c r="BJ352" s="48">
        <v>22</v>
      </c>
      <c r="BK352" s="49">
        <v>95.65217391304348</v>
      </c>
      <c r="BL352" s="48">
        <v>23</v>
      </c>
    </row>
    <row r="353" spans="1:64" ht="15">
      <c r="A353" s="64" t="s">
        <v>441</v>
      </c>
      <c r="B353" s="64" t="s">
        <v>642</v>
      </c>
      <c r="C353" s="65" t="s">
        <v>5806</v>
      </c>
      <c r="D353" s="66">
        <v>3</v>
      </c>
      <c r="E353" s="67" t="s">
        <v>132</v>
      </c>
      <c r="F353" s="68">
        <v>35</v>
      </c>
      <c r="G353" s="65"/>
      <c r="H353" s="69"/>
      <c r="I353" s="70"/>
      <c r="J353" s="70"/>
      <c r="K353" s="34" t="s">
        <v>65</v>
      </c>
      <c r="L353" s="77">
        <v>353</v>
      </c>
      <c r="M353" s="77"/>
      <c r="N353" s="72"/>
      <c r="O353" s="79" t="s">
        <v>646</v>
      </c>
      <c r="P353" s="81">
        <v>43477.69737268519</v>
      </c>
      <c r="Q353" s="79" t="s">
        <v>765</v>
      </c>
      <c r="R353" s="79"/>
      <c r="S353" s="79"/>
      <c r="T353" s="79"/>
      <c r="U353" s="79"/>
      <c r="V353" s="82" t="s">
        <v>1069</v>
      </c>
      <c r="W353" s="81">
        <v>43477.69737268519</v>
      </c>
      <c r="X353" s="82" t="s">
        <v>1399</v>
      </c>
      <c r="Y353" s="79"/>
      <c r="Z353" s="79"/>
      <c r="AA353" s="85" t="s">
        <v>1744</v>
      </c>
      <c r="AB353" s="79"/>
      <c r="AC353" s="79" t="b">
        <v>0</v>
      </c>
      <c r="AD353" s="79">
        <v>0</v>
      </c>
      <c r="AE353" s="85" t="s">
        <v>1876</v>
      </c>
      <c r="AF353" s="79" t="b">
        <v>0</v>
      </c>
      <c r="AG353" s="79" t="s">
        <v>1909</v>
      </c>
      <c r="AH353" s="79"/>
      <c r="AI353" s="85" t="s">
        <v>1876</v>
      </c>
      <c r="AJ353" s="79" t="b">
        <v>0</v>
      </c>
      <c r="AK353" s="79">
        <v>88</v>
      </c>
      <c r="AL353" s="85" t="s">
        <v>1843</v>
      </c>
      <c r="AM353" s="79" t="s">
        <v>1923</v>
      </c>
      <c r="AN353" s="79" t="b">
        <v>0</v>
      </c>
      <c r="AO353" s="85" t="s">
        <v>1843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441</v>
      </c>
      <c r="B354" s="64" t="s">
        <v>530</v>
      </c>
      <c r="C354" s="65" t="s">
        <v>5806</v>
      </c>
      <c r="D354" s="66">
        <v>3</v>
      </c>
      <c r="E354" s="67" t="s">
        <v>132</v>
      </c>
      <c r="F354" s="68">
        <v>35</v>
      </c>
      <c r="G354" s="65"/>
      <c r="H354" s="69"/>
      <c r="I354" s="70"/>
      <c r="J354" s="70"/>
      <c r="K354" s="34" t="s">
        <v>65</v>
      </c>
      <c r="L354" s="77">
        <v>354</v>
      </c>
      <c r="M354" s="77"/>
      <c r="N354" s="72"/>
      <c r="O354" s="79" t="s">
        <v>646</v>
      </c>
      <c r="P354" s="81">
        <v>43477.69737268519</v>
      </c>
      <c r="Q354" s="79" t="s">
        <v>765</v>
      </c>
      <c r="R354" s="79"/>
      <c r="S354" s="79"/>
      <c r="T354" s="79"/>
      <c r="U354" s="79"/>
      <c r="V354" s="82" t="s">
        <v>1069</v>
      </c>
      <c r="W354" s="81">
        <v>43477.69737268519</v>
      </c>
      <c r="X354" s="82" t="s">
        <v>1399</v>
      </c>
      <c r="Y354" s="79"/>
      <c r="Z354" s="79"/>
      <c r="AA354" s="85" t="s">
        <v>1744</v>
      </c>
      <c r="AB354" s="79"/>
      <c r="AC354" s="79" t="b">
        <v>0</v>
      </c>
      <c r="AD354" s="79">
        <v>0</v>
      </c>
      <c r="AE354" s="85" t="s">
        <v>1876</v>
      </c>
      <c r="AF354" s="79" t="b">
        <v>0</v>
      </c>
      <c r="AG354" s="79" t="s">
        <v>1909</v>
      </c>
      <c r="AH354" s="79"/>
      <c r="AI354" s="85" t="s">
        <v>1876</v>
      </c>
      <c r="AJ354" s="79" t="b">
        <v>0</v>
      </c>
      <c r="AK354" s="79">
        <v>88</v>
      </c>
      <c r="AL354" s="85" t="s">
        <v>1843</v>
      </c>
      <c r="AM354" s="79" t="s">
        <v>1923</v>
      </c>
      <c r="AN354" s="79" t="b">
        <v>0</v>
      </c>
      <c r="AO354" s="85" t="s">
        <v>1843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1</v>
      </c>
      <c r="BG354" s="49">
        <v>4.3478260869565215</v>
      </c>
      <c r="BH354" s="48">
        <v>0</v>
      </c>
      <c r="BI354" s="49">
        <v>0</v>
      </c>
      <c r="BJ354" s="48">
        <v>22</v>
      </c>
      <c r="BK354" s="49">
        <v>95.65217391304348</v>
      </c>
      <c r="BL354" s="48">
        <v>23</v>
      </c>
    </row>
    <row r="355" spans="1:64" ht="15">
      <c r="A355" s="64" t="s">
        <v>442</v>
      </c>
      <c r="B355" s="64" t="s">
        <v>642</v>
      </c>
      <c r="C355" s="65" t="s">
        <v>5806</v>
      </c>
      <c r="D355" s="66">
        <v>3</v>
      </c>
      <c r="E355" s="67" t="s">
        <v>132</v>
      </c>
      <c r="F355" s="68">
        <v>35</v>
      </c>
      <c r="G355" s="65"/>
      <c r="H355" s="69"/>
      <c r="I355" s="70"/>
      <c r="J355" s="70"/>
      <c r="K355" s="34" t="s">
        <v>65</v>
      </c>
      <c r="L355" s="77">
        <v>355</v>
      </c>
      <c r="M355" s="77"/>
      <c r="N355" s="72"/>
      <c r="O355" s="79" t="s">
        <v>646</v>
      </c>
      <c r="P355" s="81">
        <v>43477.69741898148</v>
      </c>
      <c r="Q355" s="79" t="s">
        <v>765</v>
      </c>
      <c r="R355" s="79"/>
      <c r="S355" s="79"/>
      <c r="T355" s="79"/>
      <c r="U355" s="79"/>
      <c r="V355" s="82" t="s">
        <v>1070</v>
      </c>
      <c r="W355" s="81">
        <v>43477.69741898148</v>
      </c>
      <c r="X355" s="82" t="s">
        <v>1400</v>
      </c>
      <c r="Y355" s="79"/>
      <c r="Z355" s="79"/>
      <c r="AA355" s="85" t="s">
        <v>1745</v>
      </c>
      <c r="AB355" s="79"/>
      <c r="AC355" s="79" t="b">
        <v>0</v>
      </c>
      <c r="AD355" s="79">
        <v>0</v>
      </c>
      <c r="AE355" s="85" t="s">
        <v>1876</v>
      </c>
      <c r="AF355" s="79" t="b">
        <v>0</v>
      </c>
      <c r="AG355" s="79" t="s">
        <v>1909</v>
      </c>
      <c r="AH355" s="79"/>
      <c r="AI355" s="85" t="s">
        <v>1876</v>
      </c>
      <c r="AJ355" s="79" t="b">
        <v>0</v>
      </c>
      <c r="AK355" s="79">
        <v>90</v>
      </c>
      <c r="AL355" s="85" t="s">
        <v>1843</v>
      </c>
      <c r="AM355" s="79" t="s">
        <v>1919</v>
      </c>
      <c r="AN355" s="79" t="b">
        <v>0</v>
      </c>
      <c r="AO355" s="85" t="s">
        <v>1843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442</v>
      </c>
      <c r="B356" s="64" t="s">
        <v>530</v>
      </c>
      <c r="C356" s="65" t="s">
        <v>5806</v>
      </c>
      <c r="D356" s="66">
        <v>3</v>
      </c>
      <c r="E356" s="67" t="s">
        <v>132</v>
      </c>
      <c r="F356" s="68">
        <v>35</v>
      </c>
      <c r="G356" s="65"/>
      <c r="H356" s="69"/>
      <c r="I356" s="70"/>
      <c r="J356" s="70"/>
      <c r="K356" s="34" t="s">
        <v>65</v>
      </c>
      <c r="L356" s="77">
        <v>356</v>
      </c>
      <c r="M356" s="77"/>
      <c r="N356" s="72"/>
      <c r="O356" s="79" t="s">
        <v>646</v>
      </c>
      <c r="P356" s="81">
        <v>43477.69741898148</v>
      </c>
      <c r="Q356" s="79" t="s">
        <v>765</v>
      </c>
      <c r="R356" s="79"/>
      <c r="S356" s="79"/>
      <c r="T356" s="79"/>
      <c r="U356" s="79"/>
      <c r="V356" s="82" t="s">
        <v>1070</v>
      </c>
      <c r="W356" s="81">
        <v>43477.69741898148</v>
      </c>
      <c r="X356" s="82" t="s">
        <v>1400</v>
      </c>
      <c r="Y356" s="79"/>
      <c r="Z356" s="79"/>
      <c r="AA356" s="85" t="s">
        <v>1745</v>
      </c>
      <c r="AB356" s="79"/>
      <c r="AC356" s="79" t="b">
        <v>0</v>
      </c>
      <c r="AD356" s="79">
        <v>0</v>
      </c>
      <c r="AE356" s="85" t="s">
        <v>1876</v>
      </c>
      <c r="AF356" s="79" t="b">
        <v>0</v>
      </c>
      <c r="AG356" s="79" t="s">
        <v>1909</v>
      </c>
      <c r="AH356" s="79"/>
      <c r="AI356" s="85" t="s">
        <v>1876</v>
      </c>
      <c r="AJ356" s="79" t="b">
        <v>0</v>
      </c>
      <c r="AK356" s="79">
        <v>90</v>
      </c>
      <c r="AL356" s="85" t="s">
        <v>1843</v>
      </c>
      <c r="AM356" s="79" t="s">
        <v>1919</v>
      </c>
      <c r="AN356" s="79" t="b">
        <v>0</v>
      </c>
      <c r="AO356" s="85" t="s">
        <v>1843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1</v>
      </c>
      <c r="BG356" s="49">
        <v>4.3478260869565215</v>
      </c>
      <c r="BH356" s="48">
        <v>0</v>
      </c>
      <c r="BI356" s="49">
        <v>0</v>
      </c>
      <c r="BJ356" s="48">
        <v>22</v>
      </c>
      <c r="BK356" s="49">
        <v>95.65217391304348</v>
      </c>
      <c r="BL356" s="48">
        <v>23</v>
      </c>
    </row>
    <row r="357" spans="1:64" ht="15">
      <c r="A357" s="64" t="s">
        <v>443</v>
      </c>
      <c r="B357" s="64" t="s">
        <v>642</v>
      </c>
      <c r="C357" s="65" t="s">
        <v>5806</v>
      </c>
      <c r="D357" s="66">
        <v>3</v>
      </c>
      <c r="E357" s="67" t="s">
        <v>132</v>
      </c>
      <c r="F357" s="68">
        <v>35</v>
      </c>
      <c r="G357" s="65"/>
      <c r="H357" s="69"/>
      <c r="I357" s="70"/>
      <c r="J357" s="70"/>
      <c r="K357" s="34" t="s">
        <v>65</v>
      </c>
      <c r="L357" s="77">
        <v>357</v>
      </c>
      <c r="M357" s="77"/>
      <c r="N357" s="72"/>
      <c r="O357" s="79" t="s">
        <v>646</v>
      </c>
      <c r="P357" s="81">
        <v>43477.69758101852</v>
      </c>
      <c r="Q357" s="79" t="s">
        <v>765</v>
      </c>
      <c r="R357" s="79"/>
      <c r="S357" s="79"/>
      <c r="T357" s="79"/>
      <c r="U357" s="79"/>
      <c r="V357" s="82" t="s">
        <v>1071</v>
      </c>
      <c r="W357" s="81">
        <v>43477.69758101852</v>
      </c>
      <c r="X357" s="82" t="s">
        <v>1401</v>
      </c>
      <c r="Y357" s="79"/>
      <c r="Z357" s="79"/>
      <c r="AA357" s="85" t="s">
        <v>1746</v>
      </c>
      <c r="AB357" s="79"/>
      <c r="AC357" s="79" t="b">
        <v>0</v>
      </c>
      <c r="AD357" s="79">
        <v>0</v>
      </c>
      <c r="AE357" s="85" t="s">
        <v>1876</v>
      </c>
      <c r="AF357" s="79" t="b">
        <v>0</v>
      </c>
      <c r="AG357" s="79" t="s">
        <v>1909</v>
      </c>
      <c r="AH357" s="79"/>
      <c r="AI357" s="85" t="s">
        <v>1876</v>
      </c>
      <c r="AJ357" s="79" t="b">
        <v>0</v>
      </c>
      <c r="AK357" s="79">
        <v>88</v>
      </c>
      <c r="AL357" s="85" t="s">
        <v>1843</v>
      </c>
      <c r="AM357" s="79" t="s">
        <v>1920</v>
      </c>
      <c r="AN357" s="79" t="b">
        <v>0</v>
      </c>
      <c r="AO357" s="85" t="s">
        <v>1843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443</v>
      </c>
      <c r="B358" s="64" t="s">
        <v>530</v>
      </c>
      <c r="C358" s="65" t="s">
        <v>5806</v>
      </c>
      <c r="D358" s="66">
        <v>3</v>
      </c>
      <c r="E358" s="67" t="s">
        <v>132</v>
      </c>
      <c r="F358" s="68">
        <v>35</v>
      </c>
      <c r="G358" s="65"/>
      <c r="H358" s="69"/>
      <c r="I358" s="70"/>
      <c r="J358" s="70"/>
      <c r="K358" s="34" t="s">
        <v>65</v>
      </c>
      <c r="L358" s="77">
        <v>358</v>
      </c>
      <c r="M358" s="77"/>
      <c r="N358" s="72"/>
      <c r="O358" s="79" t="s">
        <v>646</v>
      </c>
      <c r="P358" s="81">
        <v>43477.69758101852</v>
      </c>
      <c r="Q358" s="79" t="s">
        <v>765</v>
      </c>
      <c r="R358" s="79"/>
      <c r="S358" s="79"/>
      <c r="T358" s="79"/>
      <c r="U358" s="79"/>
      <c r="V358" s="82" t="s">
        <v>1071</v>
      </c>
      <c r="W358" s="81">
        <v>43477.69758101852</v>
      </c>
      <c r="X358" s="82" t="s">
        <v>1401</v>
      </c>
      <c r="Y358" s="79"/>
      <c r="Z358" s="79"/>
      <c r="AA358" s="85" t="s">
        <v>1746</v>
      </c>
      <c r="AB358" s="79"/>
      <c r="AC358" s="79" t="b">
        <v>0</v>
      </c>
      <c r="AD358" s="79">
        <v>0</v>
      </c>
      <c r="AE358" s="85" t="s">
        <v>1876</v>
      </c>
      <c r="AF358" s="79" t="b">
        <v>0</v>
      </c>
      <c r="AG358" s="79" t="s">
        <v>1909</v>
      </c>
      <c r="AH358" s="79"/>
      <c r="AI358" s="85" t="s">
        <v>1876</v>
      </c>
      <c r="AJ358" s="79" t="b">
        <v>0</v>
      </c>
      <c r="AK358" s="79">
        <v>88</v>
      </c>
      <c r="AL358" s="85" t="s">
        <v>1843</v>
      </c>
      <c r="AM358" s="79" t="s">
        <v>1920</v>
      </c>
      <c r="AN358" s="79" t="b">
        <v>0</v>
      </c>
      <c r="AO358" s="85" t="s">
        <v>1843</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1</v>
      </c>
      <c r="BG358" s="49">
        <v>4.3478260869565215</v>
      </c>
      <c r="BH358" s="48">
        <v>0</v>
      </c>
      <c r="BI358" s="49">
        <v>0</v>
      </c>
      <c r="BJ358" s="48">
        <v>22</v>
      </c>
      <c r="BK358" s="49">
        <v>95.65217391304348</v>
      </c>
      <c r="BL358" s="48">
        <v>23</v>
      </c>
    </row>
    <row r="359" spans="1:64" ht="15">
      <c r="A359" s="64" t="s">
        <v>444</v>
      </c>
      <c r="B359" s="64" t="s">
        <v>642</v>
      </c>
      <c r="C359" s="65" t="s">
        <v>5806</v>
      </c>
      <c r="D359" s="66">
        <v>3</v>
      </c>
      <c r="E359" s="67" t="s">
        <v>132</v>
      </c>
      <c r="F359" s="68">
        <v>35</v>
      </c>
      <c r="G359" s="65"/>
      <c r="H359" s="69"/>
      <c r="I359" s="70"/>
      <c r="J359" s="70"/>
      <c r="K359" s="34" t="s">
        <v>65</v>
      </c>
      <c r="L359" s="77">
        <v>359</v>
      </c>
      <c r="M359" s="77"/>
      <c r="N359" s="72"/>
      <c r="O359" s="79" t="s">
        <v>646</v>
      </c>
      <c r="P359" s="81">
        <v>43477.70039351852</v>
      </c>
      <c r="Q359" s="79" t="s">
        <v>765</v>
      </c>
      <c r="R359" s="79"/>
      <c r="S359" s="79"/>
      <c r="T359" s="79"/>
      <c r="U359" s="79"/>
      <c r="V359" s="82" t="s">
        <v>1072</v>
      </c>
      <c r="W359" s="81">
        <v>43477.70039351852</v>
      </c>
      <c r="X359" s="82" t="s">
        <v>1402</v>
      </c>
      <c r="Y359" s="79"/>
      <c r="Z359" s="79"/>
      <c r="AA359" s="85" t="s">
        <v>1747</v>
      </c>
      <c r="AB359" s="79"/>
      <c r="AC359" s="79" t="b">
        <v>0</v>
      </c>
      <c r="AD359" s="79">
        <v>0</v>
      </c>
      <c r="AE359" s="85" t="s">
        <v>1876</v>
      </c>
      <c r="AF359" s="79" t="b">
        <v>0</v>
      </c>
      <c r="AG359" s="79" t="s">
        <v>1909</v>
      </c>
      <c r="AH359" s="79"/>
      <c r="AI359" s="85" t="s">
        <v>1876</v>
      </c>
      <c r="AJ359" s="79" t="b">
        <v>0</v>
      </c>
      <c r="AK359" s="79">
        <v>88</v>
      </c>
      <c r="AL359" s="85" t="s">
        <v>1843</v>
      </c>
      <c r="AM359" s="79" t="s">
        <v>1919</v>
      </c>
      <c r="AN359" s="79" t="b">
        <v>0</v>
      </c>
      <c r="AO359" s="85" t="s">
        <v>1843</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444</v>
      </c>
      <c r="B360" s="64" t="s">
        <v>530</v>
      </c>
      <c r="C360" s="65" t="s">
        <v>5806</v>
      </c>
      <c r="D360" s="66">
        <v>3</v>
      </c>
      <c r="E360" s="67" t="s">
        <v>132</v>
      </c>
      <c r="F360" s="68">
        <v>35</v>
      </c>
      <c r="G360" s="65"/>
      <c r="H360" s="69"/>
      <c r="I360" s="70"/>
      <c r="J360" s="70"/>
      <c r="K360" s="34" t="s">
        <v>65</v>
      </c>
      <c r="L360" s="77">
        <v>360</v>
      </c>
      <c r="M360" s="77"/>
      <c r="N360" s="72"/>
      <c r="O360" s="79" t="s">
        <v>646</v>
      </c>
      <c r="P360" s="81">
        <v>43477.70039351852</v>
      </c>
      <c r="Q360" s="79" t="s">
        <v>765</v>
      </c>
      <c r="R360" s="79"/>
      <c r="S360" s="79"/>
      <c r="T360" s="79"/>
      <c r="U360" s="79"/>
      <c r="V360" s="82" t="s">
        <v>1072</v>
      </c>
      <c r="W360" s="81">
        <v>43477.70039351852</v>
      </c>
      <c r="X360" s="82" t="s">
        <v>1402</v>
      </c>
      <c r="Y360" s="79"/>
      <c r="Z360" s="79"/>
      <c r="AA360" s="85" t="s">
        <v>1747</v>
      </c>
      <c r="AB360" s="79"/>
      <c r="AC360" s="79" t="b">
        <v>0</v>
      </c>
      <c r="AD360" s="79">
        <v>0</v>
      </c>
      <c r="AE360" s="85" t="s">
        <v>1876</v>
      </c>
      <c r="AF360" s="79" t="b">
        <v>0</v>
      </c>
      <c r="AG360" s="79" t="s">
        <v>1909</v>
      </c>
      <c r="AH360" s="79"/>
      <c r="AI360" s="85" t="s">
        <v>1876</v>
      </c>
      <c r="AJ360" s="79" t="b">
        <v>0</v>
      </c>
      <c r="AK360" s="79">
        <v>88</v>
      </c>
      <c r="AL360" s="85" t="s">
        <v>1843</v>
      </c>
      <c r="AM360" s="79" t="s">
        <v>1919</v>
      </c>
      <c r="AN360" s="79" t="b">
        <v>0</v>
      </c>
      <c r="AO360" s="85" t="s">
        <v>1843</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1</v>
      </c>
      <c r="BG360" s="49">
        <v>4.3478260869565215</v>
      </c>
      <c r="BH360" s="48">
        <v>0</v>
      </c>
      <c r="BI360" s="49">
        <v>0</v>
      </c>
      <c r="BJ360" s="48">
        <v>22</v>
      </c>
      <c r="BK360" s="49">
        <v>95.65217391304348</v>
      </c>
      <c r="BL360" s="48">
        <v>23</v>
      </c>
    </row>
    <row r="361" spans="1:64" ht="15">
      <c r="A361" s="64" t="s">
        <v>445</v>
      </c>
      <c r="B361" s="64" t="s">
        <v>642</v>
      </c>
      <c r="C361" s="65" t="s">
        <v>5806</v>
      </c>
      <c r="D361" s="66">
        <v>3</v>
      </c>
      <c r="E361" s="67" t="s">
        <v>132</v>
      </c>
      <c r="F361" s="68">
        <v>35</v>
      </c>
      <c r="G361" s="65"/>
      <c r="H361" s="69"/>
      <c r="I361" s="70"/>
      <c r="J361" s="70"/>
      <c r="K361" s="34" t="s">
        <v>65</v>
      </c>
      <c r="L361" s="77">
        <v>361</v>
      </c>
      <c r="M361" s="77"/>
      <c r="N361" s="72"/>
      <c r="O361" s="79" t="s">
        <v>646</v>
      </c>
      <c r="P361" s="81">
        <v>43477.712858796294</v>
      </c>
      <c r="Q361" s="79" t="s">
        <v>765</v>
      </c>
      <c r="R361" s="79"/>
      <c r="S361" s="79"/>
      <c r="T361" s="79"/>
      <c r="U361" s="79"/>
      <c r="V361" s="82" t="s">
        <v>1073</v>
      </c>
      <c r="W361" s="81">
        <v>43477.712858796294</v>
      </c>
      <c r="X361" s="82" t="s">
        <v>1403</v>
      </c>
      <c r="Y361" s="79"/>
      <c r="Z361" s="79"/>
      <c r="AA361" s="85" t="s">
        <v>1748</v>
      </c>
      <c r="AB361" s="79"/>
      <c r="AC361" s="79" t="b">
        <v>0</v>
      </c>
      <c r="AD361" s="79">
        <v>0</v>
      </c>
      <c r="AE361" s="85" t="s">
        <v>1876</v>
      </c>
      <c r="AF361" s="79" t="b">
        <v>0</v>
      </c>
      <c r="AG361" s="79" t="s">
        <v>1909</v>
      </c>
      <c r="AH361" s="79"/>
      <c r="AI361" s="85" t="s">
        <v>1876</v>
      </c>
      <c r="AJ361" s="79" t="b">
        <v>0</v>
      </c>
      <c r="AK361" s="79">
        <v>88</v>
      </c>
      <c r="AL361" s="85" t="s">
        <v>1843</v>
      </c>
      <c r="AM361" s="79" t="s">
        <v>1921</v>
      </c>
      <c r="AN361" s="79" t="b">
        <v>0</v>
      </c>
      <c r="AO361" s="85" t="s">
        <v>1843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445</v>
      </c>
      <c r="B362" s="64" t="s">
        <v>530</v>
      </c>
      <c r="C362" s="65" t="s">
        <v>5806</v>
      </c>
      <c r="D362" s="66">
        <v>3</v>
      </c>
      <c r="E362" s="67" t="s">
        <v>132</v>
      </c>
      <c r="F362" s="68">
        <v>35</v>
      </c>
      <c r="G362" s="65"/>
      <c r="H362" s="69"/>
      <c r="I362" s="70"/>
      <c r="J362" s="70"/>
      <c r="K362" s="34" t="s">
        <v>65</v>
      </c>
      <c r="L362" s="77">
        <v>362</v>
      </c>
      <c r="M362" s="77"/>
      <c r="N362" s="72"/>
      <c r="O362" s="79" t="s">
        <v>646</v>
      </c>
      <c r="P362" s="81">
        <v>43477.712858796294</v>
      </c>
      <c r="Q362" s="79" t="s">
        <v>765</v>
      </c>
      <c r="R362" s="79"/>
      <c r="S362" s="79"/>
      <c r="T362" s="79"/>
      <c r="U362" s="79"/>
      <c r="V362" s="82" t="s">
        <v>1073</v>
      </c>
      <c r="W362" s="81">
        <v>43477.712858796294</v>
      </c>
      <c r="X362" s="82" t="s">
        <v>1403</v>
      </c>
      <c r="Y362" s="79"/>
      <c r="Z362" s="79"/>
      <c r="AA362" s="85" t="s">
        <v>1748</v>
      </c>
      <c r="AB362" s="79"/>
      <c r="AC362" s="79" t="b">
        <v>0</v>
      </c>
      <c r="AD362" s="79">
        <v>0</v>
      </c>
      <c r="AE362" s="85" t="s">
        <v>1876</v>
      </c>
      <c r="AF362" s="79" t="b">
        <v>0</v>
      </c>
      <c r="AG362" s="79" t="s">
        <v>1909</v>
      </c>
      <c r="AH362" s="79"/>
      <c r="AI362" s="85" t="s">
        <v>1876</v>
      </c>
      <c r="AJ362" s="79" t="b">
        <v>0</v>
      </c>
      <c r="AK362" s="79">
        <v>88</v>
      </c>
      <c r="AL362" s="85" t="s">
        <v>1843</v>
      </c>
      <c r="AM362" s="79" t="s">
        <v>1921</v>
      </c>
      <c r="AN362" s="79" t="b">
        <v>0</v>
      </c>
      <c r="AO362" s="85" t="s">
        <v>1843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1</v>
      </c>
      <c r="BG362" s="49">
        <v>4.3478260869565215</v>
      </c>
      <c r="BH362" s="48">
        <v>0</v>
      </c>
      <c r="BI362" s="49">
        <v>0</v>
      </c>
      <c r="BJ362" s="48">
        <v>22</v>
      </c>
      <c r="BK362" s="49">
        <v>95.65217391304348</v>
      </c>
      <c r="BL362" s="48">
        <v>23</v>
      </c>
    </row>
    <row r="363" spans="1:64" ht="15">
      <c r="A363" s="64" t="s">
        <v>446</v>
      </c>
      <c r="B363" s="64" t="s">
        <v>642</v>
      </c>
      <c r="C363" s="65" t="s">
        <v>5806</v>
      </c>
      <c r="D363" s="66">
        <v>3</v>
      </c>
      <c r="E363" s="67" t="s">
        <v>132</v>
      </c>
      <c r="F363" s="68">
        <v>35</v>
      </c>
      <c r="G363" s="65"/>
      <c r="H363" s="69"/>
      <c r="I363" s="70"/>
      <c r="J363" s="70"/>
      <c r="K363" s="34" t="s">
        <v>65</v>
      </c>
      <c r="L363" s="77">
        <v>363</v>
      </c>
      <c r="M363" s="77"/>
      <c r="N363" s="72"/>
      <c r="O363" s="79" t="s">
        <v>646</v>
      </c>
      <c r="P363" s="81">
        <v>43477.739120370374</v>
      </c>
      <c r="Q363" s="79" t="s">
        <v>765</v>
      </c>
      <c r="R363" s="79"/>
      <c r="S363" s="79"/>
      <c r="T363" s="79"/>
      <c r="U363" s="79"/>
      <c r="V363" s="82" t="s">
        <v>1074</v>
      </c>
      <c r="W363" s="81">
        <v>43477.739120370374</v>
      </c>
      <c r="X363" s="82" t="s">
        <v>1404</v>
      </c>
      <c r="Y363" s="79"/>
      <c r="Z363" s="79"/>
      <c r="AA363" s="85" t="s">
        <v>1749</v>
      </c>
      <c r="AB363" s="79"/>
      <c r="AC363" s="79" t="b">
        <v>0</v>
      </c>
      <c r="AD363" s="79">
        <v>0</v>
      </c>
      <c r="AE363" s="85" t="s">
        <v>1876</v>
      </c>
      <c r="AF363" s="79" t="b">
        <v>0</v>
      </c>
      <c r="AG363" s="79" t="s">
        <v>1909</v>
      </c>
      <c r="AH363" s="79"/>
      <c r="AI363" s="85" t="s">
        <v>1876</v>
      </c>
      <c r="AJ363" s="79" t="b">
        <v>0</v>
      </c>
      <c r="AK363" s="79">
        <v>88</v>
      </c>
      <c r="AL363" s="85" t="s">
        <v>1843</v>
      </c>
      <c r="AM363" s="79" t="s">
        <v>1919</v>
      </c>
      <c r="AN363" s="79" t="b">
        <v>0</v>
      </c>
      <c r="AO363" s="85" t="s">
        <v>1843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446</v>
      </c>
      <c r="B364" s="64" t="s">
        <v>530</v>
      </c>
      <c r="C364" s="65" t="s">
        <v>5806</v>
      </c>
      <c r="D364" s="66">
        <v>3</v>
      </c>
      <c r="E364" s="67" t="s">
        <v>132</v>
      </c>
      <c r="F364" s="68">
        <v>35</v>
      </c>
      <c r="G364" s="65"/>
      <c r="H364" s="69"/>
      <c r="I364" s="70"/>
      <c r="J364" s="70"/>
      <c r="K364" s="34" t="s">
        <v>65</v>
      </c>
      <c r="L364" s="77">
        <v>364</v>
      </c>
      <c r="M364" s="77"/>
      <c r="N364" s="72"/>
      <c r="O364" s="79" t="s">
        <v>646</v>
      </c>
      <c r="P364" s="81">
        <v>43477.739120370374</v>
      </c>
      <c r="Q364" s="79" t="s">
        <v>765</v>
      </c>
      <c r="R364" s="79"/>
      <c r="S364" s="79"/>
      <c r="T364" s="79"/>
      <c r="U364" s="79"/>
      <c r="V364" s="82" t="s">
        <v>1074</v>
      </c>
      <c r="W364" s="81">
        <v>43477.739120370374</v>
      </c>
      <c r="X364" s="82" t="s">
        <v>1404</v>
      </c>
      <c r="Y364" s="79"/>
      <c r="Z364" s="79"/>
      <c r="AA364" s="85" t="s">
        <v>1749</v>
      </c>
      <c r="AB364" s="79"/>
      <c r="AC364" s="79" t="b">
        <v>0</v>
      </c>
      <c r="AD364" s="79">
        <v>0</v>
      </c>
      <c r="AE364" s="85" t="s">
        <v>1876</v>
      </c>
      <c r="AF364" s="79" t="b">
        <v>0</v>
      </c>
      <c r="AG364" s="79" t="s">
        <v>1909</v>
      </c>
      <c r="AH364" s="79"/>
      <c r="AI364" s="85" t="s">
        <v>1876</v>
      </c>
      <c r="AJ364" s="79" t="b">
        <v>0</v>
      </c>
      <c r="AK364" s="79">
        <v>88</v>
      </c>
      <c r="AL364" s="85" t="s">
        <v>1843</v>
      </c>
      <c r="AM364" s="79" t="s">
        <v>1919</v>
      </c>
      <c r="AN364" s="79" t="b">
        <v>0</v>
      </c>
      <c r="AO364" s="85" t="s">
        <v>1843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4.3478260869565215</v>
      </c>
      <c r="BH364" s="48">
        <v>0</v>
      </c>
      <c r="BI364" s="49">
        <v>0</v>
      </c>
      <c r="BJ364" s="48">
        <v>22</v>
      </c>
      <c r="BK364" s="49">
        <v>95.65217391304348</v>
      </c>
      <c r="BL364" s="48">
        <v>23</v>
      </c>
    </row>
    <row r="365" spans="1:64" ht="15">
      <c r="A365" s="64" t="s">
        <v>447</v>
      </c>
      <c r="B365" s="64" t="s">
        <v>369</v>
      </c>
      <c r="C365" s="65" t="s">
        <v>5806</v>
      </c>
      <c r="D365" s="66">
        <v>3</v>
      </c>
      <c r="E365" s="67" t="s">
        <v>132</v>
      </c>
      <c r="F365" s="68">
        <v>35</v>
      </c>
      <c r="G365" s="65"/>
      <c r="H365" s="69"/>
      <c r="I365" s="70"/>
      <c r="J365" s="70"/>
      <c r="K365" s="34" t="s">
        <v>65</v>
      </c>
      <c r="L365" s="77">
        <v>365</v>
      </c>
      <c r="M365" s="77"/>
      <c r="N365" s="72"/>
      <c r="O365" s="79" t="s">
        <v>646</v>
      </c>
      <c r="P365" s="81">
        <v>43476.47278935185</v>
      </c>
      <c r="Q365" s="79" t="s">
        <v>761</v>
      </c>
      <c r="R365" s="79"/>
      <c r="S365" s="79"/>
      <c r="T365" s="79"/>
      <c r="U365" s="79"/>
      <c r="V365" s="82" t="s">
        <v>1075</v>
      </c>
      <c r="W365" s="81">
        <v>43476.47278935185</v>
      </c>
      <c r="X365" s="82" t="s">
        <v>1405</v>
      </c>
      <c r="Y365" s="79"/>
      <c r="Z365" s="79"/>
      <c r="AA365" s="85" t="s">
        <v>1750</v>
      </c>
      <c r="AB365" s="79"/>
      <c r="AC365" s="79" t="b">
        <v>0</v>
      </c>
      <c r="AD365" s="79">
        <v>0</v>
      </c>
      <c r="AE365" s="85" t="s">
        <v>1876</v>
      </c>
      <c r="AF365" s="79" t="b">
        <v>1</v>
      </c>
      <c r="AG365" s="79" t="s">
        <v>1909</v>
      </c>
      <c r="AH365" s="79"/>
      <c r="AI365" s="85" t="s">
        <v>1918</v>
      </c>
      <c r="AJ365" s="79" t="b">
        <v>0</v>
      </c>
      <c r="AK365" s="79">
        <v>76</v>
      </c>
      <c r="AL365" s="85" t="s">
        <v>1671</v>
      </c>
      <c r="AM365" s="79" t="s">
        <v>1919</v>
      </c>
      <c r="AN365" s="79" t="b">
        <v>0</v>
      </c>
      <c r="AO365" s="85" t="s">
        <v>1671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2</v>
      </c>
      <c r="BD365" s="48">
        <v>0</v>
      </c>
      <c r="BE365" s="49">
        <v>0</v>
      </c>
      <c r="BF365" s="48">
        <v>2</v>
      </c>
      <c r="BG365" s="49">
        <v>7.142857142857143</v>
      </c>
      <c r="BH365" s="48">
        <v>0</v>
      </c>
      <c r="BI365" s="49">
        <v>0</v>
      </c>
      <c r="BJ365" s="48">
        <v>26</v>
      </c>
      <c r="BK365" s="49">
        <v>92.85714285714286</v>
      </c>
      <c r="BL365" s="48">
        <v>28</v>
      </c>
    </row>
    <row r="366" spans="1:64" ht="15">
      <c r="A366" s="64" t="s">
        <v>447</v>
      </c>
      <c r="B366" s="64" t="s">
        <v>642</v>
      </c>
      <c r="C366" s="65" t="s">
        <v>5806</v>
      </c>
      <c r="D366" s="66">
        <v>3</v>
      </c>
      <c r="E366" s="67" t="s">
        <v>132</v>
      </c>
      <c r="F366" s="68">
        <v>35</v>
      </c>
      <c r="G366" s="65"/>
      <c r="H366" s="69"/>
      <c r="I366" s="70"/>
      <c r="J366" s="70"/>
      <c r="K366" s="34" t="s">
        <v>65</v>
      </c>
      <c r="L366" s="77">
        <v>366</v>
      </c>
      <c r="M366" s="77"/>
      <c r="N366" s="72"/>
      <c r="O366" s="79" t="s">
        <v>646</v>
      </c>
      <c r="P366" s="81">
        <v>43477.778136574074</v>
      </c>
      <c r="Q366" s="79" t="s">
        <v>765</v>
      </c>
      <c r="R366" s="79"/>
      <c r="S366" s="79"/>
      <c r="T366" s="79"/>
      <c r="U366" s="79"/>
      <c r="V366" s="82" t="s">
        <v>1075</v>
      </c>
      <c r="W366" s="81">
        <v>43477.778136574074</v>
      </c>
      <c r="X366" s="82" t="s">
        <v>1406</v>
      </c>
      <c r="Y366" s="79"/>
      <c r="Z366" s="79"/>
      <c r="AA366" s="85" t="s">
        <v>1751</v>
      </c>
      <c r="AB366" s="79"/>
      <c r="AC366" s="79" t="b">
        <v>0</v>
      </c>
      <c r="AD366" s="79">
        <v>0</v>
      </c>
      <c r="AE366" s="85" t="s">
        <v>1876</v>
      </c>
      <c r="AF366" s="79" t="b">
        <v>0</v>
      </c>
      <c r="AG366" s="79" t="s">
        <v>1909</v>
      </c>
      <c r="AH366" s="79"/>
      <c r="AI366" s="85" t="s">
        <v>1876</v>
      </c>
      <c r="AJ366" s="79" t="b">
        <v>0</v>
      </c>
      <c r="AK366" s="79">
        <v>88</v>
      </c>
      <c r="AL366" s="85" t="s">
        <v>1843</v>
      </c>
      <c r="AM366" s="79" t="s">
        <v>1919</v>
      </c>
      <c r="AN366" s="79" t="b">
        <v>0</v>
      </c>
      <c r="AO366" s="85" t="s">
        <v>1843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447</v>
      </c>
      <c r="B367" s="64" t="s">
        <v>530</v>
      </c>
      <c r="C367" s="65" t="s">
        <v>5806</v>
      </c>
      <c r="D367" s="66">
        <v>3</v>
      </c>
      <c r="E367" s="67" t="s">
        <v>132</v>
      </c>
      <c r="F367" s="68">
        <v>35</v>
      </c>
      <c r="G367" s="65"/>
      <c r="H367" s="69"/>
      <c r="I367" s="70"/>
      <c r="J367" s="70"/>
      <c r="K367" s="34" t="s">
        <v>65</v>
      </c>
      <c r="L367" s="77">
        <v>367</v>
      </c>
      <c r="M367" s="77"/>
      <c r="N367" s="72"/>
      <c r="O367" s="79" t="s">
        <v>646</v>
      </c>
      <c r="P367" s="81">
        <v>43477.778136574074</v>
      </c>
      <c r="Q367" s="79" t="s">
        <v>765</v>
      </c>
      <c r="R367" s="79"/>
      <c r="S367" s="79"/>
      <c r="T367" s="79"/>
      <c r="U367" s="79"/>
      <c r="V367" s="82" t="s">
        <v>1075</v>
      </c>
      <c r="W367" s="81">
        <v>43477.778136574074</v>
      </c>
      <c r="X367" s="82" t="s">
        <v>1406</v>
      </c>
      <c r="Y367" s="79"/>
      <c r="Z367" s="79"/>
      <c r="AA367" s="85" t="s">
        <v>1751</v>
      </c>
      <c r="AB367" s="79"/>
      <c r="AC367" s="79" t="b">
        <v>0</v>
      </c>
      <c r="AD367" s="79">
        <v>0</v>
      </c>
      <c r="AE367" s="85" t="s">
        <v>1876</v>
      </c>
      <c r="AF367" s="79" t="b">
        <v>0</v>
      </c>
      <c r="AG367" s="79" t="s">
        <v>1909</v>
      </c>
      <c r="AH367" s="79"/>
      <c r="AI367" s="85" t="s">
        <v>1876</v>
      </c>
      <c r="AJ367" s="79" t="b">
        <v>0</v>
      </c>
      <c r="AK367" s="79">
        <v>88</v>
      </c>
      <c r="AL367" s="85" t="s">
        <v>1843</v>
      </c>
      <c r="AM367" s="79" t="s">
        <v>1919</v>
      </c>
      <c r="AN367" s="79" t="b">
        <v>0</v>
      </c>
      <c r="AO367" s="85" t="s">
        <v>1843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4.3478260869565215</v>
      </c>
      <c r="BH367" s="48">
        <v>0</v>
      </c>
      <c r="BI367" s="49">
        <v>0</v>
      </c>
      <c r="BJ367" s="48">
        <v>22</v>
      </c>
      <c r="BK367" s="49">
        <v>95.65217391304348</v>
      </c>
      <c r="BL367" s="48">
        <v>23</v>
      </c>
    </row>
    <row r="368" spans="1:64" ht="15">
      <c r="A368" s="64" t="s">
        <v>448</v>
      </c>
      <c r="B368" s="64" t="s">
        <v>642</v>
      </c>
      <c r="C368" s="65" t="s">
        <v>5806</v>
      </c>
      <c r="D368" s="66">
        <v>3</v>
      </c>
      <c r="E368" s="67" t="s">
        <v>132</v>
      </c>
      <c r="F368" s="68">
        <v>35</v>
      </c>
      <c r="G368" s="65"/>
      <c r="H368" s="69"/>
      <c r="I368" s="70"/>
      <c r="J368" s="70"/>
      <c r="K368" s="34" t="s">
        <v>65</v>
      </c>
      <c r="L368" s="77">
        <v>368</v>
      </c>
      <c r="M368" s="77"/>
      <c r="N368" s="72"/>
      <c r="O368" s="79" t="s">
        <v>646</v>
      </c>
      <c r="P368" s="81">
        <v>43477.80333333334</v>
      </c>
      <c r="Q368" s="79" t="s">
        <v>765</v>
      </c>
      <c r="R368" s="79"/>
      <c r="S368" s="79"/>
      <c r="T368" s="79"/>
      <c r="U368" s="79"/>
      <c r="V368" s="82" t="s">
        <v>1076</v>
      </c>
      <c r="W368" s="81">
        <v>43477.80333333334</v>
      </c>
      <c r="X368" s="82" t="s">
        <v>1407</v>
      </c>
      <c r="Y368" s="79"/>
      <c r="Z368" s="79"/>
      <c r="AA368" s="85" t="s">
        <v>1752</v>
      </c>
      <c r="AB368" s="79"/>
      <c r="AC368" s="79" t="b">
        <v>0</v>
      </c>
      <c r="AD368" s="79">
        <v>0</v>
      </c>
      <c r="AE368" s="85" t="s">
        <v>1876</v>
      </c>
      <c r="AF368" s="79" t="b">
        <v>0</v>
      </c>
      <c r="AG368" s="79" t="s">
        <v>1909</v>
      </c>
      <c r="AH368" s="79"/>
      <c r="AI368" s="85" t="s">
        <v>1876</v>
      </c>
      <c r="AJ368" s="79" t="b">
        <v>0</v>
      </c>
      <c r="AK368" s="79">
        <v>88</v>
      </c>
      <c r="AL368" s="85" t="s">
        <v>1843</v>
      </c>
      <c r="AM368" s="79" t="s">
        <v>1919</v>
      </c>
      <c r="AN368" s="79" t="b">
        <v>0</v>
      </c>
      <c r="AO368" s="85" t="s">
        <v>1843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448</v>
      </c>
      <c r="B369" s="64" t="s">
        <v>530</v>
      </c>
      <c r="C369" s="65" t="s">
        <v>5806</v>
      </c>
      <c r="D369" s="66">
        <v>3</v>
      </c>
      <c r="E369" s="67" t="s">
        <v>132</v>
      </c>
      <c r="F369" s="68">
        <v>35</v>
      </c>
      <c r="G369" s="65"/>
      <c r="H369" s="69"/>
      <c r="I369" s="70"/>
      <c r="J369" s="70"/>
      <c r="K369" s="34" t="s">
        <v>65</v>
      </c>
      <c r="L369" s="77">
        <v>369</v>
      </c>
      <c r="M369" s="77"/>
      <c r="N369" s="72"/>
      <c r="O369" s="79" t="s">
        <v>646</v>
      </c>
      <c r="P369" s="81">
        <v>43477.80333333334</v>
      </c>
      <c r="Q369" s="79" t="s">
        <v>765</v>
      </c>
      <c r="R369" s="79"/>
      <c r="S369" s="79"/>
      <c r="T369" s="79"/>
      <c r="U369" s="79"/>
      <c r="V369" s="82" t="s">
        <v>1076</v>
      </c>
      <c r="W369" s="81">
        <v>43477.80333333334</v>
      </c>
      <c r="X369" s="82" t="s">
        <v>1407</v>
      </c>
      <c r="Y369" s="79"/>
      <c r="Z369" s="79"/>
      <c r="AA369" s="85" t="s">
        <v>1752</v>
      </c>
      <c r="AB369" s="79"/>
      <c r="AC369" s="79" t="b">
        <v>0</v>
      </c>
      <c r="AD369" s="79">
        <v>0</v>
      </c>
      <c r="AE369" s="85" t="s">
        <v>1876</v>
      </c>
      <c r="AF369" s="79" t="b">
        <v>0</v>
      </c>
      <c r="AG369" s="79" t="s">
        <v>1909</v>
      </c>
      <c r="AH369" s="79"/>
      <c r="AI369" s="85" t="s">
        <v>1876</v>
      </c>
      <c r="AJ369" s="79" t="b">
        <v>0</v>
      </c>
      <c r="AK369" s="79">
        <v>88</v>
      </c>
      <c r="AL369" s="85" t="s">
        <v>1843</v>
      </c>
      <c r="AM369" s="79" t="s">
        <v>1919</v>
      </c>
      <c r="AN369" s="79" t="b">
        <v>0</v>
      </c>
      <c r="AO369" s="85" t="s">
        <v>1843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4.3478260869565215</v>
      </c>
      <c r="BH369" s="48">
        <v>0</v>
      </c>
      <c r="BI369" s="49">
        <v>0</v>
      </c>
      <c r="BJ369" s="48">
        <v>22</v>
      </c>
      <c r="BK369" s="49">
        <v>95.65217391304348</v>
      </c>
      <c r="BL369" s="48">
        <v>23</v>
      </c>
    </row>
    <row r="370" spans="1:64" ht="15">
      <c r="A370" s="64" t="s">
        <v>449</v>
      </c>
      <c r="B370" s="64" t="s">
        <v>642</v>
      </c>
      <c r="C370" s="65" t="s">
        <v>5806</v>
      </c>
      <c r="D370" s="66">
        <v>3</v>
      </c>
      <c r="E370" s="67" t="s">
        <v>132</v>
      </c>
      <c r="F370" s="68">
        <v>35</v>
      </c>
      <c r="G370" s="65"/>
      <c r="H370" s="69"/>
      <c r="I370" s="70"/>
      <c r="J370" s="70"/>
      <c r="K370" s="34" t="s">
        <v>65</v>
      </c>
      <c r="L370" s="77">
        <v>370</v>
      </c>
      <c r="M370" s="77"/>
      <c r="N370" s="72"/>
      <c r="O370" s="79" t="s">
        <v>646</v>
      </c>
      <c r="P370" s="81">
        <v>43477.80415509259</v>
      </c>
      <c r="Q370" s="79" t="s">
        <v>765</v>
      </c>
      <c r="R370" s="79"/>
      <c r="S370" s="79"/>
      <c r="T370" s="79"/>
      <c r="U370" s="79"/>
      <c r="V370" s="82" t="s">
        <v>1077</v>
      </c>
      <c r="W370" s="81">
        <v>43477.80415509259</v>
      </c>
      <c r="X370" s="82" t="s">
        <v>1408</v>
      </c>
      <c r="Y370" s="79"/>
      <c r="Z370" s="79"/>
      <c r="AA370" s="85" t="s">
        <v>1753</v>
      </c>
      <c r="AB370" s="79"/>
      <c r="AC370" s="79" t="b">
        <v>0</v>
      </c>
      <c r="AD370" s="79">
        <v>0</v>
      </c>
      <c r="AE370" s="85" t="s">
        <v>1876</v>
      </c>
      <c r="AF370" s="79" t="b">
        <v>0</v>
      </c>
      <c r="AG370" s="79" t="s">
        <v>1909</v>
      </c>
      <c r="AH370" s="79"/>
      <c r="AI370" s="85" t="s">
        <v>1876</v>
      </c>
      <c r="AJ370" s="79" t="b">
        <v>0</v>
      </c>
      <c r="AK370" s="79">
        <v>88</v>
      </c>
      <c r="AL370" s="85" t="s">
        <v>1843</v>
      </c>
      <c r="AM370" s="79" t="s">
        <v>1919</v>
      </c>
      <c r="AN370" s="79" t="b">
        <v>0</v>
      </c>
      <c r="AO370" s="85" t="s">
        <v>1843</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449</v>
      </c>
      <c r="B371" s="64" t="s">
        <v>530</v>
      </c>
      <c r="C371" s="65" t="s">
        <v>5806</v>
      </c>
      <c r="D371" s="66">
        <v>3</v>
      </c>
      <c r="E371" s="67" t="s">
        <v>132</v>
      </c>
      <c r="F371" s="68">
        <v>35</v>
      </c>
      <c r="G371" s="65"/>
      <c r="H371" s="69"/>
      <c r="I371" s="70"/>
      <c r="J371" s="70"/>
      <c r="K371" s="34" t="s">
        <v>65</v>
      </c>
      <c r="L371" s="77">
        <v>371</v>
      </c>
      <c r="M371" s="77"/>
      <c r="N371" s="72"/>
      <c r="O371" s="79" t="s">
        <v>646</v>
      </c>
      <c r="P371" s="81">
        <v>43477.80415509259</v>
      </c>
      <c r="Q371" s="79" t="s">
        <v>765</v>
      </c>
      <c r="R371" s="79"/>
      <c r="S371" s="79"/>
      <c r="T371" s="79"/>
      <c r="U371" s="79"/>
      <c r="V371" s="82" t="s">
        <v>1077</v>
      </c>
      <c r="W371" s="81">
        <v>43477.80415509259</v>
      </c>
      <c r="X371" s="82" t="s">
        <v>1408</v>
      </c>
      <c r="Y371" s="79"/>
      <c r="Z371" s="79"/>
      <c r="AA371" s="85" t="s">
        <v>1753</v>
      </c>
      <c r="AB371" s="79"/>
      <c r="AC371" s="79" t="b">
        <v>0</v>
      </c>
      <c r="AD371" s="79">
        <v>0</v>
      </c>
      <c r="AE371" s="85" t="s">
        <v>1876</v>
      </c>
      <c r="AF371" s="79" t="b">
        <v>0</v>
      </c>
      <c r="AG371" s="79" t="s">
        <v>1909</v>
      </c>
      <c r="AH371" s="79"/>
      <c r="AI371" s="85" t="s">
        <v>1876</v>
      </c>
      <c r="AJ371" s="79" t="b">
        <v>0</v>
      </c>
      <c r="AK371" s="79">
        <v>88</v>
      </c>
      <c r="AL371" s="85" t="s">
        <v>1843</v>
      </c>
      <c r="AM371" s="79" t="s">
        <v>1919</v>
      </c>
      <c r="AN371" s="79" t="b">
        <v>0</v>
      </c>
      <c r="AO371" s="85" t="s">
        <v>1843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0</v>
      </c>
      <c r="BE371" s="49">
        <v>0</v>
      </c>
      <c r="BF371" s="48">
        <v>1</v>
      </c>
      <c r="BG371" s="49">
        <v>4.3478260869565215</v>
      </c>
      <c r="BH371" s="48">
        <v>0</v>
      </c>
      <c r="BI371" s="49">
        <v>0</v>
      </c>
      <c r="BJ371" s="48">
        <v>22</v>
      </c>
      <c r="BK371" s="49">
        <v>95.65217391304348</v>
      </c>
      <c r="BL371" s="48">
        <v>23</v>
      </c>
    </row>
    <row r="372" spans="1:64" ht="15">
      <c r="A372" s="64" t="s">
        <v>450</v>
      </c>
      <c r="B372" s="64" t="s">
        <v>642</v>
      </c>
      <c r="C372" s="65" t="s">
        <v>5806</v>
      </c>
      <c r="D372" s="66">
        <v>3</v>
      </c>
      <c r="E372" s="67" t="s">
        <v>132</v>
      </c>
      <c r="F372" s="68">
        <v>35</v>
      </c>
      <c r="G372" s="65"/>
      <c r="H372" s="69"/>
      <c r="I372" s="70"/>
      <c r="J372" s="70"/>
      <c r="K372" s="34" t="s">
        <v>65</v>
      </c>
      <c r="L372" s="77">
        <v>372</v>
      </c>
      <c r="M372" s="77"/>
      <c r="N372" s="72"/>
      <c r="O372" s="79" t="s">
        <v>646</v>
      </c>
      <c r="P372" s="81">
        <v>43477.80519675926</v>
      </c>
      <c r="Q372" s="79" t="s">
        <v>765</v>
      </c>
      <c r="R372" s="79"/>
      <c r="S372" s="79"/>
      <c r="T372" s="79"/>
      <c r="U372" s="79"/>
      <c r="V372" s="82" t="s">
        <v>1078</v>
      </c>
      <c r="W372" s="81">
        <v>43477.80519675926</v>
      </c>
      <c r="X372" s="82" t="s">
        <v>1409</v>
      </c>
      <c r="Y372" s="79"/>
      <c r="Z372" s="79"/>
      <c r="AA372" s="85" t="s">
        <v>1754</v>
      </c>
      <c r="AB372" s="79"/>
      <c r="AC372" s="79" t="b">
        <v>0</v>
      </c>
      <c r="AD372" s="79">
        <v>0</v>
      </c>
      <c r="AE372" s="85" t="s">
        <v>1876</v>
      </c>
      <c r="AF372" s="79" t="b">
        <v>0</v>
      </c>
      <c r="AG372" s="79" t="s">
        <v>1909</v>
      </c>
      <c r="AH372" s="79"/>
      <c r="AI372" s="85" t="s">
        <v>1876</v>
      </c>
      <c r="AJ372" s="79" t="b">
        <v>0</v>
      </c>
      <c r="AK372" s="79">
        <v>88</v>
      </c>
      <c r="AL372" s="85" t="s">
        <v>1843</v>
      </c>
      <c r="AM372" s="79" t="s">
        <v>1921</v>
      </c>
      <c r="AN372" s="79" t="b">
        <v>0</v>
      </c>
      <c r="AO372" s="85" t="s">
        <v>1843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450</v>
      </c>
      <c r="B373" s="64" t="s">
        <v>530</v>
      </c>
      <c r="C373" s="65" t="s">
        <v>5806</v>
      </c>
      <c r="D373" s="66">
        <v>3</v>
      </c>
      <c r="E373" s="67" t="s">
        <v>132</v>
      </c>
      <c r="F373" s="68">
        <v>35</v>
      </c>
      <c r="G373" s="65"/>
      <c r="H373" s="69"/>
      <c r="I373" s="70"/>
      <c r="J373" s="70"/>
      <c r="K373" s="34" t="s">
        <v>65</v>
      </c>
      <c r="L373" s="77">
        <v>373</v>
      </c>
      <c r="M373" s="77"/>
      <c r="N373" s="72"/>
      <c r="O373" s="79" t="s">
        <v>646</v>
      </c>
      <c r="P373" s="81">
        <v>43477.80519675926</v>
      </c>
      <c r="Q373" s="79" t="s">
        <v>765</v>
      </c>
      <c r="R373" s="79"/>
      <c r="S373" s="79"/>
      <c r="T373" s="79"/>
      <c r="U373" s="79"/>
      <c r="V373" s="82" t="s">
        <v>1078</v>
      </c>
      <c r="W373" s="81">
        <v>43477.80519675926</v>
      </c>
      <c r="X373" s="82" t="s">
        <v>1409</v>
      </c>
      <c r="Y373" s="79"/>
      <c r="Z373" s="79"/>
      <c r="AA373" s="85" t="s">
        <v>1754</v>
      </c>
      <c r="AB373" s="79"/>
      <c r="AC373" s="79" t="b">
        <v>0</v>
      </c>
      <c r="AD373" s="79">
        <v>0</v>
      </c>
      <c r="AE373" s="85" t="s">
        <v>1876</v>
      </c>
      <c r="AF373" s="79" t="b">
        <v>0</v>
      </c>
      <c r="AG373" s="79" t="s">
        <v>1909</v>
      </c>
      <c r="AH373" s="79"/>
      <c r="AI373" s="85" t="s">
        <v>1876</v>
      </c>
      <c r="AJ373" s="79" t="b">
        <v>0</v>
      </c>
      <c r="AK373" s="79">
        <v>88</v>
      </c>
      <c r="AL373" s="85" t="s">
        <v>1843</v>
      </c>
      <c r="AM373" s="79" t="s">
        <v>1921</v>
      </c>
      <c r="AN373" s="79" t="b">
        <v>0</v>
      </c>
      <c r="AO373" s="85" t="s">
        <v>1843</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1</v>
      </c>
      <c r="BG373" s="49">
        <v>4.3478260869565215</v>
      </c>
      <c r="BH373" s="48">
        <v>0</v>
      </c>
      <c r="BI373" s="49">
        <v>0</v>
      </c>
      <c r="BJ373" s="48">
        <v>22</v>
      </c>
      <c r="BK373" s="49">
        <v>95.65217391304348</v>
      </c>
      <c r="BL373" s="48">
        <v>23</v>
      </c>
    </row>
    <row r="374" spans="1:64" ht="15">
      <c r="A374" s="64" t="s">
        <v>451</v>
      </c>
      <c r="B374" s="64" t="s">
        <v>642</v>
      </c>
      <c r="C374" s="65" t="s">
        <v>5806</v>
      </c>
      <c r="D374" s="66">
        <v>3</v>
      </c>
      <c r="E374" s="67" t="s">
        <v>132</v>
      </c>
      <c r="F374" s="68">
        <v>35</v>
      </c>
      <c r="G374" s="65"/>
      <c r="H374" s="69"/>
      <c r="I374" s="70"/>
      <c r="J374" s="70"/>
      <c r="K374" s="34" t="s">
        <v>65</v>
      </c>
      <c r="L374" s="77">
        <v>374</v>
      </c>
      <c r="M374" s="77"/>
      <c r="N374" s="72"/>
      <c r="O374" s="79" t="s">
        <v>646</v>
      </c>
      <c r="P374" s="81">
        <v>43477.825219907405</v>
      </c>
      <c r="Q374" s="79" t="s">
        <v>765</v>
      </c>
      <c r="R374" s="79"/>
      <c r="S374" s="79"/>
      <c r="T374" s="79"/>
      <c r="U374" s="79"/>
      <c r="V374" s="82" t="s">
        <v>1079</v>
      </c>
      <c r="W374" s="81">
        <v>43477.825219907405</v>
      </c>
      <c r="X374" s="82" t="s">
        <v>1410</v>
      </c>
      <c r="Y374" s="79"/>
      <c r="Z374" s="79"/>
      <c r="AA374" s="85" t="s">
        <v>1755</v>
      </c>
      <c r="AB374" s="79"/>
      <c r="AC374" s="79" t="b">
        <v>0</v>
      </c>
      <c r="AD374" s="79">
        <v>0</v>
      </c>
      <c r="AE374" s="85" t="s">
        <v>1876</v>
      </c>
      <c r="AF374" s="79" t="b">
        <v>0</v>
      </c>
      <c r="AG374" s="79" t="s">
        <v>1909</v>
      </c>
      <c r="AH374" s="79"/>
      <c r="AI374" s="85" t="s">
        <v>1876</v>
      </c>
      <c r="AJ374" s="79" t="b">
        <v>0</v>
      </c>
      <c r="AK374" s="79">
        <v>88</v>
      </c>
      <c r="AL374" s="85" t="s">
        <v>1843</v>
      </c>
      <c r="AM374" s="79" t="s">
        <v>1921</v>
      </c>
      <c r="AN374" s="79" t="b">
        <v>0</v>
      </c>
      <c r="AO374" s="85" t="s">
        <v>1843</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451</v>
      </c>
      <c r="B375" s="64" t="s">
        <v>530</v>
      </c>
      <c r="C375" s="65" t="s">
        <v>5806</v>
      </c>
      <c r="D375" s="66">
        <v>3</v>
      </c>
      <c r="E375" s="67" t="s">
        <v>132</v>
      </c>
      <c r="F375" s="68">
        <v>35</v>
      </c>
      <c r="G375" s="65"/>
      <c r="H375" s="69"/>
      <c r="I375" s="70"/>
      <c r="J375" s="70"/>
      <c r="K375" s="34" t="s">
        <v>65</v>
      </c>
      <c r="L375" s="77">
        <v>375</v>
      </c>
      <c r="M375" s="77"/>
      <c r="N375" s="72"/>
      <c r="O375" s="79" t="s">
        <v>646</v>
      </c>
      <c r="P375" s="81">
        <v>43477.825219907405</v>
      </c>
      <c r="Q375" s="79" t="s">
        <v>765</v>
      </c>
      <c r="R375" s="79"/>
      <c r="S375" s="79"/>
      <c r="T375" s="79"/>
      <c r="U375" s="79"/>
      <c r="V375" s="82" t="s">
        <v>1079</v>
      </c>
      <c r="W375" s="81">
        <v>43477.825219907405</v>
      </c>
      <c r="X375" s="82" t="s">
        <v>1410</v>
      </c>
      <c r="Y375" s="79"/>
      <c r="Z375" s="79"/>
      <c r="AA375" s="85" t="s">
        <v>1755</v>
      </c>
      <c r="AB375" s="79"/>
      <c r="AC375" s="79" t="b">
        <v>0</v>
      </c>
      <c r="AD375" s="79">
        <v>0</v>
      </c>
      <c r="AE375" s="85" t="s">
        <v>1876</v>
      </c>
      <c r="AF375" s="79" t="b">
        <v>0</v>
      </c>
      <c r="AG375" s="79" t="s">
        <v>1909</v>
      </c>
      <c r="AH375" s="79"/>
      <c r="AI375" s="85" t="s">
        <v>1876</v>
      </c>
      <c r="AJ375" s="79" t="b">
        <v>0</v>
      </c>
      <c r="AK375" s="79">
        <v>88</v>
      </c>
      <c r="AL375" s="85" t="s">
        <v>1843</v>
      </c>
      <c r="AM375" s="79" t="s">
        <v>1921</v>
      </c>
      <c r="AN375" s="79" t="b">
        <v>0</v>
      </c>
      <c r="AO375" s="85" t="s">
        <v>1843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4.3478260869565215</v>
      </c>
      <c r="BH375" s="48">
        <v>0</v>
      </c>
      <c r="BI375" s="49">
        <v>0</v>
      </c>
      <c r="BJ375" s="48">
        <v>22</v>
      </c>
      <c r="BK375" s="49">
        <v>95.65217391304348</v>
      </c>
      <c r="BL375" s="48">
        <v>23</v>
      </c>
    </row>
    <row r="376" spans="1:64" ht="15">
      <c r="A376" s="64" t="s">
        <v>452</v>
      </c>
      <c r="B376" s="64" t="s">
        <v>642</v>
      </c>
      <c r="C376" s="65" t="s">
        <v>5806</v>
      </c>
      <c r="D376" s="66">
        <v>3</v>
      </c>
      <c r="E376" s="67" t="s">
        <v>132</v>
      </c>
      <c r="F376" s="68">
        <v>35</v>
      </c>
      <c r="G376" s="65"/>
      <c r="H376" s="69"/>
      <c r="I376" s="70"/>
      <c r="J376" s="70"/>
      <c r="K376" s="34" t="s">
        <v>65</v>
      </c>
      <c r="L376" s="77">
        <v>376</v>
      </c>
      <c r="M376" s="77"/>
      <c r="N376" s="72"/>
      <c r="O376" s="79" t="s">
        <v>646</v>
      </c>
      <c r="P376" s="81">
        <v>43477.830925925926</v>
      </c>
      <c r="Q376" s="79" t="s">
        <v>765</v>
      </c>
      <c r="R376" s="79"/>
      <c r="S376" s="79"/>
      <c r="T376" s="79"/>
      <c r="U376" s="79"/>
      <c r="V376" s="82" t="s">
        <v>1080</v>
      </c>
      <c r="W376" s="81">
        <v>43477.830925925926</v>
      </c>
      <c r="X376" s="82" t="s">
        <v>1411</v>
      </c>
      <c r="Y376" s="79"/>
      <c r="Z376" s="79"/>
      <c r="AA376" s="85" t="s">
        <v>1756</v>
      </c>
      <c r="AB376" s="79"/>
      <c r="AC376" s="79" t="b">
        <v>0</v>
      </c>
      <c r="AD376" s="79">
        <v>0</v>
      </c>
      <c r="AE376" s="85" t="s">
        <v>1876</v>
      </c>
      <c r="AF376" s="79" t="b">
        <v>0</v>
      </c>
      <c r="AG376" s="79" t="s">
        <v>1909</v>
      </c>
      <c r="AH376" s="79"/>
      <c r="AI376" s="85" t="s">
        <v>1876</v>
      </c>
      <c r="AJ376" s="79" t="b">
        <v>0</v>
      </c>
      <c r="AK376" s="79">
        <v>88</v>
      </c>
      <c r="AL376" s="85" t="s">
        <v>1843</v>
      </c>
      <c r="AM376" s="79" t="s">
        <v>1920</v>
      </c>
      <c r="AN376" s="79" t="b">
        <v>0</v>
      </c>
      <c r="AO376" s="85" t="s">
        <v>1843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452</v>
      </c>
      <c r="B377" s="64" t="s">
        <v>530</v>
      </c>
      <c r="C377" s="65" t="s">
        <v>5806</v>
      </c>
      <c r="D377" s="66">
        <v>3</v>
      </c>
      <c r="E377" s="67" t="s">
        <v>132</v>
      </c>
      <c r="F377" s="68">
        <v>35</v>
      </c>
      <c r="G377" s="65"/>
      <c r="H377" s="69"/>
      <c r="I377" s="70"/>
      <c r="J377" s="70"/>
      <c r="K377" s="34" t="s">
        <v>65</v>
      </c>
      <c r="L377" s="77">
        <v>377</v>
      </c>
      <c r="M377" s="77"/>
      <c r="N377" s="72"/>
      <c r="O377" s="79" t="s">
        <v>646</v>
      </c>
      <c r="P377" s="81">
        <v>43477.830925925926</v>
      </c>
      <c r="Q377" s="79" t="s">
        <v>765</v>
      </c>
      <c r="R377" s="79"/>
      <c r="S377" s="79"/>
      <c r="T377" s="79"/>
      <c r="U377" s="79"/>
      <c r="V377" s="82" t="s">
        <v>1080</v>
      </c>
      <c r="W377" s="81">
        <v>43477.830925925926</v>
      </c>
      <c r="X377" s="82" t="s">
        <v>1411</v>
      </c>
      <c r="Y377" s="79"/>
      <c r="Z377" s="79"/>
      <c r="AA377" s="85" t="s">
        <v>1756</v>
      </c>
      <c r="AB377" s="79"/>
      <c r="AC377" s="79" t="b">
        <v>0</v>
      </c>
      <c r="AD377" s="79">
        <v>0</v>
      </c>
      <c r="AE377" s="85" t="s">
        <v>1876</v>
      </c>
      <c r="AF377" s="79" t="b">
        <v>0</v>
      </c>
      <c r="AG377" s="79" t="s">
        <v>1909</v>
      </c>
      <c r="AH377" s="79"/>
      <c r="AI377" s="85" t="s">
        <v>1876</v>
      </c>
      <c r="AJ377" s="79" t="b">
        <v>0</v>
      </c>
      <c r="AK377" s="79">
        <v>88</v>
      </c>
      <c r="AL377" s="85" t="s">
        <v>1843</v>
      </c>
      <c r="AM377" s="79" t="s">
        <v>1920</v>
      </c>
      <c r="AN377" s="79" t="b">
        <v>0</v>
      </c>
      <c r="AO377" s="85" t="s">
        <v>1843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1</v>
      </c>
      <c r="BG377" s="49">
        <v>4.3478260869565215</v>
      </c>
      <c r="BH377" s="48">
        <v>0</v>
      </c>
      <c r="BI377" s="49">
        <v>0</v>
      </c>
      <c r="BJ377" s="48">
        <v>22</v>
      </c>
      <c r="BK377" s="49">
        <v>95.65217391304348</v>
      </c>
      <c r="BL377" s="48">
        <v>23</v>
      </c>
    </row>
    <row r="378" spans="1:64" ht="15">
      <c r="A378" s="64" t="s">
        <v>453</v>
      </c>
      <c r="B378" s="64" t="s">
        <v>642</v>
      </c>
      <c r="C378" s="65" t="s">
        <v>5806</v>
      </c>
      <c r="D378" s="66">
        <v>3</v>
      </c>
      <c r="E378" s="67" t="s">
        <v>132</v>
      </c>
      <c r="F378" s="68">
        <v>35</v>
      </c>
      <c r="G378" s="65"/>
      <c r="H378" s="69"/>
      <c r="I378" s="70"/>
      <c r="J378" s="70"/>
      <c r="K378" s="34" t="s">
        <v>65</v>
      </c>
      <c r="L378" s="77">
        <v>378</v>
      </c>
      <c r="M378" s="77"/>
      <c r="N378" s="72"/>
      <c r="O378" s="79" t="s">
        <v>646</v>
      </c>
      <c r="P378" s="81">
        <v>43477.831875</v>
      </c>
      <c r="Q378" s="79" t="s">
        <v>765</v>
      </c>
      <c r="R378" s="79"/>
      <c r="S378" s="79"/>
      <c r="T378" s="79"/>
      <c r="U378" s="79"/>
      <c r="V378" s="82" t="s">
        <v>1081</v>
      </c>
      <c r="W378" s="81">
        <v>43477.831875</v>
      </c>
      <c r="X378" s="82" t="s">
        <v>1412</v>
      </c>
      <c r="Y378" s="79"/>
      <c r="Z378" s="79"/>
      <c r="AA378" s="85" t="s">
        <v>1757</v>
      </c>
      <c r="AB378" s="79"/>
      <c r="AC378" s="79" t="b">
        <v>0</v>
      </c>
      <c r="AD378" s="79">
        <v>0</v>
      </c>
      <c r="AE378" s="85" t="s">
        <v>1876</v>
      </c>
      <c r="AF378" s="79" t="b">
        <v>0</v>
      </c>
      <c r="AG378" s="79" t="s">
        <v>1909</v>
      </c>
      <c r="AH378" s="79"/>
      <c r="AI378" s="85" t="s">
        <v>1876</v>
      </c>
      <c r="AJ378" s="79" t="b">
        <v>0</v>
      </c>
      <c r="AK378" s="79">
        <v>88</v>
      </c>
      <c r="AL378" s="85" t="s">
        <v>1843</v>
      </c>
      <c r="AM378" s="79" t="s">
        <v>1919</v>
      </c>
      <c r="AN378" s="79" t="b">
        <v>0</v>
      </c>
      <c r="AO378" s="85" t="s">
        <v>1843</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453</v>
      </c>
      <c r="B379" s="64" t="s">
        <v>530</v>
      </c>
      <c r="C379" s="65" t="s">
        <v>5806</v>
      </c>
      <c r="D379" s="66">
        <v>3</v>
      </c>
      <c r="E379" s="67" t="s">
        <v>132</v>
      </c>
      <c r="F379" s="68">
        <v>35</v>
      </c>
      <c r="G379" s="65"/>
      <c r="H379" s="69"/>
      <c r="I379" s="70"/>
      <c r="J379" s="70"/>
      <c r="K379" s="34" t="s">
        <v>65</v>
      </c>
      <c r="L379" s="77">
        <v>379</v>
      </c>
      <c r="M379" s="77"/>
      <c r="N379" s="72"/>
      <c r="O379" s="79" t="s">
        <v>646</v>
      </c>
      <c r="P379" s="81">
        <v>43477.831875</v>
      </c>
      <c r="Q379" s="79" t="s">
        <v>765</v>
      </c>
      <c r="R379" s="79"/>
      <c r="S379" s="79"/>
      <c r="T379" s="79"/>
      <c r="U379" s="79"/>
      <c r="V379" s="82" t="s">
        <v>1081</v>
      </c>
      <c r="W379" s="81">
        <v>43477.831875</v>
      </c>
      <c r="X379" s="82" t="s">
        <v>1412</v>
      </c>
      <c r="Y379" s="79"/>
      <c r="Z379" s="79"/>
      <c r="AA379" s="85" t="s">
        <v>1757</v>
      </c>
      <c r="AB379" s="79"/>
      <c r="AC379" s="79" t="b">
        <v>0</v>
      </c>
      <c r="AD379" s="79">
        <v>0</v>
      </c>
      <c r="AE379" s="85" t="s">
        <v>1876</v>
      </c>
      <c r="AF379" s="79" t="b">
        <v>0</v>
      </c>
      <c r="AG379" s="79" t="s">
        <v>1909</v>
      </c>
      <c r="AH379" s="79"/>
      <c r="AI379" s="85" t="s">
        <v>1876</v>
      </c>
      <c r="AJ379" s="79" t="b">
        <v>0</v>
      </c>
      <c r="AK379" s="79">
        <v>88</v>
      </c>
      <c r="AL379" s="85" t="s">
        <v>1843</v>
      </c>
      <c r="AM379" s="79" t="s">
        <v>1919</v>
      </c>
      <c r="AN379" s="79" t="b">
        <v>0</v>
      </c>
      <c r="AO379" s="85" t="s">
        <v>1843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1</v>
      </c>
      <c r="BG379" s="49">
        <v>4.3478260869565215</v>
      </c>
      <c r="BH379" s="48">
        <v>0</v>
      </c>
      <c r="BI379" s="49">
        <v>0</v>
      </c>
      <c r="BJ379" s="48">
        <v>22</v>
      </c>
      <c r="BK379" s="49">
        <v>95.65217391304348</v>
      </c>
      <c r="BL379" s="48">
        <v>23</v>
      </c>
    </row>
    <row r="380" spans="1:64" ht="15">
      <c r="A380" s="64" t="s">
        <v>454</v>
      </c>
      <c r="B380" s="64" t="s">
        <v>369</v>
      </c>
      <c r="C380" s="65" t="s">
        <v>5806</v>
      </c>
      <c r="D380" s="66">
        <v>3</v>
      </c>
      <c r="E380" s="67" t="s">
        <v>132</v>
      </c>
      <c r="F380" s="68">
        <v>35</v>
      </c>
      <c r="G380" s="65"/>
      <c r="H380" s="69"/>
      <c r="I380" s="70"/>
      <c r="J380" s="70"/>
      <c r="K380" s="34" t="s">
        <v>65</v>
      </c>
      <c r="L380" s="77">
        <v>380</v>
      </c>
      <c r="M380" s="77"/>
      <c r="N380" s="72"/>
      <c r="O380" s="79" t="s">
        <v>646</v>
      </c>
      <c r="P380" s="81">
        <v>43476.91575231482</v>
      </c>
      <c r="Q380" s="79" t="s">
        <v>761</v>
      </c>
      <c r="R380" s="79"/>
      <c r="S380" s="79"/>
      <c r="T380" s="79"/>
      <c r="U380" s="79"/>
      <c r="V380" s="82" t="s">
        <v>1082</v>
      </c>
      <c r="W380" s="81">
        <v>43476.91575231482</v>
      </c>
      <c r="X380" s="82" t="s">
        <v>1413</v>
      </c>
      <c r="Y380" s="79"/>
      <c r="Z380" s="79"/>
      <c r="AA380" s="85" t="s">
        <v>1758</v>
      </c>
      <c r="AB380" s="79"/>
      <c r="AC380" s="79" t="b">
        <v>0</v>
      </c>
      <c r="AD380" s="79">
        <v>0</v>
      </c>
      <c r="AE380" s="85" t="s">
        <v>1876</v>
      </c>
      <c r="AF380" s="79" t="b">
        <v>1</v>
      </c>
      <c r="AG380" s="79" t="s">
        <v>1909</v>
      </c>
      <c r="AH380" s="79"/>
      <c r="AI380" s="85" t="s">
        <v>1918</v>
      </c>
      <c r="AJ380" s="79" t="b">
        <v>0</v>
      </c>
      <c r="AK380" s="79">
        <v>76</v>
      </c>
      <c r="AL380" s="85" t="s">
        <v>1671</v>
      </c>
      <c r="AM380" s="79" t="s">
        <v>1919</v>
      </c>
      <c r="AN380" s="79" t="b">
        <v>0</v>
      </c>
      <c r="AO380" s="85" t="s">
        <v>1671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2</v>
      </c>
      <c r="BD380" s="48">
        <v>0</v>
      </c>
      <c r="BE380" s="49">
        <v>0</v>
      </c>
      <c r="BF380" s="48">
        <v>2</v>
      </c>
      <c r="BG380" s="49">
        <v>7.142857142857143</v>
      </c>
      <c r="BH380" s="48">
        <v>0</v>
      </c>
      <c r="BI380" s="49">
        <v>0</v>
      </c>
      <c r="BJ380" s="48">
        <v>26</v>
      </c>
      <c r="BK380" s="49">
        <v>92.85714285714286</v>
      </c>
      <c r="BL380" s="48">
        <v>28</v>
      </c>
    </row>
    <row r="381" spans="1:64" ht="15">
      <c r="A381" s="64" t="s">
        <v>454</v>
      </c>
      <c r="B381" s="64" t="s">
        <v>642</v>
      </c>
      <c r="C381" s="65" t="s">
        <v>5806</v>
      </c>
      <c r="D381" s="66">
        <v>3</v>
      </c>
      <c r="E381" s="67" t="s">
        <v>132</v>
      </c>
      <c r="F381" s="68">
        <v>35</v>
      </c>
      <c r="G381" s="65"/>
      <c r="H381" s="69"/>
      <c r="I381" s="70"/>
      <c r="J381" s="70"/>
      <c r="K381" s="34" t="s">
        <v>65</v>
      </c>
      <c r="L381" s="77">
        <v>381</v>
      </c>
      <c r="M381" s="77"/>
      <c r="N381" s="72"/>
      <c r="O381" s="79" t="s">
        <v>646</v>
      </c>
      <c r="P381" s="81">
        <v>43477.84332175926</v>
      </c>
      <c r="Q381" s="79" t="s">
        <v>765</v>
      </c>
      <c r="R381" s="79"/>
      <c r="S381" s="79"/>
      <c r="T381" s="79"/>
      <c r="U381" s="79"/>
      <c r="V381" s="82" t="s">
        <v>1082</v>
      </c>
      <c r="W381" s="81">
        <v>43477.84332175926</v>
      </c>
      <c r="X381" s="82" t="s">
        <v>1414</v>
      </c>
      <c r="Y381" s="79"/>
      <c r="Z381" s="79"/>
      <c r="AA381" s="85" t="s">
        <v>1759</v>
      </c>
      <c r="AB381" s="79"/>
      <c r="AC381" s="79" t="b">
        <v>0</v>
      </c>
      <c r="AD381" s="79">
        <v>0</v>
      </c>
      <c r="AE381" s="85" t="s">
        <v>1876</v>
      </c>
      <c r="AF381" s="79" t="b">
        <v>0</v>
      </c>
      <c r="AG381" s="79" t="s">
        <v>1909</v>
      </c>
      <c r="AH381" s="79"/>
      <c r="AI381" s="85" t="s">
        <v>1876</v>
      </c>
      <c r="AJ381" s="79" t="b">
        <v>0</v>
      </c>
      <c r="AK381" s="79">
        <v>88</v>
      </c>
      <c r="AL381" s="85" t="s">
        <v>1843</v>
      </c>
      <c r="AM381" s="79" t="s">
        <v>1919</v>
      </c>
      <c r="AN381" s="79" t="b">
        <v>0</v>
      </c>
      <c r="AO381" s="85" t="s">
        <v>1843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454</v>
      </c>
      <c r="B382" s="64" t="s">
        <v>530</v>
      </c>
      <c r="C382" s="65" t="s">
        <v>5806</v>
      </c>
      <c r="D382" s="66">
        <v>3</v>
      </c>
      <c r="E382" s="67" t="s">
        <v>132</v>
      </c>
      <c r="F382" s="68">
        <v>35</v>
      </c>
      <c r="G382" s="65"/>
      <c r="H382" s="69"/>
      <c r="I382" s="70"/>
      <c r="J382" s="70"/>
      <c r="K382" s="34" t="s">
        <v>65</v>
      </c>
      <c r="L382" s="77">
        <v>382</v>
      </c>
      <c r="M382" s="77"/>
      <c r="N382" s="72"/>
      <c r="O382" s="79" t="s">
        <v>646</v>
      </c>
      <c r="P382" s="81">
        <v>43477.84332175926</v>
      </c>
      <c r="Q382" s="79" t="s">
        <v>765</v>
      </c>
      <c r="R382" s="79"/>
      <c r="S382" s="79"/>
      <c r="T382" s="79"/>
      <c r="U382" s="79"/>
      <c r="V382" s="82" t="s">
        <v>1082</v>
      </c>
      <c r="W382" s="81">
        <v>43477.84332175926</v>
      </c>
      <c r="X382" s="82" t="s">
        <v>1414</v>
      </c>
      <c r="Y382" s="79"/>
      <c r="Z382" s="79"/>
      <c r="AA382" s="85" t="s">
        <v>1759</v>
      </c>
      <c r="AB382" s="79"/>
      <c r="AC382" s="79" t="b">
        <v>0</v>
      </c>
      <c r="AD382" s="79">
        <v>0</v>
      </c>
      <c r="AE382" s="85" t="s">
        <v>1876</v>
      </c>
      <c r="AF382" s="79" t="b">
        <v>0</v>
      </c>
      <c r="AG382" s="79" t="s">
        <v>1909</v>
      </c>
      <c r="AH382" s="79"/>
      <c r="AI382" s="85" t="s">
        <v>1876</v>
      </c>
      <c r="AJ382" s="79" t="b">
        <v>0</v>
      </c>
      <c r="AK382" s="79">
        <v>88</v>
      </c>
      <c r="AL382" s="85" t="s">
        <v>1843</v>
      </c>
      <c r="AM382" s="79" t="s">
        <v>1919</v>
      </c>
      <c r="AN382" s="79" t="b">
        <v>0</v>
      </c>
      <c r="AO382" s="85" t="s">
        <v>1843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1</v>
      </c>
      <c r="BG382" s="49">
        <v>4.3478260869565215</v>
      </c>
      <c r="BH382" s="48">
        <v>0</v>
      </c>
      <c r="BI382" s="49">
        <v>0</v>
      </c>
      <c r="BJ382" s="48">
        <v>22</v>
      </c>
      <c r="BK382" s="49">
        <v>95.65217391304348</v>
      </c>
      <c r="BL382" s="48">
        <v>23</v>
      </c>
    </row>
    <row r="383" spans="1:64" ht="15">
      <c r="A383" s="64" t="s">
        <v>455</v>
      </c>
      <c r="B383" s="64" t="s">
        <v>642</v>
      </c>
      <c r="C383" s="65" t="s">
        <v>5806</v>
      </c>
      <c r="D383" s="66">
        <v>3</v>
      </c>
      <c r="E383" s="67" t="s">
        <v>132</v>
      </c>
      <c r="F383" s="68">
        <v>35</v>
      </c>
      <c r="G383" s="65"/>
      <c r="H383" s="69"/>
      <c r="I383" s="70"/>
      <c r="J383" s="70"/>
      <c r="K383" s="34" t="s">
        <v>65</v>
      </c>
      <c r="L383" s="77">
        <v>383</v>
      </c>
      <c r="M383" s="77"/>
      <c r="N383" s="72"/>
      <c r="O383" s="79" t="s">
        <v>646</v>
      </c>
      <c r="P383" s="81">
        <v>43477.84695601852</v>
      </c>
      <c r="Q383" s="79" t="s">
        <v>765</v>
      </c>
      <c r="R383" s="79"/>
      <c r="S383" s="79"/>
      <c r="T383" s="79"/>
      <c r="U383" s="79"/>
      <c r="V383" s="82" t="s">
        <v>1083</v>
      </c>
      <c r="W383" s="81">
        <v>43477.84695601852</v>
      </c>
      <c r="X383" s="82" t="s">
        <v>1415</v>
      </c>
      <c r="Y383" s="79"/>
      <c r="Z383" s="79"/>
      <c r="AA383" s="85" t="s">
        <v>1760</v>
      </c>
      <c r="AB383" s="79"/>
      <c r="AC383" s="79" t="b">
        <v>0</v>
      </c>
      <c r="AD383" s="79">
        <v>0</v>
      </c>
      <c r="AE383" s="85" t="s">
        <v>1876</v>
      </c>
      <c r="AF383" s="79" t="b">
        <v>0</v>
      </c>
      <c r="AG383" s="79" t="s">
        <v>1909</v>
      </c>
      <c r="AH383" s="79"/>
      <c r="AI383" s="85" t="s">
        <v>1876</v>
      </c>
      <c r="AJ383" s="79" t="b">
        <v>0</v>
      </c>
      <c r="AK383" s="79">
        <v>88</v>
      </c>
      <c r="AL383" s="85" t="s">
        <v>1843</v>
      </c>
      <c r="AM383" s="79" t="s">
        <v>1920</v>
      </c>
      <c r="AN383" s="79" t="b">
        <v>0</v>
      </c>
      <c r="AO383" s="85" t="s">
        <v>1843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455</v>
      </c>
      <c r="B384" s="64" t="s">
        <v>530</v>
      </c>
      <c r="C384" s="65" t="s">
        <v>5806</v>
      </c>
      <c r="D384" s="66">
        <v>3</v>
      </c>
      <c r="E384" s="67" t="s">
        <v>132</v>
      </c>
      <c r="F384" s="68">
        <v>35</v>
      </c>
      <c r="G384" s="65"/>
      <c r="H384" s="69"/>
      <c r="I384" s="70"/>
      <c r="J384" s="70"/>
      <c r="K384" s="34" t="s">
        <v>65</v>
      </c>
      <c r="L384" s="77">
        <v>384</v>
      </c>
      <c r="M384" s="77"/>
      <c r="N384" s="72"/>
      <c r="O384" s="79" t="s">
        <v>646</v>
      </c>
      <c r="P384" s="81">
        <v>43477.84695601852</v>
      </c>
      <c r="Q384" s="79" t="s">
        <v>765</v>
      </c>
      <c r="R384" s="79"/>
      <c r="S384" s="79"/>
      <c r="T384" s="79"/>
      <c r="U384" s="79"/>
      <c r="V384" s="82" t="s">
        <v>1083</v>
      </c>
      <c r="W384" s="81">
        <v>43477.84695601852</v>
      </c>
      <c r="X384" s="82" t="s">
        <v>1415</v>
      </c>
      <c r="Y384" s="79"/>
      <c r="Z384" s="79"/>
      <c r="AA384" s="85" t="s">
        <v>1760</v>
      </c>
      <c r="AB384" s="79"/>
      <c r="AC384" s="79" t="b">
        <v>0</v>
      </c>
      <c r="AD384" s="79">
        <v>0</v>
      </c>
      <c r="AE384" s="85" t="s">
        <v>1876</v>
      </c>
      <c r="AF384" s="79" t="b">
        <v>0</v>
      </c>
      <c r="AG384" s="79" t="s">
        <v>1909</v>
      </c>
      <c r="AH384" s="79"/>
      <c r="AI384" s="85" t="s">
        <v>1876</v>
      </c>
      <c r="AJ384" s="79" t="b">
        <v>0</v>
      </c>
      <c r="AK384" s="79">
        <v>88</v>
      </c>
      <c r="AL384" s="85" t="s">
        <v>1843</v>
      </c>
      <c r="AM384" s="79" t="s">
        <v>1920</v>
      </c>
      <c r="AN384" s="79" t="b">
        <v>0</v>
      </c>
      <c r="AO384" s="85" t="s">
        <v>1843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1</v>
      </c>
      <c r="BG384" s="49">
        <v>4.3478260869565215</v>
      </c>
      <c r="BH384" s="48">
        <v>0</v>
      </c>
      <c r="BI384" s="49">
        <v>0</v>
      </c>
      <c r="BJ384" s="48">
        <v>22</v>
      </c>
      <c r="BK384" s="49">
        <v>95.65217391304348</v>
      </c>
      <c r="BL384" s="48">
        <v>23</v>
      </c>
    </row>
    <row r="385" spans="1:64" ht="15">
      <c r="A385" s="64" t="s">
        <v>456</v>
      </c>
      <c r="B385" s="64" t="s">
        <v>642</v>
      </c>
      <c r="C385" s="65" t="s">
        <v>5806</v>
      </c>
      <c r="D385" s="66">
        <v>3</v>
      </c>
      <c r="E385" s="67" t="s">
        <v>132</v>
      </c>
      <c r="F385" s="68">
        <v>35</v>
      </c>
      <c r="G385" s="65"/>
      <c r="H385" s="69"/>
      <c r="I385" s="70"/>
      <c r="J385" s="70"/>
      <c r="K385" s="34" t="s">
        <v>65</v>
      </c>
      <c r="L385" s="77">
        <v>385</v>
      </c>
      <c r="M385" s="77"/>
      <c r="N385" s="72"/>
      <c r="O385" s="79" t="s">
        <v>646</v>
      </c>
      <c r="P385" s="81">
        <v>43477.86040509259</v>
      </c>
      <c r="Q385" s="79" t="s">
        <v>765</v>
      </c>
      <c r="R385" s="79"/>
      <c r="S385" s="79"/>
      <c r="T385" s="79"/>
      <c r="U385" s="79"/>
      <c r="V385" s="82" t="s">
        <v>1084</v>
      </c>
      <c r="W385" s="81">
        <v>43477.86040509259</v>
      </c>
      <c r="X385" s="82" t="s">
        <v>1416</v>
      </c>
      <c r="Y385" s="79"/>
      <c r="Z385" s="79"/>
      <c r="AA385" s="85" t="s">
        <v>1761</v>
      </c>
      <c r="AB385" s="79"/>
      <c r="AC385" s="79" t="b">
        <v>0</v>
      </c>
      <c r="AD385" s="79">
        <v>0</v>
      </c>
      <c r="AE385" s="85" t="s">
        <v>1876</v>
      </c>
      <c r="AF385" s="79" t="b">
        <v>0</v>
      </c>
      <c r="AG385" s="79" t="s">
        <v>1909</v>
      </c>
      <c r="AH385" s="79"/>
      <c r="AI385" s="85" t="s">
        <v>1876</v>
      </c>
      <c r="AJ385" s="79" t="b">
        <v>0</v>
      </c>
      <c r="AK385" s="79">
        <v>88</v>
      </c>
      <c r="AL385" s="85" t="s">
        <v>1843</v>
      </c>
      <c r="AM385" s="79" t="s">
        <v>1923</v>
      </c>
      <c r="AN385" s="79" t="b">
        <v>0</v>
      </c>
      <c r="AO385" s="85" t="s">
        <v>1843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456</v>
      </c>
      <c r="B386" s="64" t="s">
        <v>530</v>
      </c>
      <c r="C386" s="65" t="s">
        <v>5806</v>
      </c>
      <c r="D386" s="66">
        <v>3</v>
      </c>
      <c r="E386" s="67" t="s">
        <v>132</v>
      </c>
      <c r="F386" s="68">
        <v>35</v>
      </c>
      <c r="G386" s="65"/>
      <c r="H386" s="69"/>
      <c r="I386" s="70"/>
      <c r="J386" s="70"/>
      <c r="K386" s="34" t="s">
        <v>65</v>
      </c>
      <c r="L386" s="77">
        <v>386</v>
      </c>
      <c r="M386" s="77"/>
      <c r="N386" s="72"/>
      <c r="O386" s="79" t="s">
        <v>646</v>
      </c>
      <c r="P386" s="81">
        <v>43477.86040509259</v>
      </c>
      <c r="Q386" s="79" t="s">
        <v>765</v>
      </c>
      <c r="R386" s="79"/>
      <c r="S386" s="79"/>
      <c r="T386" s="79"/>
      <c r="U386" s="79"/>
      <c r="V386" s="82" t="s">
        <v>1084</v>
      </c>
      <c r="W386" s="81">
        <v>43477.86040509259</v>
      </c>
      <c r="X386" s="82" t="s">
        <v>1416</v>
      </c>
      <c r="Y386" s="79"/>
      <c r="Z386" s="79"/>
      <c r="AA386" s="85" t="s">
        <v>1761</v>
      </c>
      <c r="AB386" s="79"/>
      <c r="AC386" s="79" t="b">
        <v>0</v>
      </c>
      <c r="AD386" s="79">
        <v>0</v>
      </c>
      <c r="AE386" s="85" t="s">
        <v>1876</v>
      </c>
      <c r="AF386" s="79" t="b">
        <v>0</v>
      </c>
      <c r="AG386" s="79" t="s">
        <v>1909</v>
      </c>
      <c r="AH386" s="79"/>
      <c r="AI386" s="85" t="s">
        <v>1876</v>
      </c>
      <c r="AJ386" s="79" t="b">
        <v>0</v>
      </c>
      <c r="AK386" s="79">
        <v>88</v>
      </c>
      <c r="AL386" s="85" t="s">
        <v>1843</v>
      </c>
      <c r="AM386" s="79" t="s">
        <v>1923</v>
      </c>
      <c r="AN386" s="79" t="b">
        <v>0</v>
      </c>
      <c r="AO386" s="85" t="s">
        <v>1843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1</v>
      </c>
      <c r="BG386" s="49">
        <v>4.3478260869565215</v>
      </c>
      <c r="BH386" s="48">
        <v>0</v>
      </c>
      <c r="BI386" s="49">
        <v>0</v>
      </c>
      <c r="BJ386" s="48">
        <v>22</v>
      </c>
      <c r="BK386" s="49">
        <v>95.65217391304348</v>
      </c>
      <c r="BL386" s="48">
        <v>23</v>
      </c>
    </row>
    <row r="387" spans="1:64" ht="15">
      <c r="A387" s="64" t="s">
        <v>457</v>
      </c>
      <c r="B387" s="64" t="s">
        <v>642</v>
      </c>
      <c r="C387" s="65" t="s">
        <v>5806</v>
      </c>
      <c r="D387" s="66">
        <v>3</v>
      </c>
      <c r="E387" s="67" t="s">
        <v>132</v>
      </c>
      <c r="F387" s="68">
        <v>35</v>
      </c>
      <c r="G387" s="65"/>
      <c r="H387" s="69"/>
      <c r="I387" s="70"/>
      <c r="J387" s="70"/>
      <c r="K387" s="34" t="s">
        <v>65</v>
      </c>
      <c r="L387" s="77">
        <v>387</v>
      </c>
      <c r="M387" s="77"/>
      <c r="N387" s="72"/>
      <c r="O387" s="79" t="s">
        <v>646</v>
      </c>
      <c r="P387" s="81">
        <v>43477.87304398148</v>
      </c>
      <c r="Q387" s="79" t="s">
        <v>765</v>
      </c>
      <c r="R387" s="79"/>
      <c r="S387" s="79"/>
      <c r="T387" s="79"/>
      <c r="U387" s="79"/>
      <c r="V387" s="82" t="s">
        <v>1085</v>
      </c>
      <c r="W387" s="81">
        <v>43477.87304398148</v>
      </c>
      <c r="X387" s="82" t="s">
        <v>1417</v>
      </c>
      <c r="Y387" s="79"/>
      <c r="Z387" s="79"/>
      <c r="AA387" s="85" t="s">
        <v>1762</v>
      </c>
      <c r="AB387" s="79"/>
      <c r="AC387" s="79" t="b">
        <v>0</v>
      </c>
      <c r="AD387" s="79">
        <v>0</v>
      </c>
      <c r="AE387" s="85" t="s">
        <v>1876</v>
      </c>
      <c r="AF387" s="79" t="b">
        <v>0</v>
      </c>
      <c r="AG387" s="79" t="s">
        <v>1909</v>
      </c>
      <c r="AH387" s="79"/>
      <c r="AI387" s="85" t="s">
        <v>1876</v>
      </c>
      <c r="AJ387" s="79" t="b">
        <v>0</v>
      </c>
      <c r="AK387" s="79">
        <v>88</v>
      </c>
      <c r="AL387" s="85" t="s">
        <v>1843</v>
      </c>
      <c r="AM387" s="79" t="s">
        <v>1920</v>
      </c>
      <c r="AN387" s="79" t="b">
        <v>0</v>
      </c>
      <c r="AO387" s="85" t="s">
        <v>1843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457</v>
      </c>
      <c r="B388" s="64" t="s">
        <v>530</v>
      </c>
      <c r="C388" s="65" t="s">
        <v>5806</v>
      </c>
      <c r="D388" s="66">
        <v>3</v>
      </c>
      <c r="E388" s="67" t="s">
        <v>132</v>
      </c>
      <c r="F388" s="68">
        <v>35</v>
      </c>
      <c r="G388" s="65"/>
      <c r="H388" s="69"/>
      <c r="I388" s="70"/>
      <c r="J388" s="70"/>
      <c r="K388" s="34" t="s">
        <v>65</v>
      </c>
      <c r="L388" s="77">
        <v>388</v>
      </c>
      <c r="M388" s="77"/>
      <c r="N388" s="72"/>
      <c r="O388" s="79" t="s">
        <v>646</v>
      </c>
      <c r="P388" s="81">
        <v>43477.87304398148</v>
      </c>
      <c r="Q388" s="79" t="s">
        <v>765</v>
      </c>
      <c r="R388" s="79"/>
      <c r="S388" s="79"/>
      <c r="T388" s="79"/>
      <c r="U388" s="79"/>
      <c r="V388" s="82" t="s">
        <v>1085</v>
      </c>
      <c r="W388" s="81">
        <v>43477.87304398148</v>
      </c>
      <c r="X388" s="82" t="s">
        <v>1417</v>
      </c>
      <c r="Y388" s="79"/>
      <c r="Z388" s="79"/>
      <c r="AA388" s="85" t="s">
        <v>1762</v>
      </c>
      <c r="AB388" s="79"/>
      <c r="AC388" s="79" t="b">
        <v>0</v>
      </c>
      <c r="AD388" s="79">
        <v>0</v>
      </c>
      <c r="AE388" s="85" t="s">
        <v>1876</v>
      </c>
      <c r="AF388" s="79" t="b">
        <v>0</v>
      </c>
      <c r="AG388" s="79" t="s">
        <v>1909</v>
      </c>
      <c r="AH388" s="79"/>
      <c r="AI388" s="85" t="s">
        <v>1876</v>
      </c>
      <c r="AJ388" s="79" t="b">
        <v>0</v>
      </c>
      <c r="AK388" s="79">
        <v>88</v>
      </c>
      <c r="AL388" s="85" t="s">
        <v>1843</v>
      </c>
      <c r="AM388" s="79" t="s">
        <v>1920</v>
      </c>
      <c r="AN388" s="79" t="b">
        <v>0</v>
      </c>
      <c r="AO388" s="85" t="s">
        <v>1843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1</v>
      </c>
      <c r="BG388" s="49">
        <v>4.3478260869565215</v>
      </c>
      <c r="BH388" s="48">
        <v>0</v>
      </c>
      <c r="BI388" s="49">
        <v>0</v>
      </c>
      <c r="BJ388" s="48">
        <v>22</v>
      </c>
      <c r="BK388" s="49">
        <v>95.65217391304348</v>
      </c>
      <c r="BL388" s="48">
        <v>23</v>
      </c>
    </row>
    <row r="389" spans="1:64" ht="15">
      <c r="A389" s="64" t="s">
        <v>458</v>
      </c>
      <c r="B389" s="64" t="s">
        <v>642</v>
      </c>
      <c r="C389" s="65" t="s">
        <v>5806</v>
      </c>
      <c r="D389" s="66">
        <v>3</v>
      </c>
      <c r="E389" s="67" t="s">
        <v>132</v>
      </c>
      <c r="F389" s="68">
        <v>35</v>
      </c>
      <c r="G389" s="65"/>
      <c r="H389" s="69"/>
      <c r="I389" s="70"/>
      <c r="J389" s="70"/>
      <c r="K389" s="34" t="s">
        <v>65</v>
      </c>
      <c r="L389" s="77">
        <v>389</v>
      </c>
      <c r="M389" s="77"/>
      <c r="N389" s="72"/>
      <c r="O389" s="79" t="s">
        <v>646</v>
      </c>
      <c r="P389" s="81">
        <v>43477.94725694445</v>
      </c>
      <c r="Q389" s="79" t="s">
        <v>765</v>
      </c>
      <c r="R389" s="79"/>
      <c r="S389" s="79"/>
      <c r="T389" s="79"/>
      <c r="U389" s="79"/>
      <c r="V389" s="82" t="s">
        <v>1086</v>
      </c>
      <c r="W389" s="81">
        <v>43477.94725694445</v>
      </c>
      <c r="X389" s="82" t="s">
        <v>1418</v>
      </c>
      <c r="Y389" s="79"/>
      <c r="Z389" s="79"/>
      <c r="AA389" s="85" t="s">
        <v>1763</v>
      </c>
      <c r="AB389" s="79"/>
      <c r="AC389" s="79" t="b">
        <v>0</v>
      </c>
      <c r="AD389" s="79">
        <v>0</v>
      </c>
      <c r="AE389" s="85" t="s">
        <v>1876</v>
      </c>
      <c r="AF389" s="79" t="b">
        <v>0</v>
      </c>
      <c r="AG389" s="79" t="s">
        <v>1909</v>
      </c>
      <c r="AH389" s="79"/>
      <c r="AI389" s="85" t="s">
        <v>1876</v>
      </c>
      <c r="AJ389" s="79" t="b">
        <v>0</v>
      </c>
      <c r="AK389" s="79">
        <v>88</v>
      </c>
      <c r="AL389" s="85" t="s">
        <v>1843</v>
      </c>
      <c r="AM389" s="79" t="s">
        <v>1923</v>
      </c>
      <c r="AN389" s="79" t="b">
        <v>0</v>
      </c>
      <c r="AO389" s="85" t="s">
        <v>1843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458</v>
      </c>
      <c r="B390" s="64" t="s">
        <v>530</v>
      </c>
      <c r="C390" s="65" t="s">
        <v>5806</v>
      </c>
      <c r="D390" s="66">
        <v>3</v>
      </c>
      <c r="E390" s="67" t="s">
        <v>132</v>
      </c>
      <c r="F390" s="68">
        <v>35</v>
      </c>
      <c r="G390" s="65"/>
      <c r="H390" s="69"/>
      <c r="I390" s="70"/>
      <c r="J390" s="70"/>
      <c r="K390" s="34" t="s">
        <v>65</v>
      </c>
      <c r="L390" s="77">
        <v>390</v>
      </c>
      <c r="M390" s="77"/>
      <c r="N390" s="72"/>
      <c r="O390" s="79" t="s">
        <v>646</v>
      </c>
      <c r="P390" s="81">
        <v>43477.94725694445</v>
      </c>
      <c r="Q390" s="79" t="s">
        <v>765</v>
      </c>
      <c r="R390" s="79"/>
      <c r="S390" s="79"/>
      <c r="T390" s="79"/>
      <c r="U390" s="79"/>
      <c r="V390" s="82" t="s">
        <v>1086</v>
      </c>
      <c r="W390" s="81">
        <v>43477.94725694445</v>
      </c>
      <c r="X390" s="82" t="s">
        <v>1418</v>
      </c>
      <c r="Y390" s="79"/>
      <c r="Z390" s="79"/>
      <c r="AA390" s="85" t="s">
        <v>1763</v>
      </c>
      <c r="AB390" s="79"/>
      <c r="AC390" s="79" t="b">
        <v>0</v>
      </c>
      <c r="AD390" s="79">
        <v>0</v>
      </c>
      <c r="AE390" s="85" t="s">
        <v>1876</v>
      </c>
      <c r="AF390" s="79" t="b">
        <v>0</v>
      </c>
      <c r="AG390" s="79" t="s">
        <v>1909</v>
      </c>
      <c r="AH390" s="79"/>
      <c r="AI390" s="85" t="s">
        <v>1876</v>
      </c>
      <c r="AJ390" s="79" t="b">
        <v>0</v>
      </c>
      <c r="AK390" s="79">
        <v>88</v>
      </c>
      <c r="AL390" s="85" t="s">
        <v>1843</v>
      </c>
      <c r="AM390" s="79" t="s">
        <v>1923</v>
      </c>
      <c r="AN390" s="79" t="b">
        <v>0</v>
      </c>
      <c r="AO390" s="85" t="s">
        <v>1843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0</v>
      </c>
      <c r="BE390" s="49">
        <v>0</v>
      </c>
      <c r="BF390" s="48">
        <v>1</v>
      </c>
      <c r="BG390" s="49">
        <v>4.3478260869565215</v>
      </c>
      <c r="BH390" s="48">
        <v>0</v>
      </c>
      <c r="BI390" s="49">
        <v>0</v>
      </c>
      <c r="BJ390" s="48">
        <v>22</v>
      </c>
      <c r="BK390" s="49">
        <v>95.65217391304348</v>
      </c>
      <c r="BL390" s="48">
        <v>23</v>
      </c>
    </row>
    <row r="391" spans="1:64" ht="15">
      <c r="A391" s="64" t="s">
        <v>459</v>
      </c>
      <c r="B391" s="64" t="s">
        <v>642</v>
      </c>
      <c r="C391" s="65" t="s">
        <v>5806</v>
      </c>
      <c r="D391" s="66">
        <v>3</v>
      </c>
      <c r="E391" s="67" t="s">
        <v>132</v>
      </c>
      <c r="F391" s="68">
        <v>35</v>
      </c>
      <c r="G391" s="65"/>
      <c r="H391" s="69"/>
      <c r="I391" s="70"/>
      <c r="J391" s="70"/>
      <c r="K391" s="34" t="s">
        <v>65</v>
      </c>
      <c r="L391" s="77">
        <v>391</v>
      </c>
      <c r="M391" s="77"/>
      <c r="N391" s="72"/>
      <c r="O391" s="79" t="s">
        <v>646</v>
      </c>
      <c r="P391" s="81">
        <v>43477.956342592595</v>
      </c>
      <c r="Q391" s="79" t="s">
        <v>765</v>
      </c>
      <c r="R391" s="79"/>
      <c r="S391" s="79"/>
      <c r="T391" s="79"/>
      <c r="U391" s="79"/>
      <c r="V391" s="82" t="s">
        <v>1087</v>
      </c>
      <c r="W391" s="81">
        <v>43477.956342592595</v>
      </c>
      <c r="X391" s="82" t="s">
        <v>1419</v>
      </c>
      <c r="Y391" s="79"/>
      <c r="Z391" s="79"/>
      <c r="AA391" s="85" t="s">
        <v>1764</v>
      </c>
      <c r="AB391" s="79"/>
      <c r="AC391" s="79" t="b">
        <v>0</v>
      </c>
      <c r="AD391" s="79">
        <v>0</v>
      </c>
      <c r="AE391" s="85" t="s">
        <v>1876</v>
      </c>
      <c r="AF391" s="79" t="b">
        <v>0</v>
      </c>
      <c r="AG391" s="79" t="s">
        <v>1909</v>
      </c>
      <c r="AH391" s="79"/>
      <c r="AI391" s="85" t="s">
        <v>1876</v>
      </c>
      <c r="AJ391" s="79" t="b">
        <v>0</v>
      </c>
      <c r="AK391" s="79">
        <v>88</v>
      </c>
      <c r="AL391" s="85" t="s">
        <v>1843</v>
      </c>
      <c r="AM391" s="79" t="s">
        <v>1929</v>
      </c>
      <c r="AN391" s="79" t="b">
        <v>0</v>
      </c>
      <c r="AO391" s="85" t="s">
        <v>1843</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459</v>
      </c>
      <c r="B392" s="64" t="s">
        <v>530</v>
      </c>
      <c r="C392" s="65" t="s">
        <v>5806</v>
      </c>
      <c r="D392" s="66">
        <v>3</v>
      </c>
      <c r="E392" s="67" t="s">
        <v>132</v>
      </c>
      <c r="F392" s="68">
        <v>35</v>
      </c>
      <c r="G392" s="65"/>
      <c r="H392" s="69"/>
      <c r="I392" s="70"/>
      <c r="J392" s="70"/>
      <c r="K392" s="34" t="s">
        <v>65</v>
      </c>
      <c r="L392" s="77">
        <v>392</v>
      </c>
      <c r="M392" s="77"/>
      <c r="N392" s="72"/>
      <c r="O392" s="79" t="s">
        <v>646</v>
      </c>
      <c r="P392" s="81">
        <v>43477.956342592595</v>
      </c>
      <c r="Q392" s="79" t="s">
        <v>765</v>
      </c>
      <c r="R392" s="79"/>
      <c r="S392" s="79"/>
      <c r="T392" s="79"/>
      <c r="U392" s="79"/>
      <c r="V392" s="82" t="s">
        <v>1087</v>
      </c>
      <c r="W392" s="81">
        <v>43477.956342592595</v>
      </c>
      <c r="X392" s="82" t="s">
        <v>1419</v>
      </c>
      <c r="Y392" s="79"/>
      <c r="Z392" s="79"/>
      <c r="AA392" s="85" t="s">
        <v>1764</v>
      </c>
      <c r="AB392" s="79"/>
      <c r="AC392" s="79" t="b">
        <v>0</v>
      </c>
      <c r="AD392" s="79">
        <v>0</v>
      </c>
      <c r="AE392" s="85" t="s">
        <v>1876</v>
      </c>
      <c r="AF392" s="79" t="b">
        <v>0</v>
      </c>
      <c r="AG392" s="79" t="s">
        <v>1909</v>
      </c>
      <c r="AH392" s="79"/>
      <c r="AI392" s="85" t="s">
        <v>1876</v>
      </c>
      <c r="AJ392" s="79" t="b">
        <v>0</v>
      </c>
      <c r="AK392" s="79">
        <v>88</v>
      </c>
      <c r="AL392" s="85" t="s">
        <v>1843</v>
      </c>
      <c r="AM392" s="79" t="s">
        <v>1929</v>
      </c>
      <c r="AN392" s="79" t="b">
        <v>0</v>
      </c>
      <c r="AO392" s="85" t="s">
        <v>1843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1</v>
      </c>
      <c r="BG392" s="49">
        <v>4.3478260869565215</v>
      </c>
      <c r="BH392" s="48">
        <v>0</v>
      </c>
      <c r="BI392" s="49">
        <v>0</v>
      </c>
      <c r="BJ392" s="48">
        <v>22</v>
      </c>
      <c r="BK392" s="49">
        <v>95.65217391304348</v>
      </c>
      <c r="BL392" s="48">
        <v>23</v>
      </c>
    </row>
    <row r="393" spans="1:64" ht="15">
      <c r="A393" s="64" t="s">
        <v>460</v>
      </c>
      <c r="B393" s="64" t="s">
        <v>642</v>
      </c>
      <c r="C393" s="65" t="s">
        <v>5806</v>
      </c>
      <c r="D393" s="66">
        <v>3</v>
      </c>
      <c r="E393" s="67" t="s">
        <v>132</v>
      </c>
      <c r="F393" s="68">
        <v>35</v>
      </c>
      <c r="G393" s="65"/>
      <c r="H393" s="69"/>
      <c r="I393" s="70"/>
      <c r="J393" s="70"/>
      <c r="K393" s="34" t="s">
        <v>65</v>
      </c>
      <c r="L393" s="77">
        <v>393</v>
      </c>
      <c r="M393" s="77"/>
      <c r="N393" s="72"/>
      <c r="O393" s="79" t="s">
        <v>646</v>
      </c>
      <c r="P393" s="81">
        <v>43477.978217592594</v>
      </c>
      <c r="Q393" s="79" t="s">
        <v>765</v>
      </c>
      <c r="R393" s="79"/>
      <c r="S393" s="79"/>
      <c r="T393" s="79"/>
      <c r="U393" s="79"/>
      <c r="V393" s="82" t="s">
        <v>1088</v>
      </c>
      <c r="W393" s="81">
        <v>43477.978217592594</v>
      </c>
      <c r="X393" s="82" t="s">
        <v>1420</v>
      </c>
      <c r="Y393" s="79"/>
      <c r="Z393" s="79"/>
      <c r="AA393" s="85" t="s">
        <v>1765</v>
      </c>
      <c r="AB393" s="79"/>
      <c r="AC393" s="79" t="b">
        <v>0</v>
      </c>
      <c r="AD393" s="79">
        <v>0</v>
      </c>
      <c r="AE393" s="85" t="s">
        <v>1876</v>
      </c>
      <c r="AF393" s="79" t="b">
        <v>0</v>
      </c>
      <c r="AG393" s="79" t="s">
        <v>1909</v>
      </c>
      <c r="AH393" s="79"/>
      <c r="AI393" s="85" t="s">
        <v>1876</v>
      </c>
      <c r="AJ393" s="79" t="b">
        <v>0</v>
      </c>
      <c r="AK393" s="79">
        <v>88</v>
      </c>
      <c r="AL393" s="85" t="s">
        <v>1843</v>
      </c>
      <c r="AM393" s="79" t="s">
        <v>1921</v>
      </c>
      <c r="AN393" s="79" t="b">
        <v>0</v>
      </c>
      <c r="AO393" s="85" t="s">
        <v>1843</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460</v>
      </c>
      <c r="B394" s="64" t="s">
        <v>530</v>
      </c>
      <c r="C394" s="65" t="s">
        <v>5806</v>
      </c>
      <c r="D394" s="66">
        <v>3</v>
      </c>
      <c r="E394" s="67" t="s">
        <v>132</v>
      </c>
      <c r="F394" s="68">
        <v>35</v>
      </c>
      <c r="G394" s="65"/>
      <c r="H394" s="69"/>
      <c r="I394" s="70"/>
      <c r="J394" s="70"/>
      <c r="K394" s="34" t="s">
        <v>65</v>
      </c>
      <c r="L394" s="77">
        <v>394</v>
      </c>
      <c r="M394" s="77"/>
      <c r="N394" s="72"/>
      <c r="O394" s="79" t="s">
        <v>646</v>
      </c>
      <c r="P394" s="81">
        <v>43477.978217592594</v>
      </c>
      <c r="Q394" s="79" t="s">
        <v>765</v>
      </c>
      <c r="R394" s="79"/>
      <c r="S394" s="79"/>
      <c r="T394" s="79"/>
      <c r="U394" s="79"/>
      <c r="V394" s="82" t="s">
        <v>1088</v>
      </c>
      <c r="W394" s="81">
        <v>43477.978217592594</v>
      </c>
      <c r="X394" s="82" t="s">
        <v>1420</v>
      </c>
      <c r="Y394" s="79"/>
      <c r="Z394" s="79"/>
      <c r="AA394" s="85" t="s">
        <v>1765</v>
      </c>
      <c r="AB394" s="79"/>
      <c r="AC394" s="79" t="b">
        <v>0</v>
      </c>
      <c r="AD394" s="79">
        <v>0</v>
      </c>
      <c r="AE394" s="85" t="s">
        <v>1876</v>
      </c>
      <c r="AF394" s="79" t="b">
        <v>0</v>
      </c>
      <c r="AG394" s="79" t="s">
        <v>1909</v>
      </c>
      <c r="AH394" s="79"/>
      <c r="AI394" s="85" t="s">
        <v>1876</v>
      </c>
      <c r="AJ394" s="79" t="b">
        <v>0</v>
      </c>
      <c r="AK394" s="79">
        <v>88</v>
      </c>
      <c r="AL394" s="85" t="s">
        <v>1843</v>
      </c>
      <c r="AM394" s="79" t="s">
        <v>1921</v>
      </c>
      <c r="AN394" s="79" t="b">
        <v>0</v>
      </c>
      <c r="AO394" s="85" t="s">
        <v>1843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1</v>
      </c>
      <c r="BG394" s="49">
        <v>4.3478260869565215</v>
      </c>
      <c r="BH394" s="48">
        <v>0</v>
      </c>
      <c r="BI394" s="49">
        <v>0</v>
      </c>
      <c r="BJ394" s="48">
        <v>22</v>
      </c>
      <c r="BK394" s="49">
        <v>95.65217391304348</v>
      </c>
      <c r="BL394" s="48">
        <v>23</v>
      </c>
    </row>
    <row r="395" spans="1:64" ht="15">
      <c r="A395" s="64" t="s">
        <v>461</v>
      </c>
      <c r="B395" s="64" t="s">
        <v>642</v>
      </c>
      <c r="C395" s="65" t="s">
        <v>5806</v>
      </c>
      <c r="D395" s="66">
        <v>3</v>
      </c>
      <c r="E395" s="67" t="s">
        <v>132</v>
      </c>
      <c r="F395" s="68">
        <v>35</v>
      </c>
      <c r="G395" s="65"/>
      <c r="H395" s="69"/>
      <c r="I395" s="70"/>
      <c r="J395" s="70"/>
      <c r="K395" s="34" t="s">
        <v>65</v>
      </c>
      <c r="L395" s="77">
        <v>395</v>
      </c>
      <c r="M395" s="77"/>
      <c r="N395" s="72"/>
      <c r="O395" s="79" t="s">
        <v>646</v>
      </c>
      <c r="P395" s="81">
        <v>43477.978842592594</v>
      </c>
      <c r="Q395" s="79" t="s">
        <v>765</v>
      </c>
      <c r="R395" s="79"/>
      <c r="S395" s="79"/>
      <c r="T395" s="79"/>
      <c r="U395" s="79"/>
      <c r="V395" s="82" t="s">
        <v>1089</v>
      </c>
      <c r="W395" s="81">
        <v>43477.978842592594</v>
      </c>
      <c r="X395" s="82" t="s">
        <v>1421</v>
      </c>
      <c r="Y395" s="79"/>
      <c r="Z395" s="79"/>
      <c r="AA395" s="85" t="s">
        <v>1766</v>
      </c>
      <c r="AB395" s="79"/>
      <c r="AC395" s="79" t="b">
        <v>0</v>
      </c>
      <c r="AD395" s="79">
        <v>0</v>
      </c>
      <c r="AE395" s="85" t="s">
        <v>1876</v>
      </c>
      <c r="AF395" s="79" t="b">
        <v>0</v>
      </c>
      <c r="AG395" s="79" t="s">
        <v>1909</v>
      </c>
      <c r="AH395" s="79"/>
      <c r="AI395" s="85" t="s">
        <v>1876</v>
      </c>
      <c r="AJ395" s="79" t="b">
        <v>0</v>
      </c>
      <c r="AK395" s="79">
        <v>88</v>
      </c>
      <c r="AL395" s="85" t="s">
        <v>1843</v>
      </c>
      <c r="AM395" s="79" t="s">
        <v>1923</v>
      </c>
      <c r="AN395" s="79" t="b">
        <v>0</v>
      </c>
      <c r="AO395" s="85" t="s">
        <v>1843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461</v>
      </c>
      <c r="B396" s="64" t="s">
        <v>530</v>
      </c>
      <c r="C396" s="65" t="s">
        <v>5806</v>
      </c>
      <c r="D396" s="66">
        <v>3</v>
      </c>
      <c r="E396" s="67" t="s">
        <v>132</v>
      </c>
      <c r="F396" s="68">
        <v>35</v>
      </c>
      <c r="G396" s="65"/>
      <c r="H396" s="69"/>
      <c r="I396" s="70"/>
      <c r="J396" s="70"/>
      <c r="K396" s="34" t="s">
        <v>65</v>
      </c>
      <c r="L396" s="77">
        <v>396</v>
      </c>
      <c r="M396" s="77"/>
      <c r="N396" s="72"/>
      <c r="O396" s="79" t="s">
        <v>646</v>
      </c>
      <c r="P396" s="81">
        <v>43477.978842592594</v>
      </c>
      <c r="Q396" s="79" t="s">
        <v>765</v>
      </c>
      <c r="R396" s="79"/>
      <c r="S396" s="79"/>
      <c r="T396" s="79"/>
      <c r="U396" s="79"/>
      <c r="V396" s="82" t="s">
        <v>1089</v>
      </c>
      <c r="W396" s="81">
        <v>43477.978842592594</v>
      </c>
      <c r="X396" s="82" t="s">
        <v>1421</v>
      </c>
      <c r="Y396" s="79"/>
      <c r="Z396" s="79"/>
      <c r="AA396" s="85" t="s">
        <v>1766</v>
      </c>
      <c r="AB396" s="79"/>
      <c r="AC396" s="79" t="b">
        <v>0</v>
      </c>
      <c r="AD396" s="79">
        <v>0</v>
      </c>
      <c r="AE396" s="85" t="s">
        <v>1876</v>
      </c>
      <c r="AF396" s="79" t="b">
        <v>0</v>
      </c>
      <c r="AG396" s="79" t="s">
        <v>1909</v>
      </c>
      <c r="AH396" s="79"/>
      <c r="AI396" s="85" t="s">
        <v>1876</v>
      </c>
      <c r="AJ396" s="79" t="b">
        <v>0</v>
      </c>
      <c r="AK396" s="79">
        <v>88</v>
      </c>
      <c r="AL396" s="85" t="s">
        <v>1843</v>
      </c>
      <c r="AM396" s="79" t="s">
        <v>1923</v>
      </c>
      <c r="AN396" s="79" t="b">
        <v>0</v>
      </c>
      <c r="AO396" s="85" t="s">
        <v>1843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1</v>
      </c>
      <c r="BG396" s="49">
        <v>4.3478260869565215</v>
      </c>
      <c r="BH396" s="48">
        <v>0</v>
      </c>
      <c r="BI396" s="49">
        <v>0</v>
      </c>
      <c r="BJ396" s="48">
        <v>22</v>
      </c>
      <c r="BK396" s="49">
        <v>95.65217391304348</v>
      </c>
      <c r="BL396" s="48">
        <v>23</v>
      </c>
    </row>
    <row r="397" spans="1:64" ht="15">
      <c r="A397" s="64" t="s">
        <v>462</v>
      </c>
      <c r="B397" s="64" t="s">
        <v>642</v>
      </c>
      <c r="C397" s="65" t="s">
        <v>5806</v>
      </c>
      <c r="D397" s="66">
        <v>3</v>
      </c>
      <c r="E397" s="67" t="s">
        <v>132</v>
      </c>
      <c r="F397" s="68">
        <v>35</v>
      </c>
      <c r="G397" s="65"/>
      <c r="H397" s="69"/>
      <c r="I397" s="70"/>
      <c r="J397" s="70"/>
      <c r="K397" s="34" t="s">
        <v>65</v>
      </c>
      <c r="L397" s="77">
        <v>397</v>
      </c>
      <c r="M397" s="77"/>
      <c r="N397" s="72"/>
      <c r="O397" s="79" t="s">
        <v>646</v>
      </c>
      <c r="P397" s="81">
        <v>43477.97934027778</v>
      </c>
      <c r="Q397" s="79" t="s">
        <v>765</v>
      </c>
      <c r="R397" s="79"/>
      <c r="S397" s="79"/>
      <c r="T397" s="79"/>
      <c r="U397" s="79"/>
      <c r="V397" s="82" t="s">
        <v>1090</v>
      </c>
      <c r="W397" s="81">
        <v>43477.97934027778</v>
      </c>
      <c r="X397" s="82" t="s">
        <v>1422</v>
      </c>
      <c r="Y397" s="79"/>
      <c r="Z397" s="79"/>
      <c r="AA397" s="85" t="s">
        <v>1767</v>
      </c>
      <c r="AB397" s="79"/>
      <c r="AC397" s="79" t="b">
        <v>0</v>
      </c>
      <c r="AD397" s="79">
        <v>0</v>
      </c>
      <c r="AE397" s="85" t="s">
        <v>1876</v>
      </c>
      <c r="AF397" s="79" t="b">
        <v>0</v>
      </c>
      <c r="AG397" s="79" t="s">
        <v>1909</v>
      </c>
      <c r="AH397" s="79"/>
      <c r="AI397" s="85" t="s">
        <v>1876</v>
      </c>
      <c r="AJ397" s="79" t="b">
        <v>0</v>
      </c>
      <c r="AK397" s="79">
        <v>88</v>
      </c>
      <c r="AL397" s="85" t="s">
        <v>1843</v>
      </c>
      <c r="AM397" s="79" t="s">
        <v>1920</v>
      </c>
      <c r="AN397" s="79" t="b">
        <v>0</v>
      </c>
      <c r="AO397" s="85" t="s">
        <v>1843</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462</v>
      </c>
      <c r="B398" s="64" t="s">
        <v>530</v>
      </c>
      <c r="C398" s="65" t="s">
        <v>5806</v>
      </c>
      <c r="D398" s="66">
        <v>3</v>
      </c>
      <c r="E398" s="67" t="s">
        <v>132</v>
      </c>
      <c r="F398" s="68">
        <v>35</v>
      </c>
      <c r="G398" s="65"/>
      <c r="H398" s="69"/>
      <c r="I398" s="70"/>
      <c r="J398" s="70"/>
      <c r="K398" s="34" t="s">
        <v>65</v>
      </c>
      <c r="L398" s="77">
        <v>398</v>
      </c>
      <c r="M398" s="77"/>
      <c r="N398" s="72"/>
      <c r="O398" s="79" t="s">
        <v>646</v>
      </c>
      <c r="P398" s="81">
        <v>43477.97934027778</v>
      </c>
      <c r="Q398" s="79" t="s">
        <v>765</v>
      </c>
      <c r="R398" s="79"/>
      <c r="S398" s="79"/>
      <c r="T398" s="79"/>
      <c r="U398" s="79"/>
      <c r="V398" s="82" t="s">
        <v>1090</v>
      </c>
      <c r="W398" s="81">
        <v>43477.97934027778</v>
      </c>
      <c r="X398" s="82" t="s">
        <v>1422</v>
      </c>
      <c r="Y398" s="79"/>
      <c r="Z398" s="79"/>
      <c r="AA398" s="85" t="s">
        <v>1767</v>
      </c>
      <c r="AB398" s="79"/>
      <c r="AC398" s="79" t="b">
        <v>0</v>
      </c>
      <c r="AD398" s="79">
        <v>0</v>
      </c>
      <c r="AE398" s="85" t="s">
        <v>1876</v>
      </c>
      <c r="AF398" s="79" t="b">
        <v>0</v>
      </c>
      <c r="AG398" s="79" t="s">
        <v>1909</v>
      </c>
      <c r="AH398" s="79"/>
      <c r="AI398" s="85" t="s">
        <v>1876</v>
      </c>
      <c r="AJ398" s="79" t="b">
        <v>0</v>
      </c>
      <c r="AK398" s="79">
        <v>88</v>
      </c>
      <c r="AL398" s="85" t="s">
        <v>1843</v>
      </c>
      <c r="AM398" s="79" t="s">
        <v>1920</v>
      </c>
      <c r="AN398" s="79" t="b">
        <v>0</v>
      </c>
      <c r="AO398" s="85" t="s">
        <v>1843</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1</v>
      </c>
      <c r="BG398" s="49">
        <v>4.3478260869565215</v>
      </c>
      <c r="BH398" s="48">
        <v>0</v>
      </c>
      <c r="BI398" s="49">
        <v>0</v>
      </c>
      <c r="BJ398" s="48">
        <v>22</v>
      </c>
      <c r="BK398" s="49">
        <v>95.65217391304348</v>
      </c>
      <c r="BL398" s="48">
        <v>23</v>
      </c>
    </row>
    <row r="399" spans="1:64" ht="15">
      <c r="A399" s="64" t="s">
        <v>463</v>
      </c>
      <c r="B399" s="64" t="s">
        <v>642</v>
      </c>
      <c r="C399" s="65" t="s">
        <v>5806</v>
      </c>
      <c r="D399" s="66">
        <v>3</v>
      </c>
      <c r="E399" s="67" t="s">
        <v>132</v>
      </c>
      <c r="F399" s="68">
        <v>35</v>
      </c>
      <c r="G399" s="65"/>
      <c r="H399" s="69"/>
      <c r="I399" s="70"/>
      <c r="J399" s="70"/>
      <c r="K399" s="34" t="s">
        <v>65</v>
      </c>
      <c r="L399" s="77">
        <v>399</v>
      </c>
      <c r="M399" s="77"/>
      <c r="N399" s="72"/>
      <c r="O399" s="79" t="s">
        <v>646</v>
      </c>
      <c r="P399" s="81">
        <v>43477.980416666665</v>
      </c>
      <c r="Q399" s="79" t="s">
        <v>765</v>
      </c>
      <c r="R399" s="79"/>
      <c r="S399" s="79"/>
      <c r="T399" s="79"/>
      <c r="U399" s="79"/>
      <c r="V399" s="82" t="s">
        <v>1091</v>
      </c>
      <c r="W399" s="81">
        <v>43477.980416666665</v>
      </c>
      <c r="X399" s="82" t="s">
        <v>1423</v>
      </c>
      <c r="Y399" s="79"/>
      <c r="Z399" s="79"/>
      <c r="AA399" s="85" t="s">
        <v>1768</v>
      </c>
      <c r="AB399" s="79"/>
      <c r="AC399" s="79" t="b">
        <v>0</v>
      </c>
      <c r="AD399" s="79">
        <v>0</v>
      </c>
      <c r="AE399" s="85" t="s">
        <v>1876</v>
      </c>
      <c r="AF399" s="79" t="b">
        <v>0</v>
      </c>
      <c r="AG399" s="79" t="s">
        <v>1909</v>
      </c>
      <c r="AH399" s="79"/>
      <c r="AI399" s="85" t="s">
        <v>1876</v>
      </c>
      <c r="AJ399" s="79" t="b">
        <v>0</v>
      </c>
      <c r="AK399" s="79">
        <v>88</v>
      </c>
      <c r="AL399" s="85" t="s">
        <v>1843</v>
      </c>
      <c r="AM399" s="79" t="s">
        <v>1920</v>
      </c>
      <c r="AN399" s="79" t="b">
        <v>0</v>
      </c>
      <c r="AO399" s="85" t="s">
        <v>1843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463</v>
      </c>
      <c r="B400" s="64" t="s">
        <v>530</v>
      </c>
      <c r="C400" s="65" t="s">
        <v>5806</v>
      </c>
      <c r="D400" s="66">
        <v>3</v>
      </c>
      <c r="E400" s="67" t="s">
        <v>132</v>
      </c>
      <c r="F400" s="68">
        <v>35</v>
      </c>
      <c r="G400" s="65"/>
      <c r="H400" s="69"/>
      <c r="I400" s="70"/>
      <c r="J400" s="70"/>
      <c r="K400" s="34" t="s">
        <v>65</v>
      </c>
      <c r="L400" s="77">
        <v>400</v>
      </c>
      <c r="M400" s="77"/>
      <c r="N400" s="72"/>
      <c r="O400" s="79" t="s">
        <v>646</v>
      </c>
      <c r="P400" s="81">
        <v>43477.980416666665</v>
      </c>
      <c r="Q400" s="79" t="s">
        <v>765</v>
      </c>
      <c r="R400" s="79"/>
      <c r="S400" s="79"/>
      <c r="T400" s="79"/>
      <c r="U400" s="79"/>
      <c r="V400" s="82" t="s">
        <v>1091</v>
      </c>
      <c r="W400" s="81">
        <v>43477.980416666665</v>
      </c>
      <c r="X400" s="82" t="s">
        <v>1423</v>
      </c>
      <c r="Y400" s="79"/>
      <c r="Z400" s="79"/>
      <c r="AA400" s="85" t="s">
        <v>1768</v>
      </c>
      <c r="AB400" s="79"/>
      <c r="AC400" s="79" t="b">
        <v>0</v>
      </c>
      <c r="AD400" s="79">
        <v>0</v>
      </c>
      <c r="AE400" s="85" t="s">
        <v>1876</v>
      </c>
      <c r="AF400" s="79" t="b">
        <v>0</v>
      </c>
      <c r="AG400" s="79" t="s">
        <v>1909</v>
      </c>
      <c r="AH400" s="79"/>
      <c r="AI400" s="85" t="s">
        <v>1876</v>
      </c>
      <c r="AJ400" s="79" t="b">
        <v>0</v>
      </c>
      <c r="AK400" s="79">
        <v>88</v>
      </c>
      <c r="AL400" s="85" t="s">
        <v>1843</v>
      </c>
      <c r="AM400" s="79" t="s">
        <v>1920</v>
      </c>
      <c r="AN400" s="79" t="b">
        <v>0</v>
      </c>
      <c r="AO400" s="85" t="s">
        <v>1843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1</v>
      </c>
      <c r="BG400" s="49">
        <v>4.3478260869565215</v>
      </c>
      <c r="BH400" s="48">
        <v>0</v>
      </c>
      <c r="BI400" s="49">
        <v>0</v>
      </c>
      <c r="BJ400" s="48">
        <v>22</v>
      </c>
      <c r="BK400" s="49">
        <v>95.65217391304348</v>
      </c>
      <c r="BL400" s="48">
        <v>23</v>
      </c>
    </row>
    <row r="401" spans="1:64" ht="15">
      <c r="A401" s="64" t="s">
        <v>464</v>
      </c>
      <c r="B401" s="64" t="s">
        <v>642</v>
      </c>
      <c r="C401" s="65" t="s">
        <v>5806</v>
      </c>
      <c r="D401" s="66">
        <v>3</v>
      </c>
      <c r="E401" s="67" t="s">
        <v>132</v>
      </c>
      <c r="F401" s="68">
        <v>35</v>
      </c>
      <c r="G401" s="65"/>
      <c r="H401" s="69"/>
      <c r="I401" s="70"/>
      <c r="J401" s="70"/>
      <c r="K401" s="34" t="s">
        <v>65</v>
      </c>
      <c r="L401" s="77">
        <v>401</v>
      </c>
      <c r="M401" s="77"/>
      <c r="N401" s="72"/>
      <c r="O401" s="79" t="s">
        <v>646</v>
      </c>
      <c r="P401" s="81">
        <v>43477.98304398148</v>
      </c>
      <c r="Q401" s="79" t="s">
        <v>765</v>
      </c>
      <c r="R401" s="79"/>
      <c r="S401" s="79"/>
      <c r="T401" s="79"/>
      <c r="U401" s="79"/>
      <c r="V401" s="82" t="s">
        <v>1092</v>
      </c>
      <c r="W401" s="81">
        <v>43477.98304398148</v>
      </c>
      <c r="X401" s="82" t="s">
        <v>1424</v>
      </c>
      <c r="Y401" s="79"/>
      <c r="Z401" s="79"/>
      <c r="AA401" s="85" t="s">
        <v>1769</v>
      </c>
      <c r="AB401" s="79"/>
      <c r="AC401" s="79" t="b">
        <v>0</v>
      </c>
      <c r="AD401" s="79">
        <v>0</v>
      </c>
      <c r="AE401" s="85" t="s">
        <v>1876</v>
      </c>
      <c r="AF401" s="79" t="b">
        <v>0</v>
      </c>
      <c r="AG401" s="79" t="s">
        <v>1909</v>
      </c>
      <c r="AH401" s="79"/>
      <c r="AI401" s="85" t="s">
        <v>1876</v>
      </c>
      <c r="AJ401" s="79" t="b">
        <v>0</v>
      </c>
      <c r="AK401" s="79">
        <v>88</v>
      </c>
      <c r="AL401" s="85" t="s">
        <v>1843</v>
      </c>
      <c r="AM401" s="79" t="s">
        <v>1919</v>
      </c>
      <c r="AN401" s="79" t="b">
        <v>0</v>
      </c>
      <c r="AO401" s="85" t="s">
        <v>1843</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464</v>
      </c>
      <c r="B402" s="64" t="s">
        <v>530</v>
      </c>
      <c r="C402" s="65" t="s">
        <v>5806</v>
      </c>
      <c r="D402" s="66">
        <v>3</v>
      </c>
      <c r="E402" s="67" t="s">
        <v>132</v>
      </c>
      <c r="F402" s="68">
        <v>35</v>
      </c>
      <c r="G402" s="65"/>
      <c r="H402" s="69"/>
      <c r="I402" s="70"/>
      <c r="J402" s="70"/>
      <c r="K402" s="34" t="s">
        <v>65</v>
      </c>
      <c r="L402" s="77">
        <v>402</v>
      </c>
      <c r="M402" s="77"/>
      <c r="N402" s="72"/>
      <c r="O402" s="79" t="s">
        <v>646</v>
      </c>
      <c r="P402" s="81">
        <v>43477.98304398148</v>
      </c>
      <c r="Q402" s="79" t="s">
        <v>765</v>
      </c>
      <c r="R402" s="79"/>
      <c r="S402" s="79"/>
      <c r="T402" s="79"/>
      <c r="U402" s="79"/>
      <c r="V402" s="82" t="s">
        <v>1092</v>
      </c>
      <c r="W402" s="81">
        <v>43477.98304398148</v>
      </c>
      <c r="X402" s="82" t="s">
        <v>1424</v>
      </c>
      <c r="Y402" s="79"/>
      <c r="Z402" s="79"/>
      <c r="AA402" s="85" t="s">
        <v>1769</v>
      </c>
      <c r="AB402" s="79"/>
      <c r="AC402" s="79" t="b">
        <v>0</v>
      </c>
      <c r="AD402" s="79">
        <v>0</v>
      </c>
      <c r="AE402" s="85" t="s">
        <v>1876</v>
      </c>
      <c r="AF402" s="79" t="b">
        <v>0</v>
      </c>
      <c r="AG402" s="79" t="s">
        <v>1909</v>
      </c>
      <c r="AH402" s="79"/>
      <c r="AI402" s="85" t="s">
        <v>1876</v>
      </c>
      <c r="AJ402" s="79" t="b">
        <v>0</v>
      </c>
      <c r="AK402" s="79">
        <v>88</v>
      </c>
      <c r="AL402" s="85" t="s">
        <v>1843</v>
      </c>
      <c r="AM402" s="79" t="s">
        <v>1919</v>
      </c>
      <c r="AN402" s="79" t="b">
        <v>0</v>
      </c>
      <c r="AO402" s="85" t="s">
        <v>1843</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4.3478260869565215</v>
      </c>
      <c r="BH402" s="48">
        <v>0</v>
      </c>
      <c r="BI402" s="49">
        <v>0</v>
      </c>
      <c r="BJ402" s="48">
        <v>22</v>
      </c>
      <c r="BK402" s="49">
        <v>95.65217391304348</v>
      </c>
      <c r="BL402" s="48">
        <v>23</v>
      </c>
    </row>
    <row r="403" spans="1:64" ht="15">
      <c r="A403" s="64" t="s">
        <v>465</v>
      </c>
      <c r="B403" s="64" t="s">
        <v>642</v>
      </c>
      <c r="C403" s="65" t="s">
        <v>5806</v>
      </c>
      <c r="D403" s="66">
        <v>3</v>
      </c>
      <c r="E403" s="67" t="s">
        <v>132</v>
      </c>
      <c r="F403" s="68">
        <v>35</v>
      </c>
      <c r="G403" s="65"/>
      <c r="H403" s="69"/>
      <c r="I403" s="70"/>
      <c r="J403" s="70"/>
      <c r="K403" s="34" t="s">
        <v>65</v>
      </c>
      <c r="L403" s="77">
        <v>403</v>
      </c>
      <c r="M403" s="77"/>
      <c r="N403" s="72"/>
      <c r="O403" s="79" t="s">
        <v>646</v>
      </c>
      <c r="P403" s="81">
        <v>43477.983125</v>
      </c>
      <c r="Q403" s="79" t="s">
        <v>765</v>
      </c>
      <c r="R403" s="79"/>
      <c r="S403" s="79"/>
      <c r="T403" s="79"/>
      <c r="U403" s="79"/>
      <c r="V403" s="82" t="s">
        <v>1093</v>
      </c>
      <c r="W403" s="81">
        <v>43477.983125</v>
      </c>
      <c r="X403" s="82" t="s">
        <v>1425</v>
      </c>
      <c r="Y403" s="79"/>
      <c r="Z403" s="79"/>
      <c r="AA403" s="85" t="s">
        <v>1770</v>
      </c>
      <c r="AB403" s="79"/>
      <c r="AC403" s="79" t="b">
        <v>0</v>
      </c>
      <c r="AD403" s="79">
        <v>0</v>
      </c>
      <c r="AE403" s="85" t="s">
        <v>1876</v>
      </c>
      <c r="AF403" s="79" t="b">
        <v>0</v>
      </c>
      <c r="AG403" s="79" t="s">
        <v>1909</v>
      </c>
      <c r="AH403" s="79"/>
      <c r="AI403" s="85" t="s">
        <v>1876</v>
      </c>
      <c r="AJ403" s="79" t="b">
        <v>0</v>
      </c>
      <c r="AK403" s="79">
        <v>88</v>
      </c>
      <c r="AL403" s="85" t="s">
        <v>1843</v>
      </c>
      <c r="AM403" s="79" t="s">
        <v>1920</v>
      </c>
      <c r="AN403" s="79" t="b">
        <v>0</v>
      </c>
      <c r="AO403" s="85" t="s">
        <v>1843</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465</v>
      </c>
      <c r="B404" s="64" t="s">
        <v>530</v>
      </c>
      <c r="C404" s="65" t="s">
        <v>5806</v>
      </c>
      <c r="D404" s="66">
        <v>3</v>
      </c>
      <c r="E404" s="67" t="s">
        <v>132</v>
      </c>
      <c r="F404" s="68">
        <v>35</v>
      </c>
      <c r="G404" s="65"/>
      <c r="H404" s="69"/>
      <c r="I404" s="70"/>
      <c r="J404" s="70"/>
      <c r="K404" s="34" t="s">
        <v>65</v>
      </c>
      <c r="L404" s="77">
        <v>404</v>
      </c>
      <c r="M404" s="77"/>
      <c r="N404" s="72"/>
      <c r="O404" s="79" t="s">
        <v>646</v>
      </c>
      <c r="P404" s="81">
        <v>43477.983125</v>
      </c>
      <c r="Q404" s="79" t="s">
        <v>765</v>
      </c>
      <c r="R404" s="79"/>
      <c r="S404" s="79"/>
      <c r="T404" s="79"/>
      <c r="U404" s="79"/>
      <c r="V404" s="82" t="s">
        <v>1093</v>
      </c>
      <c r="W404" s="81">
        <v>43477.983125</v>
      </c>
      <c r="X404" s="82" t="s">
        <v>1425</v>
      </c>
      <c r="Y404" s="79"/>
      <c r="Z404" s="79"/>
      <c r="AA404" s="85" t="s">
        <v>1770</v>
      </c>
      <c r="AB404" s="79"/>
      <c r="AC404" s="79" t="b">
        <v>0</v>
      </c>
      <c r="AD404" s="79">
        <v>0</v>
      </c>
      <c r="AE404" s="85" t="s">
        <v>1876</v>
      </c>
      <c r="AF404" s="79" t="b">
        <v>0</v>
      </c>
      <c r="AG404" s="79" t="s">
        <v>1909</v>
      </c>
      <c r="AH404" s="79"/>
      <c r="AI404" s="85" t="s">
        <v>1876</v>
      </c>
      <c r="AJ404" s="79" t="b">
        <v>0</v>
      </c>
      <c r="AK404" s="79">
        <v>88</v>
      </c>
      <c r="AL404" s="85" t="s">
        <v>1843</v>
      </c>
      <c r="AM404" s="79" t="s">
        <v>1920</v>
      </c>
      <c r="AN404" s="79" t="b">
        <v>0</v>
      </c>
      <c r="AO404" s="85" t="s">
        <v>1843</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1</v>
      </c>
      <c r="BG404" s="49">
        <v>4.3478260869565215</v>
      </c>
      <c r="BH404" s="48">
        <v>0</v>
      </c>
      <c r="BI404" s="49">
        <v>0</v>
      </c>
      <c r="BJ404" s="48">
        <v>22</v>
      </c>
      <c r="BK404" s="49">
        <v>95.65217391304348</v>
      </c>
      <c r="BL404" s="48">
        <v>23</v>
      </c>
    </row>
    <row r="405" spans="1:64" ht="15">
      <c r="A405" s="64" t="s">
        <v>466</v>
      </c>
      <c r="B405" s="64" t="s">
        <v>642</v>
      </c>
      <c r="C405" s="65" t="s">
        <v>5806</v>
      </c>
      <c r="D405" s="66">
        <v>3</v>
      </c>
      <c r="E405" s="67" t="s">
        <v>132</v>
      </c>
      <c r="F405" s="68">
        <v>35</v>
      </c>
      <c r="G405" s="65"/>
      <c r="H405" s="69"/>
      <c r="I405" s="70"/>
      <c r="J405" s="70"/>
      <c r="K405" s="34" t="s">
        <v>65</v>
      </c>
      <c r="L405" s="77">
        <v>405</v>
      </c>
      <c r="M405" s="77"/>
      <c r="N405" s="72"/>
      <c r="O405" s="79" t="s">
        <v>646</v>
      </c>
      <c r="P405" s="81">
        <v>43477.98395833333</v>
      </c>
      <c r="Q405" s="79" t="s">
        <v>765</v>
      </c>
      <c r="R405" s="79"/>
      <c r="S405" s="79"/>
      <c r="T405" s="79"/>
      <c r="U405" s="79"/>
      <c r="V405" s="82" t="s">
        <v>1094</v>
      </c>
      <c r="W405" s="81">
        <v>43477.98395833333</v>
      </c>
      <c r="X405" s="82" t="s">
        <v>1426</v>
      </c>
      <c r="Y405" s="79"/>
      <c r="Z405" s="79"/>
      <c r="AA405" s="85" t="s">
        <v>1771</v>
      </c>
      <c r="AB405" s="79"/>
      <c r="AC405" s="79" t="b">
        <v>0</v>
      </c>
      <c r="AD405" s="79">
        <v>0</v>
      </c>
      <c r="AE405" s="85" t="s">
        <v>1876</v>
      </c>
      <c r="AF405" s="79" t="b">
        <v>0</v>
      </c>
      <c r="AG405" s="79" t="s">
        <v>1909</v>
      </c>
      <c r="AH405" s="79"/>
      <c r="AI405" s="85" t="s">
        <v>1876</v>
      </c>
      <c r="AJ405" s="79" t="b">
        <v>0</v>
      </c>
      <c r="AK405" s="79">
        <v>88</v>
      </c>
      <c r="AL405" s="85" t="s">
        <v>1843</v>
      </c>
      <c r="AM405" s="79" t="s">
        <v>1920</v>
      </c>
      <c r="AN405" s="79" t="b">
        <v>0</v>
      </c>
      <c r="AO405" s="85" t="s">
        <v>1843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466</v>
      </c>
      <c r="B406" s="64" t="s">
        <v>530</v>
      </c>
      <c r="C406" s="65" t="s">
        <v>5806</v>
      </c>
      <c r="D406" s="66">
        <v>3</v>
      </c>
      <c r="E406" s="67" t="s">
        <v>132</v>
      </c>
      <c r="F406" s="68">
        <v>35</v>
      </c>
      <c r="G406" s="65"/>
      <c r="H406" s="69"/>
      <c r="I406" s="70"/>
      <c r="J406" s="70"/>
      <c r="K406" s="34" t="s">
        <v>65</v>
      </c>
      <c r="L406" s="77">
        <v>406</v>
      </c>
      <c r="M406" s="77"/>
      <c r="N406" s="72"/>
      <c r="O406" s="79" t="s">
        <v>646</v>
      </c>
      <c r="P406" s="81">
        <v>43477.98395833333</v>
      </c>
      <c r="Q406" s="79" t="s">
        <v>765</v>
      </c>
      <c r="R406" s="79"/>
      <c r="S406" s="79"/>
      <c r="T406" s="79"/>
      <c r="U406" s="79"/>
      <c r="V406" s="82" t="s">
        <v>1094</v>
      </c>
      <c r="W406" s="81">
        <v>43477.98395833333</v>
      </c>
      <c r="X406" s="82" t="s">
        <v>1426</v>
      </c>
      <c r="Y406" s="79"/>
      <c r="Z406" s="79"/>
      <c r="AA406" s="85" t="s">
        <v>1771</v>
      </c>
      <c r="AB406" s="79"/>
      <c r="AC406" s="79" t="b">
        <v>0</v>
      </c>
      <c r="AD406" s="79">
        <v>0</v>
      </c>
      <c r="AE406" s="85" t="s">
        <v>1876</v>
      </c>
      <c r="AF406" s="79" t="b">
        <v>0</v>
      </c>
      <c r="AG406" s="79" t="s">
        <v>1909</v>
      </c>
      <c r="AH406" s="79"/>
      <c r="AI406" s="85" t="s">
        <v>1876</v>
      </c>
      <c r="AJ406" s="79" t="b">
        <v>0</v>
      </c>
      <c r="AK406" s="79">
        <v>88</v>
      </c>
      <c r="AL406" s="85" t="s">
        <v>1843</v>
      </c>
      <c r="AM406" s="79" t="s">
        <v>1920</v>
      </c>
      <c r="AN406" s="79" t="b">
        <v>0</v>
      </c>
      <c r="AO406" s="85" t="s">
        <v>1843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4.3478260869565215</v>
      </c>
      <c r="BH406" s="48">
        <v>0</v>
      </c>
      <c r="BI406" s="49">
        <v>0</v>
      </c>
      <c r="BJ406" s="48">
        <v>22</v>
      </c>
      <c r="BK406" s="49">
        <v>95.65217391304348</v>
      </c>
      <c r="BL406" s="48">
        <v>23</v>
      </c>
    </row>
    <row r="407" spans="1:64" ht="15">
      <c r="A407" s="64" t="s">
        <v>467</v>
      </c>
      <c r="B407" s="64" t="s">
        <v>642</v>
      </c>
      <c r="C407" s="65" t="s">
        <v>5806</v>
      </c>
      <c r="D407" s="66">
        <v>3</v>
      </c>
      <c r="E407" s="67" t="s">
        <v>132</v>
      </c>
      <c r="F407" s="68">
        <v>35</v>
      </c>
      <c r="G407" s="65"/>
      <c r="H407" s="69"/>
      <c r="I407" s="70"/>
      <c r="J407" s="70"/>
      <c r="K407" s="34" t="s">
        <v>65</v>
      </c>
      <c r="L407" s="77">
        <v>407</v>
      </c>
      <c r="M407" s="77"/>
      <c r="N407" s="72"/>
      <c r="O407" s="79" t="s">
        <v>646</v>
      </c>
      <c r="P407" s="81">
        <v>43477.98457175926</v>
      </c>
      <c r="Q407" s="79" t="s">
        <v>765</v>
      </c>
      <c r="R407" s="79"/>
      <c r="S407" s="79"/>
      <c r="T407" s="79"/>
      <c r="U407" s="79"/>
      <c r="V407" s="82" t="s">
        <v>1095</v>
      </c>
      <c r="W407" s="81">
        <v>43477.98457175926</v>
      </c>
      <c r="X407" s="82" t="s">
        <v>1427</v>
      </c>
      <c r="Y407" s="79"/>
      <c r="Z407" s="79"/>
      <c r="AA407" s="85" t="s">
        <v>1772</v>
      </c>
      <c r="AB407" s="79"/>
      <c r="AC407" s="79" t="b">
        <v>0</v>
      </c>
      <c r="AD407" s="79">
        <v>0</v>
      </c>
      <c r="AE407" s="85" t="s">
        <v>1876</v>
      </c>
      <c r="AF407" s="79" t="b">
        <v>0</v>
      </c>
      <c r="AG407" s="79" t="s">
        <v>1909</v>
      </c>
      <c r="AH407" s="79"/>
      <c r="AI407" s="85" t="s">
        <v>1876</v>
      </c>
      <c r="AJ407" s="79" t="b">
        <v>0</v>
      </c>
      <c r="AK407" s="79">
        <v>88</v>
      </c>
      <c r="AL407" s="85" t="s">
        <v>1843</v>
      </c>
      <c r="AM407" s="79" t="s">
        <v>1920</v>
      </c>
      <c r="AN407" s="79" t="b">
        <v>0</v>
      </c>
      <c r="AO407" s="85" t="s">
        <v>1843</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467</v>
      </c>
      <c r="B408" s="64" t="s">
        <v>530</v>
      </c>
      <c r="C408" s="65" t="s">
        <v>5806</v>
      </c>
      <c r="D408" s="66">
        <v>3</v>
      </c>
      <c r="E408" s="67" t="s">
        <v>132</v>
      </c>
      <c r="F408" s="68">
        <v>35</v>
      </c>
      <c r="G408" s="65"/>
      <c r="H408" s="69"/>
      <c r="I408" s="70"/>
      <c r="J408" s="70"/>
      <c r="K408" s="34" t="s">
        <v>65</v>
      </c>
      <c r="L408" s="77">
        <v>408</v>
      </c>
      <c r="M408" s="77"/>
      <c r="N408" s="72"/>
      <c r="O408" s="79" t="s">
        <v>646</v>
      </c>
      <c r="P408" s="81">
        <v>43477.98457175926</v>
      </c>
      <c r="Q408" s="79" t="s">
        <v>765</v>
      </c>
      <c r="R408" s="79"/>
      <c r="S408" s="79"/>
      <c r="T408" s="79"/>
      <c r="U408" s="79"/>
      <c r="V408" s="82" t="s">
        <v>1095</v>
      </c>
      <c r="W408" s="81">
        <v>43477.98457175926</v>
      </c>
      <c r="X408" s="82" t="s">
        <v>1427</v>
      </c>
      <c r="Y408" s="79"/>
      <c r="Z408" s="79"/>
      <c r="AA408" s="85" t="s">
        <v>1772</v>
      </c>
      <c r="AB408" s="79"/>
      <c r="AC408" s="79" t="b">
        <v>0</v>
      </c>
      <c r="AD408" s="79">
        <v>0</v>
      </c>
      <c r="AE408" s="85" t="s">
        <v>1876</v>
      </c>
      <c r="AF408" s="79" t="b">
        <v>0</v>
      </c>
      <c r="AG408" s="79" t="s">
        <v>1909</v>
      </c>
      <c r="AH408" s="79"/>
      <c r="AI408" s="85" t="s">
        <v>1876</v>
      </c>
      <c r="AJ408" s="79" t="b">
        <v>0</v>
      </c>
      <c r="AK408" s="79">
        <v>88</v>
      </c>
      <c r="AL408" s="85" t="s">
        <v>1843</v>
      </c>
      <c r="AM408" s="79" t="s">
        <v>1920</v>
      </c>
      <c r="AN408" s="79" t="b">
        <v>0</v>
      </c>
      <c r="AO408" s="85" t="s">
        <v>1843</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1</v>
      </c>
      <c r="BG408" s="49">
        <v>4.3478260869565215</v>
      </c>
      <c r="BH408" s="48">
        <v>0</v>
      </c>
      <c r="BI408" s="49">
        <v>0</v>
      </c>
      <c r="BJ408" s="48">
        <v>22</v>
      </c>
      <c r="BK408" s="49">
        <v>95.65217391304348</v>
      </c>
      <c r="BL408" s="48">
        <v>23</v>
      </c>
    </row>
    <row r="409" spans="1:64" ht="15">
      <c r="A409" s="64" t="s">
        <v>468</v>
      </c>
      <c r="B409" s="64" t="s">
        <v>642</v>
      </c>
      <c r="C409" s="65" t="s">
        <v>5806</v>
      </c>
      <c r="D409" s="66">
        <v>3</v>
      </c>
      <c r="E409" s="67" t="s">
        <v>132</v>
      </c>
      <c r="F409" s="68">
        <v>35</v>
      </c>
      <c r="G409" s="65"/>
      <c r="H409" s="69"/>
      <c r="I409" s="70"/>
      <c r="J409" s="70"/>
      <c r="K409" s="34" t="s">
        <v>65</v>
      </c>
      <c r="L409" s="77">
        <v>409</v>
      </c>
      <c r="M409" s="77"/>
      <c r="N409" s="72"/>
      <c r="O409" s="79" t="s">
        <v>646</v>
      </c>
      <c r="P409" s="81">
        <v>43477.985659722224</v>
      </c>
      <c r="Q409" s="79" t="s">
        <v>765</v>
      </c>
      <c r="R409" s="79"/>
      <c r="S409" s="79"/>
      <c r="T409" s="79"/>
      <c r="U409" s="79"/>
      <c r="V409" s="82" t="s">
        <v>1096</v>
      </c>
      <c r="W409" s="81">
        <v>43477.985659722224</v>
      </c>
      <c r="X409" s="82" t="s">
        <v>1428</v>
      </c>
      <c r="Y409" s="79"/>
      <c r="Z409" s="79"/>
      <c r="AA409" s="85" t="s">
        <v>1773</v>
      </c>
      <c r="AB409" s="79"/>
      <c r="AC409" s="79" t="b">
        <v>0</v>
      </c>
      <c r="AD409" s="79">
        <v>0</v>
      </c>
      <c r="AE409" s="85" t="s">
        <v>1876</v>
      </c>
      <c r="AF409" s="79" t="b">
        <v>0</v>
      </c>
      <c r="AG409" s="79" t="s">
        <v>1909</v>
      </c>
      <c r="AH409" s="79"/>
      <c r="AI409" s="85" t="s">
        <v>1876</v>
      </c>
      <c r="AJ409" s="79" t="b">
        <v>0</v>
      </c>
      <c r="AK409" s="79">
        <v>88</v>
      </c>
      <c r="AL409" s="85" t="s">
        <v>1843</v>
      </c>
      <c r="AM409" s="79" t="s">
        <v>1920</v>
      </c>
      <c r="AN409" s="79" t="b">
        <v>0</v>
      </c>
      <c r="AO409" s="85" t="s">
        <v>1843</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468</v>
      </c>
      <c r="B410" s="64" t="s">
        <v>530</v>
      </c>
      <c r="C410" s="65" t="s">
        <v>5806</v>
      </c>
      <c r="D410" s="66">
        <v>3</v>
      </c>
      <c r="E410" s="67" t="s">
        <v>132</v>
      </c>
      <c r="F410" s="68">
        <v>35</v>
      </c>
      <c r="G410" s="65"/>
      <c r="H410" s="69"/>
      <c r="I410" s="70"/>
      <c r="J410" s="70"/>
      <c r="K410" s="34" t="s">
        <v>65</v>
      </c>
      <c r="L410" s="77">
        <v>410</v>
      </c>
      <c r="M410" s="77"/>
      <c r="N410" s="72"/>
      <c r="O410" s="79" t="s">
        <v>646</v>
      </c>
      <c r="P410" s="81">
        <v>43477.985659722224</v>
      </c>
      <c r="Q410" s="79" t="s">
        <v>765</v>
      </c>
      <c r="R410" s="79"/>
      <c r="S410" s="79"/>
      <c r="T410" s="79"/>
      <c r="U410" s="79"/>
      <c r="V410" s="82" t="s">
        <v>1096</v>
      </c>
      <c r="W410" s="81">
        <v>43477.985659722224</v>
      </c>
      <c r="X410" s="82" t="s">
        <v>1428</v>
      </c>
      <c r="Y410" s="79"/>
      <c r="Z410" s="79"/>
      <c r="AA410" s="85" t="s">
        <v>1773</v>
      </c>
      <c r="AB410" s="79"/>
      <c r="AC410" s="79" t="b">
        <v>0</v>
      </c>
      <c r="AD410" s="79">
        <v>0</v>
      </c>
      <c r="AE410" s="85" t="s">
        <v>1876</v>
      </c>
      <c r="AF410" s="79" t="b">
        <v>0</v>
      </c>
      <c r="AG410" s="79" t="s">
        <v>1909</v>
      </c>
      <c r="AH410" s="79"/>
      <c r="AI410" s="85" t="s">
        <v>1876</v>
      </c>
      <c r="AJ410" s="79" t="b">
        <v>0</v>
      </c>
      <c r="AK410" s="79">
        <v>88</v>
      </c>
      <c r="AL410" s="85" t="s">
        <v>1843</v>
      </c>
      <c r="AM410" s="79" t="s">
        <v>1920</v>
      </c>
      <c r="AN410" s="79" t="b">
        <v>0</v>
      </c>
      <c r="AO410" s="85" t="s">
        <v>1843</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1</v>
      </c>
      <c r="BG410" s="49">
        <v>4.3478260869565215</v>
      </c>
      <c r="BH410" s="48">
        <v>0</v>
      </c>
      <c r="BI410" s="49">
        <v>0</v>
      </c>
      <c r="BJ410" s="48">
        <v>22</v>
      </c>
      <c r="BK410" s="49">
        <v>95.65217391304348</v>
      </c>
      <c r="BL410" s="48">
        <v>23</v>
      </c>
    </row>
    <row r="411" spans="1:64" ht="15">
      <c r="A411" s="64" t="s">
        <v>469</v>
      </c>
      <c r="B411" s="64" t="s">
        <v>642</v>
      </c>
      <c r="C411" s="65" t="s">
        <v>5806</v>
      </c>
      <c r="D411" s="66">
        <v>3</v>
      </c>
      <c r="E411" s="67" t="s">
        <v>132</v>
      </c>
      <c r="F411" s="68">
        <v>35</v>
      </c>
      <c r="G411" s="65"/>
      <c r="H411" s="69"/>
      <c r="I411" s="70"/>
      <c r="J411" s="70"/>
      <c r="K411" s="34" t="s">
        <v>65</v>
      </c>
      <c r="L411" s="77">
        <v>411</v>
      </c>
      <c r="M411" s="77"/>
      <c r="N411" s="72"/>
      <c r="O411" s="79" t="s">
        <v>646</v>
      </c>
      <c r="P411" s="81">
        <v>43477.98646990741</v>
      </c>
      <c r="Q411" s="79" t="s">
        <v>765</v>
      </c>
      <c r="R411" s="79"/>
      <c r="S411" s="79"/>
      <c r="T411" s="79"/>
      <c r="U411" s="79"/>
      <c r="V411" s="82" t="s">
        <v>1097</v>
      </c>
      <c r="W411" s="81">
        <v>43477.98646990741</v>
      </c>
      <c r="X411" s="82" t="s">
        <v>1429</v>
      </c>
      <c r="Y411" s="79"/>
      <c r="Z411" s="79"/>
      <c r="AA411" s="85" t="s">
        <v>1774</v>
      </c>
      <c r="AB411" s="79"/>
      <c r="AC411" s="79" t="b">
        <v>0</v>
      </c>
      <c r="AD411" s="79">
        <v>0</v>
      </c>
      <c r="AE411" s="85" t="s">
        <v>1876</v>
      </c>
      <c r="AF411" s="79" t="b">
        <v>0</v>
      </c>
      <c r="AG411" s="79" t="s">
        <v>1909</v>
      </c>
      <c r="AH411" s="79"/>
      <c r="AI411" s="85" t="s">
        <v>1876</v>
      </c>
      <c r="AJ411" s="79" t="b">
        <v>0</v>
      </c>
      <c r="AK411" s="79">
        <v>88</v>
      </c>
      <c r="AL411" s="85" t="s">
        <v>1843</v>
      </c>
      <c r="AM411" s="79" t="s">
        <v>1921</v>
      </c>
      <c r="AN411" s="79" t="b">
        <v>0</v>
      </c>
      <c r="AO411" s="85" t="s">
        <v>1843</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469</v>
      </c>
      <c r="B412" s="64" t="s">
        <v>530</v>
      </c>
      <c r="C412" s="65" t="s">
        <v>5806</v>
      </c>
      <c r="D412" s="66">
        <v>3</v>
      </c>
      <c r="E412" s="67" t="s">
        <v>132</v>
      </c>
      <c r="F412" s="68">
        <v>35</v>
      </c>
      <c r="G412" s="65"/>
      <c r="H412" s="69"/>
      <c r="I412" s="70"/>
      <c r="J412" s="70"/>
      <c r="K412" s="34" t="s">
        <v>65</v>
      </c>
      <c r="L412" s="77">
        <v>412</v>
      </c>
      <c r="M412" s="77"/>
      <c r="N412" s="72"/>
      <c r="O412" s="79" t="s">
        <v>646</v>
      </c>
      <c r="P412" s="81">
        <v>43477.98646990741</v>
      </c>
      <c r="Q412" s="79" t="s">
        <v>765</v>
      </c>
      <c r="R412" s="79"/>
      <c r="S412" s="79"/>
      <c r="T412" s="79"/>
      <c r="U412" s="79"/>
      <c r="V412" s="82" t="s">
        <v>1097</v>
      </c>
      <c r="W412" s="81">
        <v>43477.98646990741</v>
      </c>
      <c r="X412" s="82" t="s">
        <v>1429</v>
      </c>
      <c r="Y412" s="79"/>
      <c r="Z412" s="79"/>
      <c r="AA412" s="85" t="s">
        <v>1774</v>
      </c>
      <c r="AB412" s="79"/>
      <c r="AC412" s="79" t="b">
        <v>0</v>
      </c>
      <c r="AD412" s="79">
        <v>0</v>
      </c>
      <c r="AE412" s="85" t="s">
        <v>1876</v>
      </c>
      <c r="AF412" s="79" t="b">
        <v>0</v>
      </c>
      <c r="AG412" s="79" t="s">
        <v>1909</v>
      </c>
      <c r="AH412" s="79"/>
      <c r="AI412" s="85" t="s">
        <v>1876</v>
      </c>
      <c r="AJ412" s="79" t="b">
        <v>0</v>
      </c>
      <c r="AK412" s="79">
        <v>88</v>
      </c>
      <c r="AL412" s="85" t="s">
        <v>1843</v>
      </c>
      <c r="AM412" s="79" t="s">
        <v>1921</v>
      </c>
      <c r="AN412" s="79" t="b">
        <v>0</v>
      </c>
      <c r="AO412" s="85" t="s">
        <v>1843</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0</v>
      </c>
      <c r="BE412" s="49">
        <v>0</v>
      </c>
      <c r="BF412" s="48">
        <v>1</v>
      </c>
      <c r="BG412" s="49">
        <v>4.3478260869565215</v>
      </c>
      <c r="BH412" s="48">
        <v>0</v>
      </c>
      <c r="BI412" s="49">
        <v>0</v>
      </c>
      <c r="BJ412" s="48">
        <v>22</v>
      </c>
      <c r="BK412" s="49">
        <v>95.65217391304348</v>
      </c>
      <c r="BL412" s="48">
        <v>23</v>
      </c>
    </row>
    <row r="413" spans="1:64" ht="15">
      <c r="A413" s="64" t="s">
        <v>470</v>
      </c>
      <c r="B413" s="64" t="s">
        <v>642</v>
      </c>
      <c r="C413" s="65" t="s">
        <v>5806</v>
      </c>
      <c r="D413" s="66">
        <v>3</v>
      </c>
      <c r="E413" s="67" t="s">
        <v>132</v>
      </c>
      <c r="F413" s="68">
        <v>35</v>
      </c>
      <c r="G413" s="65"/>
      <c r="H413" s="69"/>
      <c r="I413" s="70"/>
      <c r="J413" s="70"/>
      <c r="K413" s="34" t="s">
        <v>65</v>
      </c>
      <c r="L413" s="77">
        <v>413</v>
      </c>
      <c r="M413" s="77"/>
      <c r="N413" s="72"/>
      <c r="O413" s="79" t="s">
        <v>646</v>
      </c>
      <c r="P413" s="81">
        <v>43477.98664351852</v>
      </c>
      <c r="Q413" s="79" t="s">
        <v>765</v>
      </c>
      <c r="R413" s="79"/>
      <c r="S413" s="79"/>
      <c r="T413" s="79"/>
      <c r="U413" s="79"/>
      <c r="V413" s="82" t="s">
        <v>1098</v>
      </c>
      <c r="W413" s="81">
        <v>43477.98664351852</v>
      </c>
      <c r="X413" s="82" t="s">
        <v>1430</v>
      </c>
      <c r="Y413" s="79"/>
      <c r="Z413" s="79"/>
      <c r="AA413" s="85" t="s">
        <v>1775</v>
      </c>
      <c r="AB413" s="79"/>
      <c r="AC413" s="79" t="b">
        <v>0</v>
      </c>
      <c r="AD413" s="79">
        <v>0</v>
      </c>
      <c r="AE413" s="85" t="s">
        <v>1876</v>
      </c>
      <c r="AF413" s="79" t="b">
        <v>0</v>
      </c>
      <c r="AG413" s="79" t="s">
        <v>1909</v>
      </c>
      <c r="AH413" s="79"/>
      <c r="AI413" s="85" t="s">
        <v>1876</v>
      </c>
      <c r="AJ413" s="79" t="b">
        <v>0</v>
      </c>
      <c r="AK413" s="79">
        <v>88</v>
      </c>
      <c r="AL413" s="85" t="s">
        <v>1843</v>
      </c>
      <c r="AM413" s="79" t="s">
        <v>1919</v>
      </c>
      <c r="AN413" s="79" t="b">
        <v>0</v>
      </c>
      <c r="AO413" s="85" t="s">
        <v>1843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470</v>
      </c>
      <c r="B414" s="64" t="s">
        <v>530</v>
      </c>
      <c r="C414" s="65" t="s">
        <v>5806</v>
      </c>
      <c r="D414" s="66">
        <v>3</v>
      </c>
      <c r="E414" s="67" t="s">
        <v>132</v>
      </c>
      <c r="F414" s="68">
        <v>35</v>
      </c>
      <c r="G414" s="65"/>
      <c r="H414" s="69"/>
      <c r="I414" s="70"/>
      <c r="J414" s="70"/>
      <c r="K414" s="34" t="s">
        <v>65</v>
      </c>
      <c r="L414" s="77">
        <v>414</v>
      </c>
      <c r="M414" s="77"/>
      <c r="N414" s="72"/>
      <c r="O414" s="79" t="s">
        <v>646</v>
      </c>
      <c r="P414" s="81">
        <v>43477.98664351852</v>
      </c>
      <c r="Q414" s="79" t="s">
        <v>765</v>
      </c>
      <c r="R414" s="79"/>
      <c r="S414" s="79"/>
      <c r="T414" s="79"/>
      <c r="U414" s="79"/>
      <c r="V414" s="82" t="s">
        <v>1098</v>
      </c>
      <c r="W414" s="81">
        <v>43477.98664351852</v>
      </c>
      <c r="X414" s="82" t="s">
        <v>1430</v>
      </c>
      <c r="Y414" s="79"/>
      <c r="Z414" s="79"/>
      <c r="AA414" s="85" t="s">
        <v>1775</v>
      </c>
      <c r="AB414" s="79"/>
      <c r="AC414" s="79" t="b">
        <v>0</v>
      </c>
      <c r="AD414" s="79">
        <v>0</v>
      </c>
      <c r="AE414" s="85" t="s">
        <v>1876</v>
      </c>
      <c r="AF414" s="79" t="b">
        <v>0</v>
      </c>
      <c r="AG414" s="79" t="s">
        <v>1909</v>
      </c>
      <c r="AH414" s="79"/>
      <c r="AI414" s="85" t="s">
        <v>1876</v>
      </c>
      <c r="AJ414" s="79" t="b">
        <v>0</v>
      </c>
      <c r="AK414" s="79">
        <v>88</v>
      </c>
      <c r="AL414" s="85" t="s">
        <v>1843</v>
      </c>
      <c r="AM414" s="79" t="s">
        <v>1919</v>
      </c>
      <c r="AN414" s="79" t="b">
        <v>0</v>
      </c>
      <c r="AO414" s="85" t="s">
        <v>1843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1</v>
      </c>
      <c r="BG414" s="49">
        <v>4.3478260869565215</v>
      </c>
      <c r="BH414" s="48">
        <v>0</v>
      </c>
      <c r="BI414" s="49">
        <v>0</v>
      </c>
      <c r="BJ414" s="48">
        <v>22</v>
      </c>
      <c r="BK414" s="49">
        <v>95.65217391304348</v>
      </c>
      <c r="BL414" s="48">
        <v>23</v>
      </c>
    </row>
    <row r="415" spans="1:64" ht="15">
      <c r="A415" s="64" t="s">
        <v>471</v>
      </c>
      <c r="B415" s="64" t="s">
        <v>642</v>
      </c>
      <c r="C415" s="65" t="s">
        <v>5806</v>
      </c>
      <c r="D415" s="66">
        <v>3</v>
      </c>
      <c r="E415" s="67" t="s">
        <v>132</v>
      </c>
      <c r="F415" s="68">
        <v>35</v>
      </c>
      <c r="G415" s="65"/>
      <c r="H415" s="69"/>
      <c r="I415" s="70"/>
      <c r="J415" s="70"/>
      <c r="K415" s="34" t="s">
        <v>65</v>
      </c>
      <c r="L415" s="77">
        <v>415</v>
      </c>
      <c r="M415" s="77"/>
      <c r="N415" s="72"/>
      <c r="O415" s="79" t="s">
        <v>646</v>
      </c>
      <c r="P415" s="81">
        <v>43477.9871875</v>
      </c>
      <c r="Q415" s="79" t="s">
        <v>765</v>
      </c>
      <c r="R415" s="79"/>
      <c r="S415" s="79"/>
      <c r="T415" s="79"/>
      <c r="U415" s="79"/>
      <c r="V415" s="82" t="s">
        <v>1099</v>
      </c>
      <c r="W415" s="81">
        <v>43477.9871875</v>
      </c>
      <c r="X415" s="82" t="s">
        <v>1431</v>
      </c>
      <c r="Y415" s="79"/>
      <c r="Z415" s="79"/>
      <c r="AA415" s="85" t="s">
        <v>1776</v>
      </c>
      <c r="AB415" s="79"/>
      <c r="AC415" s="79" t="b">
        <v>0</v>
      </c>
      <c r="AD415" s="79">
        <v>0</v>
      </c>
      <c r="AE415" s="85" t="s">
        <v>1876</v>
      </c>
      <c r="AF415" s="79" t="b">
        <v>0</v>
      </c>
      <c r="AG415" s="79" t="s">
        <v>1909</v>
      </c>
      <c r="AH415" s="79"/>
      <c r="AI415" s="85" t="s">
        <v>1876</v>
      </c>
      <c r="AJ415" s="79" t="b">
        <v>0</v>
      </c>
      <c r="AK415" s="79">
        <v>88</v>
      </c>
      <c r="AL415" s="85" t="s">
        <v>1843</v>
      </c>
      <c r="AM415" s="79" t="s">
        <v>1923</v>
      </c>
      <c r="AN415" s="79" t="b">
        <v>0</v>
      </c>
      <c r="AO415" s="85" t="s">
        <v>1843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471</v>
      </c>
      <c r="B416" s="64" t="s">
        <v>530</v>
      </c>
      <c r="C416" s="65" t="s">
        <v>5806</v>
      </c>
      <c r="D416" s="66">
        <v>3</v>
      </c>
      <c r="E416" s="67" t="s">
        <v>132</v>
      </c>
      <c r="F416" s="68">
        <v>35</v>
      </c>
      <c r="G416" s="65"/>
      <c r="H416" s="69"/>
      <c r="I416" s="70"/>
      <c r="J416" s="70"/>
      <c r="K416" s="34" t="s">
        <v>65</v>
      </c>
      <c r="L416" s="77">
        <v>416</v>
      </c>
      <c r="M416" s="77"/>
      <c r="N416" s="72"/>
      <c r="O416" s="79" t="s">
        <v>646</v>
      </c>
      <c r="P416" s="81">
        <v>43477.9871875</v>
      </c>
      <c r="Q416" s="79" t="s">
        <v>765</v>
      </c>
      <c r="R416" s="79"/>
      <c r="S416" s="79"/>
      <c r="T416" s="79"/>
      <c r="U416" s="79"/>
      <c r="V416" s="82" t="s">
        <v>1099</v>
      </c>
      <c r="W416" s="81">
        <v>43477.9871875</v>
      </c>
      <c r="X416" s="82" t="s">
        <v>1431</v>
      </c>
      <c r="Y416" s="79"/>
      <c r="Z416" s="79"/>
      <c r="AA416" s="85" t="s">
        <v>1776</v>
      </c>
      <c r="AB416" s="79"/>
      <c r="AC416" s="79" t="b">
        <v>0</v>
      </c>
      <c r="AD416" s="79">
        <v>0</v>
      </c>
      <c r="AE416" s="85" t="s">
        <v>1876</v>
      </c>
      <c r="AF416" s="79" t="b">
        <v>0</v>
      </c>
      <c r="AG416" s="79" t="s">
        <v>1909</v>
      </c>
      <c r="AH416" s="79"/>
      <c r="AI416" s="85" t="s">
        <v>1876</v>
      </c>
      <c r="AJ416" s="79" t="b">
        <v>0</v>
      </c>
      <c r="AK416" s="79">
        <v>88</v>
      </c>
      <c r="AL416" s="85" t="s">
        <v>1843</v>
      </c>
      <c r="AM416" s="79" t="s">
        <v>1923</v>
      </c>
      <c r="AN416" s="79" t="b">
        <v>0</v>
      </c>
      <c r="AO416" s="85" t="s">
        <v>1843</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1</v>
      </c>
      <c r="BG416" s="49">
        <v>4.3478260869565215</v>
      </c>
      <c r="BH416" s="48">
        <v>0</v>
      </c>
      <c r="BI416" s="49">
        <v>0</v>
      </c>
      <c r="BJ416" s="48">
        <v>22</v>
      </c>
      <c r="BK416" s="49">
        <v>95.65217391304348</v>
      </c>
      <c r="BL416" s="48">
        <v>23</v>
      </c>
    </row>
    <row r="417" spans="1:64" ht="15">
      <c r="A417" s="64" t="s">
        <v>472</v>
      </c>
      <c r="B417" s="64" t="s">
        <v>642</v>
      </c>
      <c r="C417" s="65" t="s">
        <v>5806</v>
      </c>
      <c r="D417" s="66">
        <v>3</v>
      </c>
      <c r="E417" s="67" t="s">
        <v>132</v>
      </c>
      <c r="F417" s="68">
        <v>35</v>
      </c>
      <c r="G417" s="65"/>
      <c r="H417" s="69"/>
      <c r="I417" s="70"/>
      <c r="J417" s="70"/>
      <c r="K417" s="34" t="s">
        <v>65</v>
      </c>
      <c r="L417" s="77">
        <v>417</v>
      </c>
      <c r="M417" s="77"/>
      <c r="N417" s="72"/>
      <c r="O417" s="79" t="s">
        <v>646</v>
      </c>
      <c r="P417" s="81">
        <v>43477.98738425926</v>
      </c>
      <c r="Q417" s="79" t="s">
        <v>765</v>
      </c>
      <c r="R417" s="79"/>
      <c r="S417" s="79"/>
      <c r="T417" s="79"/>
      <c r="U417" s="79"/>
      <c r="V417" s="82" t="s">
        <v>1100</v>
      </c>
      <c r="W417" s="81">
        <v>43477.98738425926</v>
      </c>
      <c r="X417" s="82" t="s">
        <v>1432</v>
      </c>
      <c r="Y417" s="79"/>
      <c r="Z417" s="79"/>
      <c r="AA417" s="85" t="s">
        <v>1777</v>
      </c>
      <c r="AB417" s="79"/>
      <c r="AC417" s="79" t="b">
        <v>0</v>
      </c>
      <c r="AD417" s="79">
        <v>0</v>
      </c>
      <c r="AE417" s="85" t="s">
        <v>1876</v>
      </c>
      <c r="AF417" s="79" t="b">
        <v>0</v>
      </c>
      <c r="AG417" s="79" t="s">
        <v>1909</v>
      </c>
      <c r="AH417" s="79"/>
      <c r="AI417" s="85" t="s">
        <v>1876</v>
      </c>
      <c r="AJ417" s="79" t="b">
        <v>0</v>
      </c>
      <c r="AK417" s="79">
        <v>88</v>
      </c>
      <c r="AL417" s="85" t="s">
        <v>1843</v>
      </c>
      <c r="AM417" s="79" t="s">
        <v>1921</v>
      </c>
      <c r="AN417" s="79" t="b">
        <v>0</v>
      </c>
      <c r="AO417" s="85" t="s">
        <v>1843</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472</v>
      </c>
      <c r="B418" s="64" t="s">
        <v>530</v>
      </c>
      <c r="C418" s="65" t="s">
        <v>5806</v>
      </c>
      <c r="D418" s="66">
        <v>3</v>
      </c>
      <c r="E418" s="67" t="s">
        <v>132</v>
      </c>
      <c r="F418" s="68">
        <v>35</v>
      </c>
      <c r="G418" s="65"/>
      <c r="H418" s="69"/>
      <c r="I418" s="70"/>
      <c r="J418" s="70"/>
      <c r="K418" s="34" t="s">
        <v>65</v>
      </c>
      <c r="L418" s="77">
        <v>418</v>
      </c>
      <c r="M418" s="77"/>
      <c r="N418" s="72"/>
      <c r="O418" s="79" t="s">
        <v>646</v>
      </c>
      <c r="P418" s="81">
        <v>43477.98738425926</v>
      </c>
      <c r="Q418" s="79" t="s">
        <v>765</v>
      </c>
      <c r="R418" s="79"/>
      <c r="S418" s="79"/>
      <c r="T418" s="79"/>
      <c r="U418" s="79"/>
      <c r="V418" s="82" t="s">
        <v>1100</v>
      </c>
      <c r="W418" s="81">
        <v>43477.98738425926</v>
      </c>
      <c r="X418" s="82" t="s">
        <v>1432</v>
      </c>
      <c r="Y418" s="79"/>
      <c r="Z418" s="79"/>
      <c r="AA418" s="85" t="s">
        <v>1777</v>
      </c>
      <c r="AB418" s="79"/>
      <c r="AC418" s="79" t="b">
        <v>0</v>
      </c>
      <c r="AD418" s="79">
        <v>0</v>
      </c>
      <c r="AE418" s="85" t="s">
        <v>1876</v>
      </c>
      <c r="AF418" s="79" t="b">
        <v>0</v>
      </c>
      <c r="AG418" s="79" t="s">
        <v>1909</v>
      </c>
      <c r="AH418" s="79"/>
      <c r="AI418" s="85" t="s">
        <v>1876</v>
      </c>
      <c r="AJ418" s="79" t="b">
        <v>0</v>
      </c>
      <c r="AK418" s="79">
        <v>88</v>
      </c>
      <c r="AL418" s="85" t="s">
        <v>1843</v>
      </c>
      <c r="AM418" s="79" t="s">
        <v>1921</v>
      </c>
      <c r="AN418" s="79" t="b">
        <v>0</v>
      </c>
      <c r="AO418" s="85" t="s">
        <v>1843</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1</v>
      </c>
      <c r="BG418" s="49">
        <v>4.3478260869565215</v>
      </c>
      <c r="BH418" s="48">
        <v>0</v>
      </c>
      <c r="BI418" s="49">
        <v>0</v>
      </c>
      <c r="BJ418" s="48">
        <v>22</v>
      </c>
      <c r="BK418" s="49">
        <v>95.65217391304348</v>
      </c>
      <c r="BL418" s="48">
        <v>23</v>
      </c>
    </row>
    <row r="419" spans="1:64" ht="15">
      <c r="A419" s="64" t="s">
        <v>473</v>
      </c>
      <c r="B419" s="64" t="s">
        <v>642</v>
      </c>
      <c r="C419" s="65" t="s">
        <v>5806</v>
      </c>
      <c r="D419" s="66">
        <v>3</v>
      </c>
      <c r="E419" s="67" t="s">
        <v>132</v>
      </c>
      <c r="F419" s="68">
        <v>35</v>
      </c>
      <c r="G419" s="65"/>
      <c r="H419" s="69"/>
      <c r="I419" s="70"/>
      <c r="J419" s="70"/>
      <c r="K419" s="34" t="s">
        <v>65</v>
      </c>
      <c r="L419" s="77">
        <v>419</v>
      </c>
      <c r="M419" s="77"/>
      <c r="N419" s="72"/>
      <c r="O419" s="79" t="s">
        <v>646</v>
      </c>
      <c r="P419" s="81">
        <v>43477.99182870371</v>
      </c>
      <c r="Q419" s="79" t="s">
        <v>765</v>
      </c>
      <c r="R419" s="79"/>
      <c r="S419" s="79"/>
      <c r="T419" s="79"/>
      <c r="U419" s="79"/>
      <c r="V419" s="82" t="s">
        <v>1101</v>
      </c>
      <c r="W419" s="81">
        <v>43477.99182870371</v>
      </c>
      <c r="X419" s="82" t="s">
        <v>1433</v>
      </c>
      <c r="Y419" s="79"/>
      <c r="Z419" s="79"/>
      <c r="AA419" s="85" t="s">
        <v>1778</v>
      </c>
      <c r="AB419" s="79"/>
      <c r="AC419" s="79" t="b">
        <v>0</v>
      </c>
      <c r="AD419" s="79">
        <v>0</v>
      </c>
      <c r="AE419" s="85" t="s">
        <v>1876</v>
      </c>
      <c r="AF419" s="79" t="b">
        <v>0</v>
      </c>
      <c r="AG419" s="79" t="s">
        <v>1909</v>
      </c>
      <c r="AH419" s="79"/>
      <c r="AI419" s="85" t="s">
        <v>1876</v>
      </c>
      <c r="AJ419" s="79" t="b">
        <v>0</v>
      </c>
      <c r="AK419" s="79">
        <v>88</v>
      </c>
      <c r="AL419" s="85" t="s">
        <v>1843</v>
      </c>
      <c r="AM419" s="79" t="s">
        <v>1920</v>
      </c>
      <c r="AN419" s="79" t="b">
        <v>0</v>
      </c>
      <c r="AO419" s="85" t="s">
        <v>1843</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473</v>
      </c>
      <c r="B420" s="64" t="s">
        <v>530</v>
      </c>
      <c r="C420" s="65" t="s">
        <v>5806</v>
      </c>
      <c r="D420" s="66">
        <v>3</v>
      </c>
      <c r="E420" s="67" t="s">
        <v>132</v>
      </c>
      <c r="F420" s="68">
        <v>35</v>
      </c>
      <c r="G420" s="65"/>
      <c r="H420" s="69"/>
      <c r="I420" s="70"/>
      <c r="J420" s="70"/>
      <c r="K420" s="34" t="s">
        <v>65</v>
      </c>
      <c r="L420" s="77">
        <v>420</v>
      </c>
      <c r="M420" s="77"/>
      <c r="N420" s="72"/>
      <c r="O420" s="79" t="s">
        <v>646</v>
      </c>
      <c r="P420" s="81">
        <v>43477.99182870371</v>
      </c>
      <c r="Q420" s="79" t="s">
        <v>765</v>
      </c>
      <c r="R420" s="79"/>
      <c r="S420" s="79"/>
      <c r="T420" s="79"/>
      <c r="U420" s="79"/>
      <c r="V420" s="82" t="s">
        <v>1101</v>
      </c>
      <c r="W420" s="81">
        <v>43477.99182870371</v>
      </c>
      <c r="X420" s="82" t="s">
        <v>1433</v>
      </c>
      <c r="Y420" s="79"/>
      <c r="Z420" s="79"/>
      <c r="AA420" s="85" t="s">
        <v>1778</v>
      </c>
      <c r="AB420" s="79"/>
      <c r="AC420" s="79" t="b">
        <v>0</v>
      </c>
      <c r="AD420" s="79">
        <v>0</v>
      </c>
      <c r="AE420" s="85" t="s">
        <v>1876</v>
      </c>
      <c r="AF420" s="79" t="b">
        <v>0</v>
      </c>
      <c r="AG420" s="79" t="s">
        <v>1909</v>
      </c>
      <c r="AH420" s="79"/>
      <c r="AI420" s="85" t="s">
        <v>1876</v>
      </c>
      <c r="AJ420" s="79" t="b">
        <v>0</v>
      </c>
      <c r="AK420" s="79">
        <v>88</v>
      </c>
      <c r="AL420" s="85" t="s">
        <v>1843</v>
      </c>
      <c r="AM420" s="79" t="s">
        <v>1920</v>
      </c>
      <c r="AN420" s="79" t="b">
        <v>0</v>
      </c>
      <c r="AO420" s="85" t="s">
        <v>1843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v>0</v>
      </c>
      <c r="BE420" s="49">
        <v>0</v>
      </c>
      <c r="BF420" s="48">
        <v>1</v>
      </c>
      <c r="BG420" s="49">
        <v>4.3478260869565215</v>
      </c>
      <c r="BH420" s="48">
        <v>0</v>
      </c>
      <c r="BI420" s="49">
        <v>0</v>
      </c>
      <c r="BJ420" s="48">
        <v>22</v>
      </c>
      <c r="BK420" s="49">
        <v>95.65217391304348</v>
      </c>
      <c r="BL420" s="48">
        <v>23</v>
      </c>
    </row>
    <row r="421" spans="1:64" ht="15">
      <c r="A421" s="64" t="s">
        <v>474</v>
      </c>
      <c r="B421" s="64" t="s">
        <v>642</v>
      </c>
      <c r="C421" s="65" t="s">
        <v>5806</v>
      </c>
      <c r="D421" s="66">
        <v>3</v>
      </c>
      <c r="E421" s="67" t="s">
        <v>132</v>
      </c>
      <c r="F421" s="68">
        <v>35</v>
      </c>
      <c r="G421" s="65"/>
      <c r="H421" s="69"/>
      <c r="I421" s="70"/>
      <c r="J421" s="70"/>
      <c r="K421" s="34" t="s">
        <v>65</v>
      </c>
      <c r="L421" s="77">
        <v>421</v>
      </c>
      <c r="M421" s="77"/>
      <c r="N421" s="72"/>
      <c r="O421" s="79" t="s">
        <v>646</v>
      </c>
      <c r="P421" s="81">
        <v>43478.002800925926</v>
      </c>
      <c r="Q421" s="79" t="s">
        <v>765</v>
      </c>
      <c r="R421" s="79"/>
      <c r="S421" s="79"/>
      <c r="T421" s="79"/>
      <c r="U421" s="79"/>
      <c r="V421" s="82" t="s">
        <v>1102</v>
      </c>
      <c r="W421" s="81">
        <v>43478.002800925926</v>
      </c>
      <c r="X421" s="82" t="s">
        <v>1434</v>
      </c>
      <c r="Y421" s="79"/>
      <c r="Z421" s="79"/>
      <c r="AA421" s="85" t="s">
        <v>1779</v>
      </c>
      <c r="AB421" s="79"/>
      <c r="AC421" s="79" t="b">
        <v>0</v>
      </c>
      <c r="AD421" s="79">
        <v>0</v>
      </c>
      <c r="AE421" s="85" t="s">
        <v>1876</v>
      </c>
      <c r="AF421" s="79" t="b">
        <v>0</v>
      </c>
      <c r="AG421" s="79" t="s">
        <v>1909</v>
      </c>
      <c r="AH421" s="79"/>
      <c r="AI421" s="85" t="s">
        <v>1876</v>
      </c>
      <c r="AJ421" s="79" t="b">
        <v>0</v>
      </c>
      <c r="AK421" s="79">
        <v>88</v>
      </c>
      <c r="AL421" s="85" t="s">
        <v>1843</v>
      </c>
      <c r="AM421" s="79" t="s">
        <v>1929</v>
      </c>
      <c r="AN421" s="79" t="b">
        <v>0</v>
      </c>
      <c r="AO421" s="85" t="s">
        <v>1843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474</v>
      </c>
      <c r="B422" s="64" t="s">
        <v>530</v>
      </c>
      <c r="C422" s="65" t="s">
        <v>5806</v>
      </c>
      <c r="D422" s="66">
        <v>3</v>
      </c>
      <c r="E422" s="67" t="s">
        <v>132</v>
      </c>
      <c r="F422" s="68">
        <v>35</v>
      </c>
      <c r="G422" s="65"/>
      <c r="H422" s="69"/>
      <c r="I422" s="70"/>
      <c r="J422" s="70"/>
      <c r="K422" s="34" t="s">
        <v>65</v>
      </c>
      <c r="L422" s="77">
        <v>422</v>
      </c>
      <c r="M422" s="77"/>
      <c r="N422" s="72"/>
      <c r="O422" s="79" t="s">
        <v>646</v>
      </c>
      <c r="P422" s="81">
        <v>43478.002800925926</v>
      </c>
      <c r="Q422" s="79" t="s">
        <v>765</v>
      </c>
      <c r="R422" s="79"/>
      <c r="S422" s="79"/>
      <c r="T422" s="79"/>
      <c r="U422" s="79"/>
      <c r="V422" s="82" t="s">
        <v>1102</v>
      </c>
      <c r="W422" s="81">
        <v>43478.002800925926</v>
      </c>
      <c r="X422" s="82" t="s">
        <v>1434</v>
      </c>
      <c r="Y422" s="79"/>
      <c r="Z422" s="79"/>
      <c r="AA422" s="85" t="s">
        <v>1779</v>
      </c>
      <c r="AB422" s="79"/>
      <c r="AC422" s="79" t="b">
        <v>0</v>
      </c>
      <c r="AD422" s="79">
        <v>0</v>
      </c>
      <c r="AE422" s="85" t="s">
        <v>1876</v>
      </c>
      <c r="AF422" s="79" t="b">
        <v>0</v>
      </c>
      <c r="AG422" s="79" t="s">
        <v>1909</v>
      </c>
      <c r="AH422" s="79"/>
      <c r="AI422" s="85" t="s">
        <v>1876</v>
      </c>
      <c r="AJ422" s="79" t="b">
        <v>0</v>
      </c>
      <c r="AK422" s="79">
        <v>88</v>
      </c>
      <c r="AL422" s="85" t="s">
        <v>1843</v>
      </c>
      <c r="AM422" s="79" t="s">
        <v>1929</v>
      </c>
      <c r="AN422" s="79" t="b">
        <v>0</v>
      </c>
      <c r="AO422" s="85" t="s">
        <v>1843</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v>0</v>
      </c>
      <c r="BE422" s="49">
        <v>0</v>
      </c>
      <c r="BF422" s="48">
        <v>1</v>
      </c>
      <c r="BG422" s="49">
        <v>4.3478260869565215</v>
      </c>
      <c r="BH422" s="48">
        <v>0</v>
      </c>
      <c r="BI422" s="49">
        <v>0</v>
      </c>
      <c r="BJ422" s="48">
        <v>22</v>
      </c>
      <c r="BK422" s="49">
        <v>95.65217391304348</v>
      </c>
      <c r="BL422" s="48">
        <v>23</v>
      </c>
    </row>
    <row r="423" spans="1:64" ht="15">
      <c r="A423" s="64" t="s">
        <v>475</v>
      </c>
      <c r="B423" s="64" t="s">
        <v>642</v>
      </c>
      <c r="C423" s="65" t="s">
        <v>5806</v>
      </c>
      <c r="D423" s="66">
        <v>3</v>
      </c>
      <c r="E423" s="67" t="s">
        <v>132</v>
      </c>
      <c r="F423" s="68">
        <v>35</v>
      </c>
      <c r="G423" s="65"/>
      <c r="H423" s="69"/>
      <c r="I423" s="70"/>
      <c r="J423" s="70"/>
      <c r="K423" s="34" t="s">
        <v>65</v>
      </c>
      <c r="L423" s="77">
        <v>423</v>
      </c>
      <c r="M423" s="77"/>
      <c r="N423" s="72"/>
      <c r="O423" s="79" t="s">
        <v>646</v>
      </c>
      <c r="P423" s="81">
        <v>43478.00859953704</v>
      </c>
      <c r="Q423" s="79" t="s">
        <v>765</v>
      </c>
      <c r="R423" s="79"/>
      <c r="S423" s="79"/>
      <c r="T423" s="79"/>
      <c r="U423" s="79"/>
      <c r="V423" s="82" t="s">
        <v>1103</v>
      </c>
      <c r="W423" s="81">
        <v>43478.00859953704</v>
      </c>
      <c r="X423" s="82" t="s">
        <v>1435</v>
      </c>
      <c r="Y423" s="79"/>
      <c r="Z423" s="79"/>
      <c r="AA423" s="85" t="s">
        <v>1780</v>
      </c>
      <c r="AB423" s="79"/>
      <c r="AC423" s="79" t="b">
        <v>0</v>
      </c>
      <c r="AD423" s="79">
        <v>0</v>
      </c>
      <c r="AE423" s="85" t="s">
        <v>1876</v>
      </c>
      <c r="AF423" s="79" t="b">
        <v>0</v>
      </c>
      <c r="AG423" s="79" t="s">
        <v>1909</v>
      </c>
      <c r="AH423" s="79"/>
      <c r="AI423" s="85" t="s">
        <v>1876</v>
      </c>
      <c r="AJ423" s="79" t="b">
        <v>0</v>
      </c>
      <c r="AK423" s="79">
        <v>88</v>
      </c>
      <c r="AL423" s="85" t="s">
        <v>1843</v>
      </c>
      <c r="AM423" s="79" t="s">
        <v>1919</v>
      </c>
      <c r="AN423" s="79" t="b">
        <v>0</v>
      </c>
      <c r="AO423" s="85" t="s">
        <v>1843</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475</v>
      </c>
      <c r="B424" s="64" t="s">
        <v>530</v>
      </c>
      <c r="C424" s="65" t="s">
        <v>5806</v>
      </c>
      <c r="D424" s="66">
        <v>3</v>
      </c>
      <c r="E424" s="67" t="s">
        <v>132</v>
      </c>
      <c r="F424" s="68">
        <v>35</v>
      </c>
      <c r="G424" s="65"/>
      <c r="H424" s="69"/>
      <c r="I424" s="70"/>
      <c r="J424" s="70"/>
      <c r="K424" s="34" t="s">
        <v>65</v>
      </c>
      <c r="L424" s="77">
        <v>424</v>
      </c>
      <c r="M424" s="77"/>
      <c r="N424" s="72"/>
      <c r="O424" s="79" t="s">
        <v>646</v>
      </c>
      <c r="P424" s="81">
        <v>43478.00859953704</v>
      </c>
      <c r="Q424" s="79" t="s">
        <v>765</v>
      </c>
      <c r="R424" s="79"/>
      <c r="S424" s="79"/>
      <c r="T424" s="79"/>
      <c r="U424" s="79"/>
      <c r="V424" s="82" t="s">
        <v>1103</v>
      </c>
      <c r="W424" s="81">
        <v>43478.00859953704</v>
      </c>
      <c r="X424" s="82" t="s">
        <v>1435</v>
      </c>
      <c r="Y424" s="79"/>
      <c r="Z424" s="79"/>
      <c r="AA424" s="85" t="s">
        <v>1780</v>
      </c>
      <c r="AB424" s="79"/>
      <c r="AC424" s="79" t="b">
        <v>0</v>
      </c>
      <c r="AD424" s="79">
        <v>0</v>
      </c>
      <c r="AE424" s="85" t="s">
        <v>1876</v>
      </c>
      <c r="AF424" s="79" t="b">
        <v>0</v>
      </c>
      <c r="AG424" s="79" t="s">
        <v>1909</v>
      </c>
      <c r="AH424" s="79"/>
      <c r="AI424" s="85" t="s">
        <v>1876</v>
      </c>
      <c r="AJ424" s="79" t="b">
        <v>0</v>
      </c>
      <c r="AK424" s="79">
        <v>88</v>
      </c>
      <c r="AL424" s="85" t="s">
        <v>1843</v>
      </c>
      <c r="AM424" s="79" t="s">
        <v>1919</v>
      </c>
      <c r="AN424" s="79" t="b">
        <v>0</v>
      </c>
      <c r="AO424" s="85" t="s">
        <v>1843</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v>0</v>
      </c>
      <c r="BE424" s="49">
        <v>0</v>
      </c>
      <c r="BF424" s="48">
        <v>1</v>
      </c>
      <c r="BG424" s="49">
        <v>4.3478260869565215</v>
      </c>
      <c r="BH424" s="48">
        <v>0</v>
      </c>
      <c r="BI424" s="49">
        <v>0</v>
      </c>
      <c r="BJ424" s="48">
        <v>22</v>
      </c>
      <c r="BK424" s="49">
        <v>95.65217391304348</v>
      </c>
      <c r="BL424" s="48">
        <v>23</v>
      </c>
    </row>
    <row r="425" spans="1:64" ht="15">
      <c r="A425" s="64" t="s">
        <v>476</v>
      </c>
      <c r="B425" s="64" t="s">
        <v>642</v>
      </c>
      <c r="C425" s="65" t="s">
        <v>5806</v>
      </c>
      <c r="D425" s="66">
        <v>3</v>
      </c>
      <c r="E425" s="67" t="s">
        <v>132</v>
      </c>
      <c r="F425" s="68">
        <v>35</v>
      </c>
      <c r="G425" s="65"/>
      <c r="H425" s="69"/>
      <c r="I425" s="70"/>
      <c r="J425" s="70"/>
      <c r="K425" s="34" t="s">
        <v>65</v>
      </c>
      <c r="L425" s="77">
        <v>425</v>
      </c>
      <c r="M425" s="77"/>
      <c r="N425" s="72"/>
      <c r="O425" s="79" t="s">
        <v>646</v>
      </c>
      <c r="P425" s="81">
        <v>43478.02767361111</v>
      </c>
      <c r="Q425" s="79" t="s">
        <v>765</v>
      </c>
      <c r="R425" s="79"/>
      <c r="S425" s="79"/>
      <c r="T425" s="79"/>
      <c r="U425" s="79"/>
      <c r="V425" s="82" t="s">
        <v>1104</v>
      </c>
      <c r="W425" s="81">
        <v>43478.02767361111</v>
      </c>
      <c r="X425" s="82" t="s">
        <v>1436</v>
      </c>
      <c r="Y425" s="79"/>
      <c r="Z425" s="79"/>
      <c r="AA425" s="85" t="s">
        <v>1781</v>
      </c>
      <c r="AB425" s="79"/>
      <c r="AC425" s="79" t="b">
        <v>0</v>
      </c>
      <c r="AD425" s="79">
        <v>0</v>
      </c>
      <c r="AE425" s="85" t="s">
        <v>1876</v>
      </c>
      <c r="AF425" s="79" t="b">
        <v>0</v>
      </c>
      <c r="AG425" s="79" t="s">
        <v>1909</v>
      </c>
      <c r="AH425" s="79"/>
      <c r="AI425" s="85" t="s">
        <v>1876</v>
      </c>
      <c r="AJ425" s="79" t="b">
        <v>0</v>
      </c>
      <c r="AK425" s="79">
        <v>88</v>
      </c>
      <c r="AL425" s="85" t="s">
        <v>1843</v>
      </c>
      <c r="AM425" s="79" t="s">
        <v>1920</v>
      </c>
      <c r="AN425" s="79" t="b">
        <v>0</v>
      </c>
      <c r="AO425" s="85" t="s">
        <v>1843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476</v>
      </c>
      <c r="B426" s="64" t="s">
        <v>530</v>
      </c>
      <c r="C426" s="65" t="s">
        <v>5806</v>
      </c>
      <c r="D426" s="66">
        <v>3</v>
      </c>
      <c r="E426" s="67" t="s">
        <v>132</v>
      </c>
      <c r="F426" s="68">
        <v>35</v>
      </c>
      <c r="G426" s="65"/>
      <c r="H426" s="69"/>
      <c r="I426" s="70"/>
      <c r="J426" s="70"/>
      <c r="K426" s="34" t="s">
        <v>65</v>
      </c>
      <c r="L426" s="77">
        <v>426</v>
      </c>
      <c r="M426" s="77"/>
      <c r="N426" s="72"/>
      <c r="O426" s="79" t="s">
        <v>646</v>
      </c>
      <c r="P426" s="81">
        <v>43478.02767361111</v>
      </c>
      <c r="Q426" s="79" t="s">
        <v>765</v>
      </c>
      <c r="R426" s="79"/>
      <c r="S426" s="79"/>
      <c r="T426" s="79"/>
      <c r="U426" s="79"/>
      <c r="V426" s="82" t="s">
        <v>1104</v>
      </c>
      <c r="W426" s="81">
        <v>43478.02767361111</v>
      </c>
      <c r="X426" s="82" t="s">
        <v>1436</v>
      </c>
      <c r="Y426" s="79"/>
      <c r="Z426" s="79"/>
      <c r="AA426" s="85" t="s">
        <v>1781</v>
      </c>
      <c r="AB426" s="79"/>
      <c r="AC426" s="79" t="b">
        <v>0</v>
      </c>
      <c r="AD426" s="79">
        <v>0</v>
      </c>
      <c r="AE426" s="85" t="s">
        <v>1876</v>
      </c>
      <c r="AF426" s="79" t="b">
        <v>0</v>
      </c>
      <c r="AG426" s="79" t="s">
        <v>1909</v>
      </c>
      <c r="AH426" s="79"/>
      <c r="AI426" s="85" t="s">
        <v>1876</v>
      </c>
      <c r="AJ426" s="79" t="b">
        <v>0</v>
      </c>
      <c r="AK426" s="79">
        <v>88</v>
      </c>
      <c r="AL426" s="85" t="s">
        <v>1843</v>
      </c>
      <c r="AM426" s="79" t="s">
        <v>1920</v>
      </c>
      <c r="AN426" s="79" t="b">
        <v>0</v>
      </c>
      <c r="AO426" s="85" t="s">
        <v>1843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0</v>
      </c>
      <c r="BE426" s="49">
        <v>0</v>
      </c>
      <c r="BF426" s="48">
        <v>1</v>
      </c>
      <c r="BG426" s="49">
        <v>4.3478260869565215</v>
      </c>
      <c r="BH426" s="48">
        <v>0</v>
      </c>
      <c r="BI426" s="49">
        <v>0</v>
      </c>
      <c r="BJ426" s="48">
        <v>22</v>
      </c>
      <c r="BK426" s="49">
        <v>95.65217391304348</v>
      </c>
      <c r="BL426" s="48">
        <v>23</v>
      </c>
    </row>
    <row r="427" spans="1:64" ht="15">
      <c r="A427" s="64" t="s">
        <v>477</v>
      </c>
      <c r="B427" s="64" t="s">
        <v>642</v>
      </c>
      <c r="C427" s="65" t="s">
        <v>5806</v>
      </c>
      <c r="D427" s="66">
        <v>3</v>
      </c>
      <c r="E427" s="67" t="s">
        <v>132</v>
      </c>
      <c r="F427" s="68">
        <v>35</v>
      </c>
      <c r="G427" s="65"/>
      <c r="H427" s="69"/>
      <c r="I427" s="70"/>
      <c r="J427" s="70"/>
      <c r="K427" s="34" t="s">
        <v>65</v>
      </c>
      <c r="L427" s="77">
        <v>427</v>
      </c>
      <c r="M427" s="77"/>
      <c r="N427" s="72"/>
      <c r="O427" s="79" t="s">
        <v>646</v>
      </c>
      <c r="P427" s="81">
        <v>43478.04185185185</v>
      </c>
      <c r="Q427" s="79" t="s">
        <v>765</v>
      </c>
      <c r="R427" s="79"/>
      <c r="S427" s="79"/>
      <c r="T427" s="79"/>
      <c r="U427" s="79"/>
      <c r="V427" s="82" t="s">
        <v>1105</v>
      </c>
      <c r="W427" s="81">
        <v>43478.04185185185</v>
      </c>
      <c r="X427" s="82" t="s">
        <v>1437</v>
      </c>
      <c r="Y427" s="79"/>
      <c r="Z427" s="79"/>
      <c r="AA427" s="85" t="s">
        <v>1782</v>
      </c>
      <c r="AB427" s="79"/>
      <c r="AC427" s="79" t="b">
        <v>0</v>
      </c>
      <c r="AD427" s="79">
        <v>0</v>
      </c>
      <c r="AE427" s="85" t="s">
        <v>1876</v>
      </c>
      <c r="AF427" s="79" t="b">
        <v>0</v>
      </c>
      <c r="AG427" s="79" t="s">
        <v>1909</v>
      </c>
      <c r="AH427" s="79"/>
      <c r="AI427" s="85" t="s">
        <v>1876</v>
      </c>
      <c r="AJ427" s="79" t="b">
        <v>0</v>
      </c>
      <c r="AK427" s="79">
        <v>88</v>
      </c>
      <c r="AL427" s="85" t="s">
        <v>1843</v>
      </c>
      <c r="AM427" s="79" t="s">
        <v>1920</v>
      </c>
      <c r="AN427" s="79" t="b">
        <v>0</v>
      </c>
      <c r="AO427" s="85" t="s">
        <v>1843</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477</v>
      </c>
      <c r="B428" s="64" t="s">
        <v>530</v>
      </c>
      <c r="C428" s="65" t="s">
        <v>5806</v>
      </c>
      <c r="D428" s="66">
        <v>3</v>
      </c>
      <c r="E428" s="67" t="s">
        <v>132</v>
      </c>
      <c r="F428" s="68">
        <v>35</v>
      </c>
      <c r="G428" s="65"/>
      <c r="H428" s="69"/>
      <c r="I428" s="70"/>
      <c r="J428" s="70"/>
      <c r="K428" s="34" t="s">
        <v>65</v>
      </c>
      <c r="L428" s="77">
        <v>428</v>
      </c>
      <c r="M428" s="77"/>
      <c r="N428" s="72"/>
      <c r="O428" s="79" t="s">
        <v>646</v>
      </c>
      <c r="P428" s="81">
        <v>43478.04185185185</v>
      </c>
      <c r="Q428" s="79" t="s">
        <v>765</v>
      </c>
      <c r="R428" s="79"/>
      <c r="S428" s="79"/>
      <c r="T428" s="79"/>
      <c r="U428" s="79"/>
      <c r="V428" s="82" t="s">
        <v>1105</v>
      </c>
      <c r="W428" s="81">
        <v>43478.04185185185</v>
      </c>
      <c r="X428" s="82" t="s">
        <v>1437</v>
      </c>
      <c r="Y428" s="79"/>
      <c r="Z428" s="79"/>
      <c r="AA428" s="85" t="s">
        <v>1782</v>
      </c>
      <c r="AB428" s="79"/>
      <c r="AC428" s="79" t="b">
        <v>0</v>
      </c>
      <c r="AD428" s="79">
        <v>0</v>
      </c>
      <c r="AE428" s="85" t="s">
        <v>1876</v>
      </c>
      <c r="AF428" s="79" t="b">
        <v>0</v>
      </c>
      <c r="AG428" s="79" t="s">
        <v>1909</v>
      </c>
      <c r="AH428" s="79"/>
      <c r="AI428" s="85" t="s">
        <v>1876</v>
      </c>
      <c r="AJ428" s="79" t="b">
        <v>0</v>
      </c>
      <c r="AK428" s="79">
        <v>88</v>
      </c>
      <c r="AL428" s="85" t="s">
        <v>1843</v>
      </c>
      <c r="AM428" s="79" t="s">
        <v>1920</v>
      </c>
      <c r="AN428" s="79" t="b">
        <v>0</v>
      </c>
      <c r="AO428" s="85" t="s">
        <v>1843</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v>0</v>
      </c>
      <c r="BE428" s="49">
        <v>0</v>
      </c>
      <c r="BF428" s="48">
        <v>1</v>
      </c>
      <c r="BG428" s="49">
        <v>4.3478260869565215</v>
      </c>
      <c r="BH428" s="48">
        <v>0</v>
      </c>
      <c r="BI428" s="49">
        <v>0</v>
      </c>
      <c r="BJ428" s="48">
        <v>22</v>
      </c>
      <c r="BK428" s="49">
        <v>95.65217391304348</v>
      </c>
      <c r="BL428" s="48">
        <v>23</v>
      </c>
    </row>
    <row r="429" spans="1:64" ht="15">
      <c r="A429" s="64" t="s">
        <v>478</v>
      </c>
      <c r="B429" s="64" t="s">
        <v>642</v>
      </c>
      <c r="C429" s="65" t="s">
        <v>5806</v>
      </c>
      <c r="D429" s="66">
        <v>3</v>
      </c>
      <c r="E429" s="67" t="s">
        <v>132</v>
      </c>
      <c r="F429" s="68">
        <v>35</v>
      </c>
      <c r="G429" s="65"/>
      <c r="H429" s="69"/>
      <c r="I429" s="70"/>
      <c r="J429" s="70"/>
      <c r="K429" s="34" t="s">
        <v>65</v>
      </c>
      <c r="L429" s="77">
        <v>429</v>
      </c>
      <c r="M429" s="77"/>
      <c r="N429" s="72"/>
      <c r="O429" s="79" t="s">
        <v>646</v>
      </c>
      <c r="P429" s="81">
        <v>43478.05224537037</v>
      </c>
      <c r="Q429" s="79" t="s">
        <v>765</v>
      </c>
      <c r="R429" s="79"/>
      <c r="S429" s="79"/>
      <c r="T429" s="79"/>
      <c r="U429" s="79"/>
      <c r="V429" s="82" t="s">
        <v>938</v>
      </c>
      <c r="W429" s="81">
        <v>43478.05224537037</v>
      </c>
      <c r="X429" s="82" t="s">
        <v>1438</v>
      </c>
      <c r="Y429" s="79"/>
      <c r="Z429" s="79"/>
      <c r="AA429" s="85" t="s">
        <v>1783</v>
      </c>
      <c r="AB429" s="79"/>
      <c r="AC429" s="79" t="b">
        <v>0</v>
      </c>
      <c r="AD429" s="79">
        <v>0</v>
      </c>
      <c r="AE429" s="85" t="s">
        <v>1876</v>
      </c>
      <c r="AF429" s="79" t="b">
        <v>0</v>
      </c>
      <c r="AG429" s="79" t="s">
        <v>1909</v>
      </c>
      <c r="AH429" s="79"/>
      <c r="AI429" s="85" t="s">
        <v>1876</v>
      </c>
      <c r="AJ429" s="79" t="b">
        <v>0</v>
      </c>
      <c r="AK429" s="79">
        <v>88</v>
      </c>
      <c r="AL429" s="85" t="s">
        <v>1843</v>
      </c>
      <c r="AM429" s="79" t="s">
        <v>1920</v>
      </c>
      <c r="AN429" s="79" t="b">
        <v>0</v>
      </c>
      <c r="AO429" s="85" t="s">
        <v>1843</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478</v>
      </c>
      <c r="B430" s="64" t="s">
        <v>530</v>
      </c>
      <c r="C430" s="65" t="s">
        <v>5806</v>
      </c>
      <c r="D430" s="66">
        <v>3</v>
      </c>
      <c r="E430" s="67" t="s">
        <v>132</v>
      </c>
      <c r="F430" s="68">
        <v>35</v>
      </c>
      <c r="G430" s="65"/>
      <c r="H430" s="69"/>
      <c r="I430" s="70"/>
      <c r="J430" s="70"/>
      <c r="K430" s="34" t="s">
        <v>65</v>
      </c>
      <c r="L430" s="77">
        <v>430</v>
      </c>
      <c r="M430" s="77"/>
      <c r="N430" s="72"/>
      <c r="O430" s="79" t="s">
        <v>646</v>
      </c>
      <c r="P430" s="81">
        <v>43478.05224537037</v>
      </c>
      <c r="Q430" s="79" t="s">
        <v>765</v>
      </c>
      <c r="R430" s="79"/>
      <c r="S430" s="79"/>
      <c r="T430" s="79"/>
      <c r="U430" s="79"/>
      <c r="V430" s="82" t="s">
        <v>938</v>
      </c>
      <c r="W430" s="81">
        <v>43478.05224537037</v>
      </c>
      <c r="X430" s="82" t="s">
        <v>1438</v>
      </c>
      <c r="Y430" s="79"/>
      <c r="Z430" s="79"/>
      <c r="AA430" s="85" t="s">
        <v>1783</v>
      </c>
      <c r="AB430" s="79"/>
      <c r="AC430" s="79" t="b">
        <v>0</v>
      </c>
      <c r="AD430" s="79">
        <v>0</v>
      </c>
      <c r="AE430" s="85" t="s">
        <v>1876</v>
      </c>
      <c r="AF430" s="79" t="b">
        <v>0</v>
      </c>
      <c r="AG430" s="79" t="s">
        <v>1909</v>
      </c>
      <c r="AH430" s="79"/>
      <c r="AI430" s="85" t="s">
        <v>1876</v>
      </c>
      <c r="AJ430" s="79" t="b">
        <v>0</v>
      </c>
      <c r="AK430" s="79">
        <v>88</v>
      </c>
      <c r="AL430" s="85" t="s">
        <v>1843</v>
      </c>
      <c r="AM430" s="79" t="s">
        <v>1920</v>
      </c>
      <c r="AN430" s="79" t="b">
        <v>0</v>
      </c>
      <c r="AO430" s="85" t="s">
        <v>1843</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v>0</v>
      </c>
      <c r="BE430" s="49">
        <v>0</v>
      </c>
      <c r="BF430" s="48">
        <v>1</v>
      </c>
      <c r="BG430" s="49">
        <v>4.3478260869565215</v>
      </c>
      <c r="BH430" s="48">
        <v>0</v>
      </c>
      <c r="BI430" s="49">
        <v>0</v>
      </c>
      <c r="BJ430" s="48">
        <v>22</v>
      </c>
      <c r="BK430" s="49">
        <v>95.65217391304348</v>
      </c>
      <c r="BL430" s="48">
        <v>23</v>
      </c>
    </row>
    <row r="431" spans="1:64" ht="15">
      <c r="A431" s="64" t="s">
        <v>479</v>
      </c>
      <c r="B431" s="64" t="s">
        <v>642</v>
      </c>
      <c r="C431" s="65" t="s">
        <v>5806</v>
      </c>
      <c r="D431" s="66">
        <v>3</v>
      </c>
      <c r="E431" s="67" t="s">
        <v>132</v>
      </c>
      <c r="F431" s="68">
        <v>35</v>
      </c>
      <c r="G431" s="65"/>
      <c r="H431" s="69"/>
      <c r="I431" s="70"/>
      <c r="J431" s="70"/>
      <c r="K431" s="34" t="s">
        <v>65</v>
      </c>
      <c r="L431" s="77">
        <v>431</v>
      </c>
      <c r="M431" s="77"/>
      <c r="N431" s="72"/>
      <c r="O431" s="79" t="s">
        <v>646</v>
      </c>
      <c r="P431" s="81">
        <v>43478.055439814816</v>
      </c>
      <c r="Q431" s="79" t="s">
        <v>765</v>
      </c>
      <c r="R431" s="79"/>
      <c r="S431" s="79"/>
      <c r="T431" s="79"/>
      <c r="U431" s="79"/>
      <c r="V431" s="82" t="s">
        <v>1106</v>
      </c>
      <c r="W431" s="81">
        <v>43478.055439814816</v>
      </c>
      <c r="X431" s="82" t="s">
        <v>1439</v>
      </c>
      <c r="Y431" s="79"/>
      <c r="Z431" s="79"/>
      <c r="AA431" s="85" t="s">
        <v>1784</v>
      </c>
      <c r="AB431" s="79"/>
      <c r="AC431" s="79" t="b">
        <v>0</v>
      </c>
      <c r="AD431" s="79">
        <v>0</v>
      </c>
      <c r="AE431" s="85" t="s">
        <v>1876</v>
      </c>
      <c r="AF431" s="79" t="b">
        <v>0</v>
      </c>
      <c r="AG431" s="79" t="s">
        <v>1909</v>
      </c>
      <c r="AH431" s="79"/>
      <c r="AI431" s="85" t="s">
        <v>1876</v>
      </c>
      <c r="AJ431" s="79" t="b">
        <v>0</v>
      </c>
      <c r="AK431" s="79">
        <v>88</v>
      </c>
      <c r="AL431" s="85" t="s">
        <v>1843</v>
      </c>
      <c r="AM431" s="79" t="s">
        <v>1919</v>
      </c>
      <c r="AN431" s="79" t="b">
        <v>0</v>
      </c>
      <c r="AO431" s="85" t="s">
        <v>1843</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479</v>
      </c>
      <c r="B432" s="64" t="s">
        <v>530</v>
      </c>
      <c r="C432" s="65" t="s">
        <v>5806</v>
      </c>
      <c r="D432" s="66">
        <v>3</v>
      </c>
      <c r="E432" s="67" t="s">
        <v>132</v>
      </c>
      <c r="F432" s="68">
        <v>35</v>
      </c>
      <c r="G432" s="65"/>
      <c r="H432" s="69"/>
      <c r="I432" s="70"/>
      <c r="J432" s="70"/>
      <c r="K432" s="34" t="s">
        <v>65</v>
      </c>
      <c r="L432" s="77">
        <v>432</v>
      </c>
      <c r="M432" s="77"/>
      <c r="N432" s="72"/>
      <c r="O432" s="79" t="s">
        <v>646</v>
      </c>
      <c r="P432" s="81">
        <v>43478.055439814816</v>
      </c>
      <c r="Q432" s="79" t="s">
        <v>765</v>
      </c>
      <c r="R432" s="79"/>
      <c r="S432" s="79"/>
      <c r="T432" s="79"/>
      <c r="U432" s="79"/>
      <c r="V432" s="82" t="s">
        <v>1106</v>
      </c>
      <c r="W432" s="81">
        <v>43478.055439814816</v>
      </c>
      <c r="X432" s="82" t="s">
        <v>1439</v>
      </c>
      <c r="Y432" s="79"/>
      <c r="Z432" s="79"/>
      <c r="AA432" s="85" t="s">
        <v>1784</v>
      </c>
      <c r="AB432" s="79"/>
      <c r="AC432" s="79" t="b">
        <v>0</v>
      </c>
      <c r="AD432" s="79">
        <v>0</v>
      </c>
      <c r="AE432" s="85" t="s">
        <v>1876</v>
      </c>
      <c r="AF432" s="79" t="b">
        <v>0</v>
      </c>
      <c r="AG432" s="79" t="s">
        <v>1909</v>
      </c>
      <c r="AH432" s="79"/>
      <c r="AI432" s="85" t="s">
        <v>1876</v>
      </c>
      <c r="AJ432" s="79" t="b">
        <v>0</v>
      </c>
      <c r="AK432" s="79">
        <v>88</v>
      </c>
      <c r="AL432" s="85" t="s">
        <v>1843</v>
      </c>
      <c r="AM432" s="79" t="s">
        <v>1919</v>
      </c>
      <c r="AN432" s="79" t="b">
        <v>0</v>
      </c>
      <c r="AO432" s="85" t="s">
        <v>1843</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0</v>
      </c>
      <c r="BE432" s="49">
        <v>0</v>
      </c>
      <c r="BF432" s="48">
        <v>1</v>
      </c>
      <c r="BG432" s="49">
        <v>4.3478260869565215</v>
      </c>
      <c r="BH432" s="48">
        <v>0</v>
      </c>
      <c r="BI432" s="49">
        <v>0</v>
      </c>
      <c r="BJ432" s="48">
        <v>22</v>
      </c>
      <c r="BK432" s="49">
        <v>95.65217391304348</v>
      </c>
      <c r="BL432" s="48">
        <v>23</v>
      </c>
    </row>
    <row r="433" spans="1:64" ht="15">
      <c r="A433" s="64" t="s">
        <v>480</v>
      </c>
      <c r="B433" s="64" t="s">
        <v>642</v>
      </c>
      <c r="C433" s="65" t="s">
        <v>5806</v>
      </c>
      <c r="D433" s="66">
        <v>3</v>
      </c>
      <c r="E433" s="67" t="s">
        <v>132</v>
      </c>
      <c r="F433" s="68">
        <v>35</v>
      </c>
      <c r="G433" s="65"/>
      <c r="H433" s="69"/>
      <c r="I433" s="70"/>
      <c r="J433" s="70"/>
      <c r="K433" s="34" t="s">
        <v>65</v>
      </c>
      <c r="L433" s="77">
        <v>433</v>
      </c>
      <c r="M433" s="77"/>
      <c r="N433" s="72"/>
      <c r="O433" s="79" t="s">
        <v>646</v>
      </c>
      <c r="P433" s="81">
        <v>43478.08971064815</v>
      </c>
      <c r="Q433" s="79" t="s">
        <v>765</v>
      </c>
      <c r="R433" s="79"/>
      <c r="S433" s="79"/>
      <c r="T433" s="79"/>
      <c r="U433" s="79"/>
      <c r="V433" s="82" t="s">
        <v>1107</v>
      </c>
      <c r="W433" s="81">
        <v>43478.08971064815</v>
      </c>
      <c r="X433" s="82" t="s">
        <v>1440</v>
      </c>
      <c r="Y433" s="79"/>
      <c r="Z433" s="79"/>
      <c r="AA433" s="85" t="s">
        <v>1785</v>
      </c>
      <c r="AB433" s="79"/>
      <c r="AC433" s="79" t="b">
        <v>0</v>
      </c>
      <c r="AD433" s="79">
        <v>0</v>
      </c>
      <c r="AE433" s="85" t="s">
        <v>1876</v>
      </c>
      <c r="AF433" s="79" t="b">
        <v>0</v>
      </c>
      <c r="AG433" s="79" t="s">
        <v>1909</v>
      </c>
      <c r="AH433" s="79"/>
      <c r="AI433" s="85" t="s">
        <v>1876</v>
      </c>
      <c r="AJ433" s="79" t="b">
        <v>0</v>
      </c>
      <c r="AK433" s="79">
        <v>88</v>
      </c>
      <c r="AL433" s="85" t="s">
        <v>1843</v>
      </c>
      <c r="AM433" s="79" t="s">
        <v>1919</v>
      </c>
      <c r="AN433" s="79" t="b">
        <v>0</v>
      </c>
      <c r="AO433" s="85" t="s">
        <v>1843</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480</v>
      </c>
      <c r="B434" s="64" t="s">
        <v>530</v>
      </c>
      <c r="C434" s="65" t="s">
        <v>5806</v>
      </c>
      <c r="D434" s="66">
        <v>3</v>
      </c>
      <c r="E434" s="67" t="s">
        <v>132</v>
      </c>
      <c r="F434" s="68">
        <v>35</v>
      </c>
      <c r="G434" s="65"/>
      <c r="H434" s="69"/>
      <c r="I434" s="70"/>
      <c r="J434" s="70"/>
      <c r="K434" s="34" t="s">
        <v>65</v>
      </c>
      <c r="L434" s="77">
        <v>434</v>
      </c>
      <c r="M434" s="77"/>
      <c r="N434" s="72"/>
      <c r="O434" s="79" t="s">
        <v>646</v>
      </c>
      <c r="P434" s="81">
        <v>43478.08971064815</v>
      </c>
      <c r="Q434" s="79" t="s">
        <v>765</v>
      </c>
      <c r="R434" s="79"/>
      <c r="S434" s="79"/>
      <c r="T434" s="79"/>
      <c r="U434" s="79"/>
      <c r="V434" s="82" t="s">
        <v>1107</v>
      </c>
      <c r="W434" s="81">
        <v>43478.08971064815</v>
      </c>
      <c r="X434" s="82" t="s">
        <v>1440</v>
      </c>
      <c r="Y434" s="79"/>
      <c r="Z434" s="79"/>
      <c r="AA434" s="85" t="s">
        <v>1785</v>
      </c>
      <c r="AB434" s="79"/>
      <c r="AC434" s="79" t="b">
        <v>0</v>
      </c>
      <c r="AD434" s="79">
        <v>0</v>
      </c>
      <c r="AE434" s="85" t="s">
        <v>1876</v>
      </c>
      <c r="AF434" s="79" t="b">
        <v>0</v>
      </c>
      <c r="AG434" s="79" t="s">
        <v>1909</v>
      </c>
      <c r="AH434" s="79"/>
      <c r="AI434" s="85" t="s">
        <v>1876</v>
      </c>
      <c r="AJ434" s="79" t="b">
        <v>0</v>
      </c>
      <c r="AK434" s="79">
        <v>88</v>
      </c>
      <c r="AL434" s="85" t="s">
        <v>1843</v>
      </c>
      <c r="AM434" s="79" t="s">
        <v>1919</v>
      </c>
      <c r="AN434" s="79" t="b">
        <v>0</v>
      </c>
      <c r="AO434" s="85" t="s">
        <v>1843</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0</v>
      </c>
      <c r="BE434" s="49">
        <v>0</v>
      </c>
      <c r="BF434" s="48">
        <v>1</v>
      </c>
      <c r="BG434" s="49">
        <v>4.3478260869565215</v>
      </c>
      <c r="BH434" s="48">
        <v>0</v>
      </c>
      <c r="BI434" s="49">
        <v>0</v>
      </c>
      <c r="BJ434" s="48">
        <v>22</v>
      </c>
      <c r="BK434" s="49">
        <v>95.65217391304348</v>
      </c>
      <c r="BL434" s="48">
        <v>23</v>
      </c>
    </row>
    <row r="435" spans="1:64" ht="15">
      <c r="A435" s="64" t="s">
        <v>481</v>
      </c>
      <c r="B435" s="64" t="s">
        <v>369</v>
      </c>
      <c r="C435" s="65" t="s">
        <v>5806</v>
      </c>
      <c r="D435" s="66">
        <v>3</v>
      </c>
      <c r="E435" s="67" t="s">
        <v>132</v>
      </c>
      <c r="F435" s="68">
        <v>35</v>
      </c>
      <c r="G435" s="65"/>
      <c r="H435" s="69"/>
      <c r="I435" s="70"/>
      <c r="J435" s="70"/>
      <c r="K435" s="34" t="s">
        <v>65</v>
      </c>
      <c r="L435" s="77">
        <v>435</v>
      </c>
      <c r="M435" s="77"/>
      <c r="N435" s="72"/>
      <c r="O435" s="79" t="s">
        <v>646</v>
      </c>
      <c r="P435" s="81">
        <v>43478.09625</v>
      </c>
      <c r="Q435" s="79" t="s">
        <v>761</v>
      </c>
      <c r="R435" s="79"/>
      <c r="S435" s="79"/>
      <c r="T435" s="79"/>
      <c r="U435" s="79"/>
      <c r="V435" s="82" t="s">
        <v>1108</v>
      </c>
      <c r="W435" s="81">
        <v>43478.09625</v>
      </c>
      <c r="X435" s="82" t="s">
        <v>1441</v>
      </c>
      <c r="Y435" s="79"/>
      <c r="Z435" s="79"/>
      <c r="AA435" s="85" t="s">
        <v>1786</v>
      </c>
      <c r="AB435" s="79"/>
      <c r="AC435" s="79" t="b">
        <v>0</v>
      </c>
      <c r="AD435" s="79">
        <v>0</v>
      </c>
      <c r="AE435" s="85" t="s">
        <v>1876</v>
      </c>
      <c r="AF435" s="79" t="b">
        <v>1</v>
      </c>
      <c r="AG435" s="79" t="s">
        <v>1909</v>
      </c>
      <c r="AH435" s="79"/>
      <c r="AI435" s="85" t="s">
        <v>1918</v>
      </c>
      <c r="AJ435" s="79" t="b">
        <v>0</v>
      </c>
      <c r="AK435" s="79">
        <v>81</v>
      </c>
      <c r="AL435" s="85" t="s">
        <v>1671</v>
      </c>
      <c r="AM435" s="79" t="s">
        <v>1923</v>
      </c>
      <c r="AN435" s="79" t="b">
        <v>0</v>
      </c>
      <c r="AO435" s="85" t="s">
        <v>1671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2</v>
      </c>
      <c r="BG435" s="49">
        <v>7.142857142857143</v>
      </c>
      <c r="BH435" s="48">
        <v>0</v>
      </c>
      <c r="BI435" s="49">
        <v>0</v>
      </c>
      <c r="BJ435" s="48">
        <v>26</v>
      </c>
      <c r="BK435" s="49">
        <v>92.85714285714286</v>
      </c>
      <c r="BL435" s="48">
        <v>28</v>
      </c>
    </row>
    <row r="436" spans="1:64" ht="15">
      <c r="A436" s="64" t="s">
        <v>482</v>
      </c>
      <c r="B436" s="64" t="s">
        <v>369</v>
      </c>
      <c r="C436" s="65" t="s">
        <v>5806</v>
      </c>
      <c r="D436" s="66">
        <v>3</v>
      </c>
      <c r="E436" s="67" t="s">
        <v>132</v>
      </c>
      <c r="F436" s="68">
        <v>35</v>
      </c>
      <c r="G436" s="65"/>
      <c r="H436" s="69"/>
      <c r="I436" s="70"/>
      <c r="J436" s="70"/>
      <c r="K436" s="34" t="s">
        <v>65</v>
      </c>
      <c r="L436" s="77">
        <v>436</v>
      </c>
      <c r="M436" s="77"/>
      <c r="N436" s="72"/>
      <c r="O436" s="79" t="s">
        <v>646</v>
      </c>
      <c r="P436" s="81">
        <v>43478.135358796295</v>
      </c>
      <c r="Q436" s="79" t="s">
        <v>761</v>
      </c>
      <c r="R436" s="79"/>
      <c r="S436" s="79"/>
      <c r="T436" s="79"/>
      <c r="U436" s="79"/>
      <c r="V436" s="82" t="s">
        <v>1109</v>
      </c>
      <c r="W436" s="81">
        <v>43478.135358796295</v>
      </c>
      <c r="X436" s="82" t="s">
        <v>1442</v>
      </c>
      <c r="Y436" s="79"/>
      <c r="Z436" s="79"/>
      <c r="AA436" s="85" t="s">
        <v>1787</v>
      </c>
      <c r="AB436" s="79"/>
      <c r="AC436" s="79" t="b">
        <v>0</v>
      </c>
      <c r="AD436" s="79">
        <v>0</v>
      </c>
      <c r="AE436" s="85" t="s">
        <v>1876</v>
      </c>
      <c r="AF436" s="79" t="b">
        <v>1</v>
      </c>
      <c r="AG436" s="79" t="s">
        <v>1909</v>
      </c>
      <c r="AH436" s="79"/>
      <c r="AI436" s="85" t="s">
        <v>1918</v>
      </c>
      <c r="AJ436" s="79" t="b">
        <v>0</v>
      </c>
      <c r="AK436" s="79">
        <v>81</v>
      </c>
      <c r="AL436" s="85" t="s">
        <v>1671</v>
      </c>
      <c r="AM436" s="79" t="s">
        <v>1921</v>
      </c>
      <c r="AN436" s="79" t="b">
        <v>0</v>
      </c>
      <c r="AO436" s="85" t="s">
        <v>1671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0</v>
      </c>
      <c r="BE436" s="49">
        <v>0</v>
      </c>
      <c r="BF436" s="48">
        <v>2</v>
      </c>
      <c r="BG436" s="49">
        <v>7.142857142857143</v>
      </c>
      <c r="BH436" s="48">
        <v>0</v>
      </c>
      <c r="BI436" s="49">
        <v>0</v>
      </c>
      <c r="BJ436" s="48">
        <v>26</v>
      </c>
      <c r="BK436" s="49">
        <v>92.85714285714286</v>
      </c>
      <c r="BL436" s="48">
        <v>28</v>
      </c>
    </row>
    <row r="437" spans="1:64" ht="15">
      <c r="A437" s="64" t="s">
        <v>483</v>
      </c>
      <c r="B437" s="64" t="s">
        <v>642</v>
      </c>
      <c r="C437" s="65" t="s">
        <v>5806</v>
      </c>
      <c r="D437" s="66">
        <v>3</v>
      </c>
      <c r="E437" s="67" t="s">
        <v>132</v>
      </c>
      <c r="F437" s="68">
        <v>35</v>
      </c>
      <c r="G437" s="65"/>
      <c r="H437" s="69"/>
      <c r="I437" s="70"/>
      <c r="J437" s="70"/>
      <c r="K437" s="34" t="s">
        <v>65</v>
      </c>
      <c r="L437" s="77">
        <v>437</v>
      </c>
      <c r="M437" s="77"/>
      <c r="N437" s="72"/>
      <c r="O437" s="79" t="s">
        <v>646</v>
      </c>
      <c r="P437" s="81">
        <v>43478.15738425926</v>
      </c>
      <c r="Q437" s="79" t="s">
        <v>765</v>
      </c>
      <c r="R437" s="79"/>
      <c r="S437" s="79"/>
      <c r="T437" s="79"/>
      <c r="U437" s="79"/>
      <c r="V437" s="82" t="s">
        <v>1110</v>
      </c>
      <c r="W437" s="81">
        <v>43478.15738425926</v>
      </c>
      <c r="X437" s="82" t="s">
        <v>1443</v>
      </c>
      <c r="Y437" s="79"/>
      <c r="Z437" s="79"/>
      <c r="AA437" s="85" t="s">
        <v>1788</v>
      </c>
      <c r="AB437" s="79"/>
      <c r="AC437" s="79" t="b">
        <v>0</v>
      </c>
      <c r="AD437" s="79">
        <v>0</v>
      </c>
      <c r="AE437" s="85" t="s">
        <v>1876</v>
      </c>
      <c r="AF437" s="79" t="b">
        <v>0</v>
      </c>
      <c r="AG437" s="79" t="s">
        <v>1909</v>
      </c>
      <c r="AH437" s="79"/>
      <c r="AI437" s="85" t="s">
        <v>1876</v>
      </c>
      <c r="AJ437" s="79" t="b">
        <v>0</v>
      </c>
      <c r="AK437" s="79">
        <v>88</v>
      </c>
      <c r="AL437" s="85" t="s">
        <v>1843</v>
      </c>
      <c r="AM437" s="79" t="s">
        <v>1929</v>
      </c>
      <c r="AN437" s="79" t="b">
        <v>0</v>
      </c>
      <c r="AO437" s="85" t="s">
        <v>1843</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483</v>
      </c>
      <c r="B438" s="64" t="s">
        <v>530</v>
      </c>
      <c r="C438" s="65" t="s">
        <v>5806</v>
      </c>
      <c r="D438" s="66">
        <v>3</v>
      </c>
      <c r="E438" s="67" t="s">
        <v>132</v>
      </c>
      <c r="F438" s="68">
        <v>35</v>
      </c>
      <c r="G438" s="65"/>
      <c r="H438" s="69"/>
      <c r="I438" s="70"/>
      <c r="J438" s="70"/>
      <c r="K438" s="34" t="s">
        <v>65</v>
      </c>
      <c r="L438" s="77">
        <v>438</v>
      </c>
      <c r="M438" s="77"/>
      <c r="N438" s="72"/>
      <c r="O438" s="79" t="s">
        <v>646</v>
      </c>
      <c r="P438" s="81">
        <v>43478.15738425926</v>
      </c>
      <c r="Q438" s="79" t="s">
        <v>765</v>
      </c>
      <c r="R438" s="79"/>
      <c r="S438" s="79"/>
      <c r="T438" s="79"/>
      <c r="U438" s="79"/>
      <c r="V438" s="82" t="s">
        <v>1110</v>
      </c>
      <c r="W438" s="81">
        <v>43478.15738425926</v>
      </c>
      <c r="X438" s="82" t="s">
        <v>1443</v>
      </c>
      <c r="Y438" s="79"/>
      <c r="Z438" s="79"/>
      <c r="AA438" s="85" t="s">
        <v>1788</v>
      </c>
      <c r="AB438" s="79"/>
      <c r="AC438" s="79" t="b">
        <v>0</v>
      </c>
      <c r="AD438" s="79">
        <v>0</v>
      </c>
      <c r="AE438" s="85" t="s">
        <v>1876</v>
      </c>
      <c r="AF438" s="79" t="b">
        <v>0</v>
      </c>
      <c r="AG438" s="79" t="s">
        <v>1909</v>
      </c>
      <c r="AH438" s="79"/>
      <c r="AI438" s="85" t="s">
        <v>1876</v>
      </c>
      <c r="AJ438" s="79" t="b">
        <v>0</v>
      </c>
      <c r="AK438" s="79">
        <v>88</v>
      </c>
      <c r="AL438" s="85" t="s">
        <v>1843</v>
      </c>
      <c r="AM438" s="79" t="s">
        <v>1929</v>
      </c>
      <c r="AN438" s="79" t="b">
        <v>0</v>
      </c>
      <c r="AO438" s="85" t="s">
        <v>1843</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0</v>
      </c>
      <c r="BE438" s="49">
        <v>0</v>
      </c>
      <c r="BF438" s="48">
        <v>1</v>
      </c>
      <c r="BG438" s="49">
        <v>4.3478260869565215</v>
      </c>
      <c r="BH438" s="48">
        <v>0</v>
      </c>
      <c r="BI438" s="49">
        <v>0</v>
      </c>
      <c r="BJ438" s="48">
        <v>22</v>
      </c>
      <c r="BK438" s="49">
        <v>95.65217391304348</v>
      </c>
      <c r="BL438" s="48">
        <v>23</v>
      </c>
    </row>
    <row r="439" spans="1:64" ht="15">
      <c r="A439" s="64" t="s">
        <v>484</v>
      </c>
      <c r="B439" s="64" t="s">
        <v>642</v>
      </c>
      <c r="C439" s="65" t="s">
        <v>5806</v>
      </c>
      <c r="D439" s="66">
        <v>3</v>
      </c>
      <c r="E439" s="67" t="s">
        <v>132</v>
      </c>
      <c r="F439" s="68">
        <v>35</v>
      </c>
      <c r="G439" s="65"/>
      <c r="H439" s="69"/>
      <c r="I439" s="70"/>
      <c r="J439" s="70"/>
      <c r="K439" s="34" t="s">
        <v>65</v>
      </c>
      <c r="L439" s="77">
        <v>439</v>
      </c>
      <c r="M439" s="77"/>
      <c r="N439" s="72"/>
      <c r="O439" s="79" t="s">
        <v>646</v>
      </c>
      <c r="P439" s="81">
        <v>43478.17150462963</v>
      </c>
      <c r="Q439" s="79" t="s">
        <v>765</v>
      </c>
      <c r="R439" s="79"/>
      <c r="S439" s="79"/>
      <c r="T439" s="79"/>
      <c r="U439" s="79"/>
      <c r="V439" s="82" t="s">
        <v>1111</v>
      </c>
      <c r="W439" s="81">
        <v>43478.17150462963</v>
      </c>
      <c r="X439" s="82" t="s">
        <v>1444</v>
      </c>
      <c r="Y439" s="79"/>
      <c r="Z439" s="79"/>
      <c r="AA439" s="85" t="s">
        <v>1789</v>
      </c>
      <c r="AB439" s="79"/>
      <c r="AC439" s="79" t="b">
        <v>0</v>
      </c>
      <c r="AD439" s="79">
        <v>0</v>
      </c>
      <c r="AE439" s="85" t="s">
        <v>1876</v>
      </c>
      <c r="AF439" s="79" t="b">
        <v>0</v>
      </c>
      <c r="AG439" s="79" t="s">
        <v>1909</v>
      </c>
      <c r="AH439" s="79"/>
      <c r="AI439" s="85" t="s">
        <v>1876</v>
      </c>
      <c r="AJ439" s="79" t="b">
        <v>0</v>
      </c>
      <c r="AK439" s="79">
        <v>88</v>
      </c>
      <c r="AL439" s="85" t="s">
        <v>1843</v>
      </c>
      <c r="AM439" s="79" t="s">
        <v>1929</v>
      </c>
      <c r="AN439" s="79" t="b">
        <v>0</v>
      </c>
      <c r="AO439" s="85" t="s">
        <v>1843</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484</v>
      </c>
      <c r="B440" s="64" t="s">
        <v>530</v>
      </c>
      <c r="C440" s="65" t="s">
        <v>5806</v>
      </c>
      <c r="D440" s="66">
        <v>3</v>
      </c>
      <c r="E440" s="67" t="s">
        <v>132</v>
      </c>
      <c r="F440" s="68">
        <v>35</v>
      </c>
      <c r="G440" s="65"/>
      <c r="H440" s="69"/>
      <c r="I440" s="70"/>
      <c r="J440" s="70"/>
      <c r="K440" s="34" t="s">
        <v>65</v>
      </c>
      <c r="L440" s="77">
        <v>440</v>
      </c>
      <c r="M440" s="77"/>
      <c r="N440" s="72"/>
      <c r="O440" s="79" t="s">
        <v>646</v>
      </c>
      <c r="P440" s="81">
        <v>43478.17150462963</v>
      </c>
      <c r="Q440" s="79" t="s">
        <v>765</v>
      </c>
      <c r="R440" s="79"/>
      <c r="S440" s="79"/>
      <c r="T440" s="79"/>
      <c r="U440" s="79"/>
      <c r="V440" s="82" t="s">
        <v>1111</v>
      </c>
      <c r="W440" s="81">
        <v>43478.17150462963</v>
      </c>
      <c r="X440" s="82" t="s">
        <v>1444</v>
      </c>
      <c r="Y440" s="79"/>
      <c r="Z440" s="79"/>
      <c r="AA440" s="85" t="s">
        <v>1789</v>
      </c>
      <c r="AB440" s="79"/>
      <c r="AC440" s="79" t="b">
        <v>0</v>
      </c>
      <c r="AD440" s="79">
        <v>0</v>
      </c>
      <c r="AE440" s="85" t="s">
        <v>1876</v>
      </c>
      <c r="AF440" s="79" t="b">
        <v>0</v>
      </c>
      <c r="AG440" s="79" t="s">
        <v>1909</v>
      </c>
      <c r="AH440" s="79"/>
      <c r="AI440" s="85" t="s">
        <v>1876</v>
      </c>
      <c r="AJ440" s="79" t="b">
        <v>0</v>
      </c>
      <c r="AK440" s="79">
        <v>88</v>
      </c>
      <c r="AL440" s="85" t="s">
        <v>1843</v>
      </c>
      <c r="AM440" s="79" t="s">
        <v>1929</v>
      </c>
      <c r="AN440" s="79" t="b">
        <v>0</v>
      </c>
      <c r="AO440" s="85" t="s">
        <v>1843</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v>0</v>
      </c>
      <c r="BE440" s="49">
        <v>0</v>
      </c>
      <c r="BF440" s="48">
        <v>1</v>
      </c>
      <c r="BG440" s="49">
        <v>4.3478260869565215</v>
      </c>
      <c r="BH440" s="48">
        <v>0</v>
      </c>
      <c r="BI440" s="49">
        <v>0</v>
      </c>
      <c r="BJ440" s="48">
        <v>22</v>
      </c>
      <c r="BK440" s="49">
        <v>95.65217391304348</v>
      </c>
      <c r="BL440" s="48">
        <v>23</v>
      </c>
    </row>
    <row r="441" spans="1:64" ht="15">
      <c r="A441" s="64" t="s">
        <v>485</v>
      </c>
      <c r="B441" s="64" t="s">
        <v>369</v>
      </c>
      <c r="C441" s="65" t="s">
        <v>5806</v>
      </c>
      <c r="D441" s="66">
        <v>3</v>
      </c>
      <c r="E441" s="67" t="s">
        <v>132</v>
      </c>
      <c r="F441" s="68">
        <v>35</v>
      </c>
      <c r="G441" s="65"/>
      <c r="H441" s="69"/>
      <c r="I441" s="70"/>
      <c r="J441" s="70"/>
      <c r="K441" s="34" t="s">
        <v>65</v>
      </c>
      <c r="L441" s="77">
        <v>441</v>
      </c>
      <c r="M441" s="77"/>
      <c r="N441" s="72"/>
      <c r="O441" s="79" t="s">
        <v>646</v>
      </c>
      <c r="P441" s="81">
        <v>43478.17868055555</v>
      </c>
      <c r="Q441" s="79" t="s">
        <v>761</v>
      </c>
      <c r="R441" s="79"/>
      <c r="S441" s="79"/>
      <c r="T441" s="79"/>
      <c r="U441" s="79"/>
      <c r="V441" s="82" t="s">
        <v>1112</v>
      </c>
      <c r="W441" s="81">
        <v>43478.17868055555</v>
      </c>
      <c r="X441" s="82" t="s">
        <v>1445</v>
      </c>
      <c r="Y441" s="79"/>
      <c r="Z441" s="79"/>
      <c r="AA441" s="85" t="s">
        <v>1790</v>
      </c>
      <c r="AB441" s="79"/>
      <c r="AC441" s="79" t="b">
        <v>0</v>
      </c>
      <c r="AD441" s="79">
        <v>0</v>
      </c>
      <c r="AE441" s="85" t="s">
        <v>1876</v>
      </c>
      <c r="AF441" s="79" t="b">
        <v>1</v>
      </c>
      <c r="AG441" s="79" t="s">
        <v>1909</v>
      </c>
      <c r="AH441" s="79"/>
      <c r="AI441" s="85" t="s">
        <v>1918</v>
      </c>
      <c r="AJ441" s="79" t="b">
        <v>0</v>
      </c>
      <c r="AK441" s="79">
        <v>81</v>
      </c>
      <c r="AL441" s="85" t="s">
        <v>1671</v>
      </c>
      <c r="AM441" s="79" t="s">
        <v>1921</v>
      </c>
      <c r="AN441" s="79" t="b">
        <v>0</v>
      </c>
      <c r="AO441" s="85" t="s">
        <v>1671</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v>0</v>
      </c>
      <c r="BE441" s="49">
        <v>0</v>
      </c>
      <c r="BF441" s="48">
        <v>2</v>
      </c>
      <c r="BG441" s="49">
        <v>7.142857142857143</v>
      </c>
      <c r="BH441" s="48">
        <v>0</v>
      </c>
      <c r="BI441" s="49">
        <v>0</v>
      </c>
      <c r="BJ441" s="48">
        <v>26</v>
      </c>
      <c r="BK441" s="49">
        <v>92.85714285714286</v>
      </c>
      <c r="BL441" s="48">
        <v>28</v>
      </c>
    </row>
    <row r="442" spans="1:64" ht="15">
      <c r="A442" s="64" t="s">
        <v>486</v>
      </c>
      <c r="B442" s="64" t="s">
        <v>642</v>
      </c>
      <c r="C442" s="65" t="s">
        <v>5806</v>
      </c>
      <c r="D442" s="66">
        <v>3</v>
      </c>
      <c r="E442" s="67" t="s">
        <v>132</v>
      </c>
      <c r="F442" s="68">
        <v>35</v>
      </c>
      <c r="G442" s="65"/>
      <c r="H442" s="69"/>
      <c r="I442" s="70"/>
      <c r="J442" s="70"/>
      <c r="K442" s="34" t="s">
        <v>65</v>
      </c>
      <c r="L442" s="77">
        <v>442</v>
      </c>
      <c r="M442" s="77"/>
      <c r="N442" s="72"/>
      <c r="O442" s="79" t="s">
        <v>646</v>
      </c>
      <c r="P442" s="81">
        <v>43478.21130787037</v>
      </c>
      <c r="Q442" s="79" t="s">
        <v>765</v>
      </c>
      <c r="R442" s="79"/>
      <c r="S442" s="79"/>
      <c r="T442" s="79"/>
      <c r="U442" s="79"/>
      <c r="V442" s="82" t="s">
        <v>938</v>
      </c>
      <c r="W442" s="81">
        <v>43478.21130787037</v>
      </c>
      <c r="X442" s="82" t="s">
        <v>1446</v>
      </c>
      <c r="Y442" s="79"/>
      <c r="Z442" s="79"/>
      <c r="AA442" s="85" t="s">
        <v>1791</v>
      </c>
      <c r="AB442" s="79"/>
      <c r="AC442" s="79" t="b">
        <v>0</v>
      </c>
      <c r="AD442" s="79">
        <v>0</v>
      </c>
      <c r="AE442" s="85" t="s">
        <v>1876</v>
      </c>
      <c r="AF442" s="79" t="b">
        <v>0</v>
      </c>
      <c r="AG442" s="79" t="s">
        <v>1909</v>
      </c>
      <c r="AH442" s="79"/>
      <c r="AI442" s="85" t="s">
        <v>1876</v>
      </c>
      <c r="AJ442" s="79" t="b">
        <v>0</v>
      </c>
      <c r="AK442" s="79">
        <v>88</v>
      </c>
      <c r="AL442" s="85" t="s">
        <v>1843</v>
      </c>
      <c r="AM442" s="79" t="s">
        <v>1919</v>
      </c>
      <c r="AN442" s="79" t="b">
        <v>0</v>
      </c>
      <c r="AO442" s="85" t="s">
        <v>1843</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486</v>
      </c>
      <c r="B443" s="64" t="s">
        <v>530</v>
      </c>
      <c r="C443" s="65" t="s">
        <v>5806</v>
      </c>
      <c r="D443" s="66">
        <v>3</v>
      </c>
      <c r="E443" s="67" t="s">
        <v>132</v>
      </c>
      <c r="F443" s="68">
        <v>35</v>
      </c>
      <c r="G443" s="65"/>
      <c r="H443" s="69"/>
      <c r="I443" s="70"/>
      <c r="J443" s="70"/>
      <c r="K443" s="34" t="s">
        <v>65</v>
      </c>
      <c r="L443" s="77">
        <v>443</v>
      </c>
      <c r="M443" s="77"/>
      <c r="N443" s="72"/>
      <c r="O443" s="79" t="s">
        <v>646</v>
      </c>
      <c r="P443" s="81">
        <v>43478.21130787037</v>
      </c>
      <c r="Q443" s="79" t="s">
        <v>765</v>
      </c>
      <c r="R443" s="79"/>
      <c r="S443" s="79"/>
      <c r="T443" s="79"/>
      <c r="U443" s="79"/>
      <c r="V443" s="82" t="s">
        <v>938</v>
      </c>
      <c r="W443" s="81">
        <v>43478.21130787037</v>
      </c>
      <c r="X443" s="82" t="s">
        <v>1446</v>
      </c>
      <c r="Y443" s="79"/>
      <c r="Z443" s="79"/>
      <c r="AA443" s="85" t="s">
        <v>1791</v>
      </c>
      <c r="AB443" s="79"/>
      <c r="AC443" s="79" t="b">
        <v>0</v>
      </c>
      <c r="AD443" s="79">
        <v>0</v>
      </c>
      <c r="AE443" s="85" t="s">
        <v>1876</v>
      </c>
      <c r="AF443" s="79" t="b">
        <v>0</v>
      </c>
      <c r="AG443" s="79" t="s">
        <v>1909</v>
      </c>
      <c r="AH443" s="79"/>
      <c r="AI443" s="85" t="s">
        <v>1876</v>
      </c>
      <c r="AJ443" s="79" t="b">
        <v>0</v>
      </c>
      <c r="AK443" s="79">
        <v>88</v>
      </c>
      <c r="AL443" s="85" t="s">
        <v>1843</v>
      </c>
      <c r="AM443" s="79" t="s">
        <v>1919</v>
      </c>
      <c r="AN443" s="79" t="b">
        <v>0</v>
      </c>
      <c r="AO443" s="85" t="s">
        <v>1843</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4.3478260869565215</v>
      </c>
      <c r="BH443" s="48">
        <v>0</v>
      </c>
      <c r="BI443" s="49">
        <v>0</v>
      </c>
      <c r="BJ443" s="48">
        <v>22</v>
      </c>
      <c r="BK443" s="49">
        <v>95.65217391304348</v>
      </c>
      <c r="BL443" s="48">
        <v>23</v>
      </c>
    </row>
    <row r="444" spans="1:64" ht="15">
      <c r="A444" s="64" t="s">
        <v>487</v>
      </c>
      <c r="B444" s="64" t="s">
        <v>642</v>
      </c>
      <c r="C444" s="65" t="s">
        <v>5806</v>
      </c>
      <c r="D444" s="66">
        <v>3</v>
      </c>
      <c r="E444" s="67" t="s">
        <v>132</v>
      </c>
      <c r="F444" s="68">
        <v>35</v>
      </c>
      <c r="G444" s="65"/>
      <c r="H444" s="69"/>
      <c r="I444" s="70"/>
      <c r="J444" s="70"/>
      <c r="K444" s="34" t="s">
        <v>65</v>
      </c>
      <c r="L444" s="77">
        <v>444</v>
      </c>
      <c r="M444" s="77"/>
      <c r="N444" s="72"/>
      <c r="O444" s="79" t="s">
        <v>646</v>
      </c>
      <c r="P444" s="81">
        <v>43478.21428240741</v>
      </c>
      <c r="Q444" s="79" t="s">
        <v>765</v>
      </c>
      <c r="R444" s="79"/>
      <c r="S444" s="79"/>
      <c r="T444" s="79"/>
      <c r="U444" s="79"/>
      <c r="V444" s="82" t="s">
        <v>1113</v>
      </c>
      <c r="W444" s="81">
        <v>43478.21428240741</v>
      </c>
      <c r="X444" s="82" t="s">
        <v>1447</v>
      </c>
      <c r="Y444" s="79"/>
      <c r="Z444" s="79"/>
      <c r="AA444" s="85" t="s">
        <v>1792</v>
      </c>
      <c r="AB444" s="79"/>
      <c r="AC444" s="79" t="b">
        <v>0</v>
      </c>
      <c r="AD444" s="79">
        <v>0</v>
      </c>
      <c r="AE444" s="85" t="s">
        <v>1876</v>
      </c>
      <c r="AF444" s="79" t="b">
        <v>0</v>
      </c>
      <c r="AG444" s="79" t="s">
        <v>1909</v>
      </c>
      <c r="AH444" s="79"/>
      <c r="AI444" s="85" t="s">
        <v>1876</v>
      </c>
      <c r="AJ444" s="79" t="b">
        <v>0</v>
      </c>
      <c r="AK444" s="79">
        <v>88</v>
      </c>
      <c r="AL444" s="85" t="s">
        <v>1843</v>
      </c>
      <c r="AM444" s="79" t="s">
        <v>1920</v>
      </c>
      <c r="AN444" s="79" t="b">
        <v>0</v>
      </c>
      <c r="AO444" s="85" t="s">
        <v>1843</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487</v>
      </c>
      <c r="B445" s="64" t="s">
        <v>530</v>
      </c>
      <c r="C445" s="65" t="s">
        <v>5806</v>
      </c>
      <c r="D445" s="66">
        <v>3</v>
      </c>
      <c r="E445" s="67" t="s">
        <v>132</v>
      </c>
      <c r="F445" s="68">
        <v>35</v>
      </c>
      <c r="G445" s="65"/>
      <c r="H445" s="69"/>
      <c r="I445" s="70"/>
      <c r="J445" s="70"/>
      <c r="K445" s="34" t="s">
        <v>65</v>
      </c>
      <c r="L445" s="77">
        <v>445</v>
      </c>
      <c r="M445" s="77"/>
      <c r="N445" s="72"/>
      <c r="O445" s="79" t="s">
        <v>646</v>
      </c>
      <c r="P445" s="81">
        <v>43478.21428240741</v>
      </c>
      <c r="Q445" s="79" t="s">
        <v>765</v>
      </c>
      <c r="R445" s="79"/>
      <c r="S445" s="79"/>
      <c r="T445" s="79"/>
      <c r="U445" s="79"/>
      <c r="V445" s="82" t="s">
        <v>1113</v>
      </c>
      <c r="W445" s="81">
        <v>43478.21428240741</v>
      </c>
      <c r="X445" s="82" t="s">
        <v>1447</v>
      </c>
      <c r="Y445" s="79"/>
      <c r="Z445" s="79"/>
      <c r="AA445" s="85" t="s">
        <v>1792</v>
      </c>
      <c r="AB445" s="79"/>
      <c r="AC445" s="79" t="b">
        <v>0</v>
      </c>
      <c r="AD445" s="79">
        <v>0</v>
      </c>
      <c r="AE445" s="85" t="s">
        <v>1876</v>
      </c>
      <c r="AF445" s="79" t="b">
        <v>0</v>
      </c>
      <c r="AG445" s="79" t="s">
        <v>1909</v>
      </c>
      <c r="AH445" s="79"/>
      <c r="AI445" s="85" t="s">
        <v>1876</v>
      </c>
      <c r="AJ445" s="79" t="b">
        <v>0</v>
      </c>
      <c r="AK445" s="79">
        <v>88</v>
      </c>
      <c r="AL445" s="85" t="s">
        <v>1843</v>
      </c>
      <c r="AM445" s="79" t="s">
        <v>1920</v>
      </c>
      <c r="AN445" s="79" t="b">
        <v>0</v>
      </c>
      <c r="AO445" s="85" t="s">
        <v>1843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0</v>
      </c>
      <c r="BE445" s="49">
        <v>0</v>
      </c>
      <c r="BF445" s="48">
        <v>1</v>
      </c>
      <c r="BG445" s="49">
        <v>4.3478260869565215</v>
      </c>
      <c r="BH445" s="48">
        <v>0</v>
      </c>
      <c r="BI445" s="49">
        <v>0</v>
      </c>
      <c r="BJ445" s="48">
        <v>22</v>
      </c>
      <c r="BK445" s="49">
        <v>95.65217391304348</v>
      </c>
      <c r="BL445" s="48">
        <v>23</v>
      </c>
    </row>
    <row r="446" spans="1:64" ht="15">
      <c r="A446" s="64" t="s">
        <v>488</v>
      </c>
      <c r="B446" s="64" t="s">
        <v>642</v>
      </c>
      <c r="C446" s="65" t="s">
        <v>5806</v>
      </c>
      <c r="D446" s="66">
        <v>3</v>
      </c>
      <c r="E446" s="67" t="s">
        <v>132</v>
      </c>
      <c r="F446" s="68">
        <v>35</v>
      </c>
      <c r="G446" s="65"/>
      <c r="H446" s="69"/>
      <c r="I446" s="70"/>
      <c r="J446" s="70"/>
      <c r="K446" s="34" t="s">
        <v>65</v>
      </c>
      <c r="L446" s="77">
        <v>446</v>
      </c>
      <c r="M446" s="77"/>
      <c r="N446" s="72"/>
      <c r="O446" s="79" t="s">
        <v>646</v>
      </c>
      <c r="P446" s="81">
        <v>43478.22813657407</v>
      </c>
      <c r="Q446" s="79" t="s">
        <v>765</v>
      </c>
      <c r="R446" s="79"/>
      <c r="S446" s="79"/>
      <c r="T446" s="79"/>
      <c r="U446" s="79"/>
      <c r="V446" s="82" t="s">
        <v>1114</v>
      </c>
      <c r="W446" s="81">
        <v>43478.22813657407</v>
      </c>
      <c r="X446" s="82" t="s">
        <v>1448</v>
      </c>
      <c r="Y446" s="79"/>
      <c r="Z446" s="79"/>
      <c r="AA446" s="85" t="s">
        <v>1793</v>
      </c>
      <c r="AB446" s="79"/>
      <c r="AC446" s="79" t="b">
        <v>0</v>
      </c>
      <c r="AD446" s="79">
        <v>0</v>
      </c>
      <c r="AE446" s="85" t="s">
        <v>1876</v>
      </c>
      <c r="AF446" s="79" t="b">
        <v>0</v>
      </c>
      <c r="AG446" s="79" t="s">
        <v>1909</v>
      </c>
      <c r="AH446" s="79"/>
      <c r="AI446" s="85" t="s">
        <v>1876</v>
      </c>
      <c r="AJ446" s="79" t="b">
        <v>0</v>
      </c>
      <c r="AK446" s="79">
        <v>88</v>
      </c>
      <c r="AL446" s="85" t="s">
        <v>1843</v>
      </c>
      <c r="AM446" s="79" t="s">
        <v>1919</v>
      </c>
      <c r="AN446" s="79" t="b">
        <v>0</v>
      </c>
      <c r="AO446" s="85" t="s">
        <v>1843</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488</v>
      </c>
      <c r="B447" s="64" t="s">
        <v>530</v>
      </c>
      <c r="C447" s="65" t="s">
        <v>5806</v>
      </c>
      <c r="D447" s="66">
        <v>3</v>
      </c>
      <c r="E447" s="67" t="s">
        <v>132</v>
      </c>
      <c r="F447" s="68">
        <v>35</v>
      </c>
      <c r="G447" s="65"/>
      <c r="H447" s="69"/>
      <c r="I447" s="70"/>
      <c r="J447" s="70"/>
      <c r="K447" s="34" t="s">
        <v>65</v>
      </c>
      <c r="L447" s="77">
        <v>447</v>
      </c>
      <c r="M447" s="77"/>
      <c r="N447" s="72"/>
      <c r="O447" s="79" t="s">
        <v>646</v>
      </c>
      <c r="P447" s="81">
        <v>43478.22813657407</v>
      </c>
      <c r="Q447" s="79" t="s">
        <v>765</v>
      </c>
      <c r="R447" s="79"/>
      <c r="S447" s="79"/>
      <c r="T447" s="79"/>
      <c r="U447" s="79"/>
      <c r="V447" s="82" t="s">
        <v>1114</v>
      </c>
      <c r="W447" s="81">
        <v>43478.22813657407</v>
      </c>
      <c r="X447" s="82" t="s">
        <v>1448</v>
      </c>
      <c r="Y447" s="79"/>
      <c r="Z447" s="79"/>
      <c r="AA447" s="85" t="s">
        <v>1793</v>
      </c>
      <c r="AB447" s="79"/>
      <c r="AC447" s="79" t="b">
        <v>0</v>
      </c>
      <c r="AD447" s="79">
        <v>0</v>
      </c>
      <c r="AE447" s="85" t="s">
        <v>1876</v>
      </c>
      <c r="AF447" s="79" t="b">
        <v>0</v>
      </c>
      <c r="AG447" s="79" t="s">
        <v>1909</v>
      </c>
      <c r="AH447" s="79"/>
      <c r="AI447" s="85" t="s">
        <v>1876</v>
      </c>
      <c r="AJ447" s="79" t="b">
        <v>0</v>
      </c>
      <c r="AK447" s="79">
        <v>88</v>
      </c>
      <c r="AL447" s="85" t="s">
        <v>1843</v>
      </c>
      <c r="AM447" s="79" t="s">
        <v>1919</v>
      </c>
      <c r="AN447" s="79" t="b">
        <v>0</v>
      </c>
      <c r="AO447" s="85" t="s">
        <v>1843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v>0</v>
      </c>
      <c r="BE447" s="49">
        <v>0</v>
      </c>
      <c r="BF447" s="48">
        <v>1</v>
      </c>
      <c r="BG447" s="49">
        <v>4.3478260869565215</v>
      </c>
      <c r="BH447" s="48">
        <v>0</v>
      </c>
      <c r="BI447" s="49">
        <v>0</v>
      </c>
      <c r="BJ447" s="48">
        <v>22</v>
      </c>
      <c r="BK447" s="49">
        <v>95.65217391304348</v>
      </c>
      <c r="BL447" s="48">
        <v>23</v>
      </c>
    </row>
    <row r="448" spans="1:64" ht="15">
      <c r="A448" s="64" t="s">
        <v>489</v>
      </c>
      <c r="B448" s="64" t="s">
        <v>642</v>
      </c>
      <c r="C448" s="65" t="s">
        <v>5806</v>
      </c>
      <c r="D448" s="66">
        <v>3</v>
      </c>
      <c r="E448" s="67" t="s">
        <v>132</v>
      </c>
      <c r="F448" s="68">
        <v>35</v>
      </c>
      <c r="G448" s="65"/>
      <c r="H448" s="69"/>
      <c r="I448" s="70"/>
      <c r="J448" s="70"/>
      <c r="K448" s="34" t="s">
        <v>65</v>
      </c>
      <c r="L448" s="77">
        <v>448</v>
      </c>
      <c r="M448" s="77"/>
      <c r="N448" s="72"/>
      <c r="O448" s="79" t="s">
        <v>646</v>
      </c>
      <c r="P448" s="81">
        <v>43478.23930555556</v>
      </c>
      <c r="Q448" s="79" t="s">
        <v>765</v>
      </c>
      <c r="R448" s="79"/>
      <c r="S448" s="79"/>
      <c r="T448" s="79"/>
      <c r="U448" s="79"/>
      <c r="V448" s="82" t="s">
        <v>1115</v>
      </c>
      <c r="W448" s="81">
        <v>43478.23930555556</v>
      </c>
      <c r="X448" s="82" t="s">
        <v>1449</v>
      </c>
      <c r="Y448" s="79"/>
      <c r="Z448" s="79"/>
      <c r="AA448" s="85" t="s">
        <v>1794</v>
      </c>
      <c r="AB448" s="79"/>
      <c r="AC448" s="79" t="b">
        <v>0</v>
      </c>
      <c r="AD448" s="79">
        <v>0</v>
      </c>
      <c r="AE448" s="85" t="s">
        <v>1876</v>
      </c>
      <c r="AF448" s="79" t="b">
        <v>0</v>
      </c>
      <c r="AG448" s="79" t="s">
        <v>1909</v>
      </c>
      <c r="AH448" s="79"/>
      <c r="AI448" s="85" t="s">
        <v>1876</v>
      </c>
      <c r="AJ448" s="79" t="b">
        <v>0</v>
      </c>
      <c r="AK448" s="79">
        <v>88</v>
      </c>
      <c r="AL448" s="85" t="s">
        <v>1843</v>
      </c>
      <c r="AM448" s="79" t="s">
        <v>1920</v>
      </c>
      <c r="AN448" s="79" t="b">
        <v>0</v>
      </c>
      <c r="AO448" s="85" t="s">
        <v>1843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489</v>
      </c>
      <c r="B449" s="64" t="s">
        <v>530</v>
      </c>
      <c r="C449" s="65" t="s">
        <v>5806</v>
      </c>
      <c r="D449" s="66">
        <v>3</v>
      </c>
      <c r="E449" s="67" t="s">
        <v>132</v>
      </c>
      <c r="F449" s="68">
        <v>35</v>
      </c>
      <c r="G449" s="65"/>
      <c r="H449" s="69"/>
      <c r="I449" s="70"/>
      <c r="J449" s="70"/>
      <c r="K449" s="34" t="s">
        <v>65</v>
      </c>
      <c r="L449" s="77">
        <v>449</v>
      </c>
      <c r="M449" s="77"/>
      <c r="N449" s="72"/>
      <c r="O449" s="79" t="s">
        <v>646</v>
      </c>
      <c r="P449" s="81">
        <v>43478.23930555556</v>
      </c>
      <c r="Q449" s="79" t="s">
        <v>765</v>
      </c>
      <c r="R449" s="79"/>
      <c r="S449" s="79"/>
      <c r="T449" s="79"/>
      <c r="U449" s="79"/>
      <c r="V449" s="82" t="s">
        <v>1115</v>
      </c>
      <c r="W449" s="81">
        <v>43478.23930555556</v>
      </c>
      <c r="X449" s="82" t="s">
        <v>1449</v>
      </c>
      <c r="Y449" s="79"/>
      <c r="Z449" s="79"/>
      <c r="AA449" s="85" t="s">
        <v>1794</v>
      </c>
      <c r="AB449" s="79"/>
      <c r="AC449" s="79" t="b">
        <v>0</v>
      </c>
      <c r="AD449" s="79">
        <v>0</v>
      </c>
      <c r="AE449" s="85" t="s">
        <v>1876</v>
      </c>
      <c r="AF449" s="79" t="b">
        <v>0</v>
      </c>
      <c r="AG449" s="79" t="s">
        <v>1909</v>
      </c>
      <c r="AH449" s="79"/>
      <c r="AI449" s="85" t="s">
        <v>1876</v>
      </c>
      <c r="AJ449" s="79" t="b">
        <v>0</v>
      </c>
      <c r="AK449" s="79">
        <v>88</v>
      </c>
      <c r="AL449" s="85" t="s">
        <v>1843</v>
      </c>
      <c r="AM449" s="79" t="s">
        <v>1920</v>
      </c>
      <c r="AN449" s="79" t="b">
        <v>0</v>
      </c>
      <c r="AO449" s="85" t="s">
        <v>1843</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v>0</v>
      </c>
      <c r="BE449" s="49">
        <v>0</v>
      </c>
      <c r="BF449" s="48">
        <v>1</v>
      </c>
      <c r="BG449" s="49">
        <v>4.3478260869565215</v>
      </c>
      <c r="BH449" s="48">
        <v>0</v>
      </c>
      <c r="BI449" s="49">
        <v>0</v>
      </c>
      <c r="BJ449" s="48">
        <v>22</v>
      </c>
      <c r="BK449" s="49">
        <v>95.65217391304348</v>
      </c>
      <c r="BL449" s="48">
        <v>23</v>
      </c>
    </row>
    <row r="450" spans="1:64" ht="15">
      <c r="A450" s="64" t="s">
        <v>490</v>
      </c>
      <c r="B450" s="64" t="s">
        <v>642</v>
      </c>
      <c r="C450" s="65" t="s">
        <v>5806</v>
      </c>
      <c r="D450" s="66">
        <v>3</v>
      </c>
      <c r="E450" s="67" t="s">
        <v>132</v>
      </c>
      <c r="F450" s="68">
        <v>35</v>
      </c>
      <c r="G450" s="65"/>
      <c r="H450" s="69"/>
      <c r="I450" s="70"/>
      <c r="J450" s="70"/>
      <c r="K450" s="34" t="s">
        <v>65</v>
      </c>
      <c r="L450" s="77">
        <v>450</v>
      </c>
      <c r="M450" s="77"/>
      <c r="N450" s="72"/>
      <c r="O450" s="79" t="s">
        <v>646</v>
      </c>
      <c r="P450" s="81">
        <v>43478.24627314815</v>
      </c>
      <c r="Q450" s="79" t="s">
        <v>765</v>
      </c>
      <c r="R450" s="79"/>
      <c r="S450" s="79"/>
      <c r="T450" s="79"/>
      <c r="U450" s="79"/>
      <c r="V450" s="82" t="s">
        <v>1116</v>
      </c>
      <c r="W450" s="81">
        <v>43478.24627314815</v>
      </c>
      <c r="X450" s="82" t="s">
        <v>1450</v>
      </c>
      <c r="Y450" s="79"/>
      <c r="Z450" s="79"/>
      <c r="AA450" s="85" t="s">
        <v>1795</v>
      </c>
      <c r="AB450" s="79"/>
      <c r="AC450" s="79" t="b">
        <v>0</v>
      </c>
      <c r="AD450" s="79">
        <v>0</v>
      </c>
      <c r="AE450" s="85" t="s">
        <v>1876</v>
      </c>
      <c r="AF450" s="79" t="b">
        <v>0</v>
      </c>
      <c r="AG450" s="79" t="s">
        <v>1909</v>
      </c>
      <c r="AH450" s="79"/>
      <c r="AI450" s="85" t="s">
        <v>1876</v>
      </c>
      <c r="AJ450" s="79" t="b">
        <v>0</v>
      </c>
      <c r="AK450" s="79">
        <v>88</v>
      </c>
      <c r="AL450" s="85" t="s">
        <v>1843</v>
      </c>
      <c r="AM450" s="79" t="s">
        <v>1919</v>
      </c>
      <c r="AN450" s="79" t="b">
        <v>0</v>
      </c>
      <c r="AO450" s="85" t="s">
        <v>1843</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490</v>
      </c>
      <c r="B451" s="64" t="s">
        <v>530</v>
      </c>
      <c r="C451" s="65" t="s">
        <v>5806</v>
      </c>
      <c r="D451" s="66">
        <v>3</v>
      </c>
      <c r="E451" s="67" t="s">
        <v>132</v>
      </c>
      <c r="F451" s="68">
        <v>35</v>
      </c>
      <c r="G451" s="65"/>
      <c r="H451" s="69"/>
      <c r="I451" s="70"/>
      <c r="J451" s="70"/>
      <c r="K451" s="34" t="s">
        <v>65</v>
      </c>
      <c r="L451" s="77">
        <v>451</v>
      </c>
      <c r="M451" s="77"/>
      <c r="N451" s="72"/>
      <c r="O451" s="79" t="s">
        <v>646</v>
      </c>
      <c r="P451" s="81">
        <v>43478.24627314815</v>
      </c>
      <c r="Q451" s="79" t="s">
        <v>765</v>
      </c>
      <c r="R451" s="79"/>
      <c r="S451" s="79"/>
      <c r="T451" s="79"/>
      <c r="U451" s="79"/>
      <c r="V451" s="82" t="s">
        <v>1116</v>
      </c>
      <c r="W451" s="81">
        <v>43478.24627314815</v>
      </c>
      <c r="X451" s="82" t="s">
        <v>1450</v>
      </c>
      <c r="Y451" s="79"/>
      <c r="Z451" s="79"/>
      <c r="AA451" s="85" t="s">
        <v>1795</v>
      </c>
      <c r="AB451" s="79"/>
      <c r="AC451" s="79" t="b">
        <v>0</v>
      </c>
      <c r="AD451" s="79">
        <v>0</v>
      </c>
      <c r="AE451" s="85" t="s">
        <v>1876</v>
      </c>
      <c r="AF451" s="79" t="b">
        <v>0</v>
      </c>
      <c r="AG451" s="79" t="s">
        <v>1909</v>
      </c>
      <c r="AH451" s="79"/>
      <c r="AI451" s="85" t="s">
        <v>1876</v>
      </c>
      <c r="AJ451" s="79" t="b">
        <v>0</v>
      </c>
      <c r="AK451" s="79">
        <v>88</v>
      </c>
      <c r="AL451" s="85" t="s">
        <v>1843</v>
      </c>
      <c r="AM451" s="79" t="s">
        <v>1919</v>
      </c>
      <c r="AN451" s="79" t="b">
        <v>0</v>
      </c>
      <c r="AO451" s="85" t="s">
        <v>1843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1</v>
      </c>
      <c r="BG451" s="49">
        <v>4.3478260869565215</v>
      </c>
      <c r="BH451" s="48">
        <v>0</v>
      </c>
      <c r="BI451" s="49">
        <v>0</v>
      </c>
      <c r="BJ451" s="48">
        <v>22</v>
      </c>
      <c r="BK451" s="49">
        <v>95.65217391304348</v>
      </c>
      <c r="BL451" s="48">
        <v>23</v>
      </c>
    </row>
    <row r="452" spans="1:64" ht="15">
      <c r="A452" s="64" t="s">
        <v>491</v>
      </c>
      <c r="B452" s="64" t="s">
        <v>642</v>
      </c>
      <c r="C452" s="65" t="s">
        <v>5806</v>
      </c>
      <c r="D452" s="66">
        <v>3</v>
      </c>
      <c r="E452" s="67" t="s">
        <v>132</v>
      </c>
      <c r="F452" s="68">
        <v>35</v>
      </c>
      <c r="G452" s="65"/>
      <c r="H452" s="69"/>
      <c r="I452" s="70"/>
      <c r="J452" s="70"/>
      <c r="K452" s="34" t="s">
        <v>65</v>
      </c>
      <c r="L452" s="77">
        <v>452</v>
      </c>
      <c r="M452" s="77"/>
      <c r="N452" s="72"/>
      <c r="O452" s="79" t="s">
        <v>646</v>
      </c>
      <c r="P452" s="81">
        <v>43478.33261574074</v>
      </c>
      <c r="Q452" s="79" t="s">
        <v>765</v>
      </c>
      <c r="R452" s="79"/>
      <c r="S452" s="79"/>
      <c r="T452" s="79"/>
      <c r="U452" s="79"/>
      <c r="V452" s="82" t="s">
        <v>1117</v>
      </c>
      <c r="W452" s="81">
        <v>43478.33261574074</v>
      </c>
      <c r="X452" s="82" t="s">
        <v>1451</v>
      </c>
      <c r="Y452" s="79"/>
      <c r="Z452" s="79"/>
      <c r="AA452" s="85" t="s">
        <v>1796</v>
      </c>
      <c r="AB452" s="79"/>
      <c r="AC452" s="79" t="b">
        <v>0</v>
      </c>
      <c r="AD452" s="79">
        <v>0</v>
      </c>
      <c r="AE452" s="85" t="s">
        <v>1876</v>
      </c>
      <c r="AF452" s="79" t="b">
        <v>0</v>
      </c>
      <c r="AG452" s="79" t="s">
        <v>1909</v>
      </c>
      <c r="AH452" s="79"/>
      <c r="AI452" s="85" t="s">
        <v>1876</v>
      </c>
      <c r="AJ452" s="79" t="b">
        <v>0</v>
      </c>
      <c r="AK452" s="79">
        <v>88</v>
      </c>
      <c r="AL452" s="85" t="s">
        <v>1843</v>
      </c>
      <c r="AM452" s="79" t="s">
        <v>1919</v>
      </c>
      <c r="AN452" s="79" t="b">
        <v>0</v>
      </c>
      <c r="AO452" s="85" t="s">
        <v>1843</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491</v>
      </c>
      <c r="B453" s="64" t="s">
        <v>530</v>
      </c>
      <c r="C453" s="65" t="s">
        <v>5806</v>
      </c>
      <c r="D453" s="66">
        <v>3</v>
      </c>
      <c r="E453" s="67" t="s">
        <v>132</v>
      </c>
      <c r="F453" s="68">
        <v>35</v>
      </c>
      <c r="G453" s="65"/>
      <c r="H453" s="69"/>
      <c r="I453" s="70"/>
      <c r="J453" s="70"/>
      <c r="K453" s="34" t="s">
        <v>65</v>
      </c>
      <c r="L453" s="77">
        <v>453</v>
      </c>
      <c r="M453" s="77"/>
      <c r="N453" s="72"/>
      <c r="O453" s="79" t="s">
        <v>646</v>
      </c>
      <c r="P453" s="81">
        <v>43478.33261574074</v>
      </c>
      <c r="Q453" s="79" t="s">
        <v>765</v>
      </c>
      <c r="R453" s="79"/>
      <c r="S453" s="79"/>
      <c r="T453" s="79"/>
      <c r="U453" s="79"/>
      <c r="V453" s="82" t="s">
        <v>1117</v>
      </c>
      <c r="W453" s="81">
        <v>43478.33261574074</v>
      </c>
      <c r="X453" s="82" t="s">
        <v>1451</v>
      </c>
      <c r="Y453" s="79"/>
      <c r="Z453" s="79"/>
      <c r="AA453" s="85" t="s">
        <v>1796</v>
      </c>
      <c r="AB453" s="79"/>
      <c r="AC453" s="79" t="b">
        <v>0</v>
      </c>
      <c r="AD453" s="79">
        <v>0</v>
      </c>
      <c r="AE453" s="85" t="s">
        <v>1876</v>
      </c>
      <c r="AF453" s="79" t="b">
        <v>0</v>
      </c>
      <c r="AG453" s="79" t="s">
        <v>1909</v>
      </c>
      <c r="AH453" s="79"/>
      <c r="AI453" s="85" t="s">
        <v>1876</v>
      </c>
      <c r="AJ453" s="79" t="b">
        <v>0</v>
      </c>
      <c r="AK453" s="79">
        <v>88</v>
      </c>
      <c r="AL453" s="85" t="s">
        <v>1843</v>
      </c>
      <c r="AM453" s="79" t="s">
        <v>1919</v>
      </c>
      <c r="AN453" s="79" t="b">
        <v>0</v>
      </c>
      <c r="AO453" s="85" t="s">
        <v>1843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0</v>
      </c>
      <c r="BE453" s="49">
        <v>0</v>
      </c>
      <c r="BF453" s="48">
        <v>1</v>
      </c>
      <c r="BG453" s="49">
        <v>4.3478260869565215</v>
      </c>
      <c r="BH453" s="48">
        <v>0</v>
      </c>
      <c r="BI453" s="49">
        <v>0</v>
      </c>
      <c r="BJ453" s="48">
        <v>22</v>
      </c>
      <c r="BK453" s="49">
        <v>95.65217391304348</v>
      </c>
      <c r="BL453" s="48">
        <v>23</v>
      </c>
    </row>
    <row r="454" spans="1:64" ht="15">
      <c r="A454" s="64" t="s">
        <v>492</v>
      </c>
      <c r="B454" s="64" t="s">
        <v>642</v>
      </c>
      <c r="C454" s="65" t="s">
        <v>5806</v>
      </c>
      <c r="D454" s="66">
        <v>3</v>
      </c>
      <c r="E454" s="67" t="s">
        <v>132</v>
      </c>
      <c r="F454" s="68">
        <v>35</v>
      </c>
      <c r="G454" s="65"/>
      <c r="H454" s="69"/>
      <c r="I454" s="70"/>
      <c r="J454" s="70"/>
      <c r="K454" s="34" t="s">
        <v>65</v>
      </c>
      <c r="L454" s="77">
        <v>454</v>
      </c>
      <c r="M454" s="77"/>
      <c r="N454" s="72"/>
      <c r="O454" s="79" t="s">
        <v>646</v>
      </c>
      <c r="P454" s="81">
        <v>43478.46637731481</v>
      </c>
      <c r="Q454" s="79" t="s">
        <v>765</v>
      </c>
      <c r="R454" s="79"/>
      <c r="S454" s="79"/>
      <c r="T454" s="79"/>
      <c r="U454" s="79"/>
      <c r="V454" s="82" t="s">
        <v>1118</v>
      </c>
      <c r="W454" s="81">
        <v>43478.46637731481</v>
      </c>
      <c r="X454" s="82" t="s">
        <v>1452</v>
      </c>
      <c r="Y454" s="79"/>
      <c r="Z454" s="79"/>
      <c r="AA454" s="85" t="s">
        <v>1797</v>
      </c>
      <c r="AB454" s="79"/>
      <c r="AC454" s="79" t="b">
        <v>0</v>
      </c>
      <c r="AD454" s="79">
        <v>0</v>
      </c>
      <c r="AE454" s="85" t="s">
        <v>1876</v>
      </c>
      <c r="AF454" s="79" t="b">
        <v>0</v>
      </c>
      <c r="AG454" s="79" t="s">
        <v>1909</v>
      </c>
      <c r="AH454" s="79"/>
      <c r="AI454" s="85" t="s">
        <v>1876</v>
      </c>
      <c r="AJ454" s="79" t="b">
        <v>0</v>
      </c>
      <c r="AK454" s="79">
        <v>88</v>
      </c>
      <c r="AL454" s="85" t="s">
        <v>1843</v>
      </c>
      <c r="AM454" s="79" t="s">
        <v>1919</v>
      </c>
      <c r="AN454" s="79" t="b">
        <v>0</v>
      </c>
      <c r="AO454" s="85" t="s">
        <v>1843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492</v>
      </c>
      <c r="B455" s="64" t="s">
        <v>530</v>
      </c>
      <c r="C455" s="65" t="s">
        <v>5806</v>
      </c>
      <c r="D455" s="66">
        <v>3</v>
      </c>
      <c r="E455" s="67" t="s">
        <v>132</v>
      </c>
      <c r="F455" s="68">
        <v>35</v>
      </c>
      <c r="G455" s="65"/>
      <c r="H455" s="69"/>
      <c r="I455" s="70"/>
      <c r="J455" s="70"/>
      <c r="K455" s="34" t="s">
        <v>65</v>
      </c>
      <c r="L455" s="77">
        <v>455</v>
      </c>
      <c r="M455" s="77"/>
      <c r="N455" s="72"/>
      <c r="O455" s="79" t="s">
        <v>646</v>
      </c>
      <c r="P455" s="81">
        <v>43478.46637731481</v>
      </c>
      <c r="Q455" s="79" t="s">
        <v>765</v>
      </c>
      <c r="R455" s="79"/>
      <c r="S455" s="79"/>
      <c r="T455" s="79"/>
      <c r="U455" s="79"/>
      <c r="V455" s="82" t="s">
        <v>1118</v>
      </c>
      <c r="W455" s="81">
        <v>43478.46637731481</v>
      </c>
      <c r="X455" s="82" t="s">
        <v>1452</v>
      </c>
      <c r="Y455" s="79"/>
      <c r="Z455" s="79"/>
      <c r="AA455" s="85" t="s">
        <v>1797</v>
      </c>
      <c r="AB455" s="79"/>
      <c r="AC455" s="79" t="b">
        <v>0</v>
      </c>
      <c r="AD455" s="79">
        <v>0</v>
      </c>
      <c r="AE455" s="85" t="s">
        <v>1876</v>
      </c>
      <c r="AF455" s="79" t="b">
        <v>0</v>
      </c>
      <c r="AG455" s="79" t="s">
        <v>1909</v>
      </c>
      <c r="AH455" s="79"/>
      <c r="AI455" s="85" t="s">
        <v>1876</v>
      </c>
      <c r="AJ455" s="79" t="b">
        <v>0</v>
      </c>
      <c r="AK455" s="79">
        <v>88</v>
      </c>
      <c r="AL455" s="85" t="s">
        <v>1843</v>
      </c>
      <c r="AM455" s="79" t="s">
        <v>1919</v>
      </c>
      <c r="AN455" s="79" t="b">
        <v>0</v>
      </c>
      <c r="AO455" s="85" t="s">
        <v>1843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v>0</v>
      </c>
      <c r="BE455" s="49">
        <v>0</v>
      </c>
      <c r="BF455" s="48">
        <v>1</v>
      </c>
      <c r="BG455" s="49">
        <v>4.3478260869565215</v>
      </c>
      <c r="BH455" s="48">
        <v>0</v>
      </c>
      <c r="BI455" s="49">
        <v>0</v>
      </c>
      <c r="BJ455" s="48">
        <v>22</v>
      </c>
      <c r="BK455" s="49">
        <v>95.65217391304348</v>
      </c>
      <c r="BL455" s="48">
        <v>23</v>
      </c>
    </row>
    <row r="456" spans="1:64" ht="15">
      <c r="A456" s="64" t="s">
        <v>493</v>
      </c>
      <c r="B456" s="64" t="s">
        <v>493</v>
      </c>
      <c r="C456" s="65" t="s">
        <v>2179</v>
      </c>
      <c r="D456" s="66">
        <v>3</v>
      </c>
      <c r="E456" s="67" t="s">
        <v>136</v>
      </c>
      <c r="F456" s="68">
        <v>35</v>
      </c>
      <c r="G456" s="65"/>
      <c r="H456" s="69"/>
      <c r="I456" s="70"/>
      <c r="J456" s="70"/>
      <c r="K456" s="34" t="s">
        <v>65</v>
      </c>
      <c r="L456" s="77">
        <v>456</v>
      </c>
      <c r="M456" s="77"/>
      <c r="N456" s="72"/>
      <c r="O456" s="79" t="s">
        <v>176</v>
      </c>
      <c r="P456" s="81">
        <v>43405.60542824074</v>
      </c>
      <c r="Q456" s="79" t="s">
        <v>766</v>
      </c>
      <c r="R456" s="79"/>
      <c r="S456" s="79"/>
      <c r="T456" s="79"/>
      <c r="U456" s="79"/>
      <c r="V456" s="82" t="s">
        <v>1119</v>
      </c>
      <c r="W456" s="81">
        <v>43405.60542824074</v>
      </c>
      <c r="X456" s="82" t="s">
        <v>1453</v>
      </c>
      <c r="Y456" s="79"/>
      <c r="Z456" s="79"/>
      <c r="AA456" s="85" t="s">
        <v>1798</v>
      </c>
      <c r="AB456" s="79"/>
      <c r="AC456" s="79" t="b">
        <v>0</v>
      </c>
      <c r="AD456" s="79">
        <v>0</v>
      </c>
      <c r="AE456" s="85" t="s">
        <v>1876</v>
      </c>
      <c r="AF456" s="79" t="b">
        <v>0</v>
      </c>
      <c r="AG456" s="79" t="s">
        <v>1909</v>
      </c>
      <c r="AH456" s="79"/>
      <c r="AI456" s="85" t="s">
        <v>1876</v>
      </c>
      <c r="AJ456" s="79" t="b">
        <v>0</v>
      </c>
      <c r="AK456" s="79">
        <v>0</v>
      </c>
      <c r="AL456" s="85" t="s">
        <v>1876</v>
      </c>
      <c r="AM456" s="79" t="s">
        <v>1938</v>
      </c>
      <c r="AN456" s="79" t="b">
        <v>0</v>
      </c>
      <c r="AO456" s="85" t="s">
        <v>1798</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5</v>
      </c>
      <c r="BC456" s="78" t="str">
        <f>REPLACE(INDEX(GroupVertices[Group],MATCH(Edges[[#This Row],[Vertex 2]],GroupVertices[Vertex],0)),1,1,"")</f>
        <v>5</v>
      </c>
      <c r="BD456" s="48">
        <v>0</v>
      </c>
      <c r="BE456" s="49">
        <v>0</v>
      </c>
      <c r="BF456" s="48">
        <v>0</v>
      </c>
      <c r="BG456" s="49">
        <v>0</v>
      </c>
      <c r="BH456" s="48">
        <v>0</v>
      </c>
      <c r="BI456" s="49">
        <v>0</v>
      </c>
      <c r="BJ456" s="48">
        <v>2</v>
      </c>
      <c r="BK456" s="49">
        <v>100</v>
      </c>
      <c r="BL456" s="48">
        <v>2</v>
      </c>
    </row>
    <row r="457" spans="1:64" ht="15">
      <c r="A457" s="64" t="s">
        <v>493</v>
      </c>
      <c r="B457" s="64" t="s">
        <v>493</v>
      </c>
      <c r="C457" s="65" t="s">
        <v>2179</v>
      </c>
      <c r="D457" s="66">
        <v>3</v>
      </c>
      <c r="E457" s="67" t="s">
        <v>136</v>
      </c>
      <c r="F457" s="68">
        <v>35</v>
      </c>
      <c r="G457" s="65"/>
      <c r="H457" s="69"/>
      <c r="I457" s="70"/>
      <c r="J457" s="70"/>
      <c r="K457" s="34" t="s">
        <v>65</v>
      </c>
      <c r="L457" s="77">
        <v>457</v>
      </c>
      <c r="M457" s="77"/>
      <c r="N457" s="72"/>
      <c r="O457" s="79" t="s">
        <v>176</v>
      </c>
      <c r="P457" s="81">
        <v>43420.18875</v>
      </c>
      <c r="Q457" s="79" t="s">
        <v>766</v>
      </c>
      <c r="R457" s="79"/>
      <c r="S457" s="79"/>
      <c r="T457" s="79"/>
      <c r="U457" s="79"/>
      <c r="V457" s="82" t="s">
        <v>1119</v>
      </c>
      <c r="W457" s="81">
        <v>43420.18875</v>
      </c>
      <c r="X457" s="82" t="s">
        <v>1454</v>
      </c>
      <c r="Y457" s="79"/>
      <c r="Z457" s="79"/>
      <c r="AA457" s="85" t="s">
        <v>1799</v>
      </c>
      <c r="AB457" s="79"/>
      <c r="AC457" s="79" t="b">
        <v>0</v>
      </c>
      <c r="AD457" s="79">
        <v>0</v>
      </c>
      <c r="AE457" s="85" t="s">
        <v>1876</v>
      </c>
      <c r="AF457" s="79" t="b">
        <v>0</v>
      </c>
      <c r="AG457" s="79" t="s">
        <v>1909</v>
      </c>
      <c r="AH457" s="79"/>
      <c r="AI457" s="85" t="s">
        <v>1876</v>
      </c>
      <c r="AJ457" s="79" t="b">
        <v>0</v>
      </c>
      <c r="AK457" s="79">
        <v>0</v>
      </c>
      <c r="AL457" s="85" t="s">
        <v>1876</v>
      </c>
      <c r="AM457" s="79" t="s">
        <v>1938</v>
      </c>
      <c r="AN457" s="79" t="b">
        <v>0</v>
      </c>
      <c r="AO457" s="85" t="s">
        <v>1799</v>
      </c>
      <c r="AP457" s="79" t="s">
        <v>176</v>
      </c>
      <c r="AQ457" s="79">
        <v>0</v>
      </c>
      <c r="AR457" s="79">
        <v>0</v>
      </c>
      <c r="AS457" s="79"/>
      <c r="AT457" s="79"/>
      <c r="AU457" s="79"/>
      <c r="AV457" s="79"/>
      <c r="AW457" s="79"/>
      <c r="AX457" s="79"/>
      <c r="AY457" s="79"/>
      <c r="AZ457" s="79"/>
      <c r="BA457">
        <v>6</v>
      </c>
      <c r="BB457" s="78" t="str">
        <f>REPLACE(INDEX(GroupVertices[Group],MATCH(Edges[[#This Row],[Vertex 1]],GroupVertices[Vertex],0)),1,1,"")</f>
        <v>5</v>
      </c>
      <c r="BC457" s="78" t="str">
        <f>REPLACE(INDEX(GroupVertices[Group],MATCH(Edges[[#This Row],[Vertex 2]],GroupVertices[Vertex],0)),1,1,"")</f>
        <v>5</v>
      </c>
      <c r="BD457" s="48">
        <v>0</v>
      </c>
      <c r="BE457" s="49">
        <v>0</v>
      </c>
      <c r="BF457" s="48">
        <v>0</v>
      </c>
      <c r="BG457" s="49">
        <v>0</v>
      </c>
      <c r="BH457" s="48">
        <v>0</v>
      </c>
      <c r="BI457" s="49">
        <v>0</v>
      </c>
      <c r="BJ457" s="48">
        <v>2</v>
      </c>
      <c r="BK457" s="49">
        <v>100</v>
      </c>
      <c r="BL457" s="48">
        <v>2</v>
      </c>
    </row>
    <row r="458" spans="1:64" ht="15">
      <c r="A458" s="64" t="s">
        <v>493</v>
      </c>
      <c r="B458" s="64" t="s">
        <v>493</v>
      </c>
      <c r="C458" s="65" t="s">
        <v>2179</v>
      </c>
      <c r="D458" s="66">
        <v>3</v>
      </c>
      <c r="E458" s="67" t="s">
        <v>136</v>
      </c>
      <c r="F458" s="68">
        <v>35</v>
      </c>
      <c r="G458" s="65"/>
      <c r="H458" s="69"/>
      <c r="I458" s="70"/>
      <c r="J458" s="70"/>
      <c r="K458" s="34" t="s">
        <v>65</v>
      </c>
      <c r="L458" s="77">
        <v>458</v>
      </c>
      <c r="M458" s="77"/>
      <c r="N458" s="72"/>
      <c r="O458" s="79" t="s">
        <v>176</v>
      </c>
      <c r="P458" s="81">
        <v>43434.77208333334</v>
      </c>
      <c r="Q458" s="79" t="s">
        <v>766</v>
      </c>
      <c r="R458" s="79"/>
      <c r="S458" s="79"/>
      <c r="T458" s="79"/>
      <c r="U458" s="79"/>
      <c r="V458" s="82" t="s">
        <v>1119</v>
      </c>
      <c r="W458" s="81">
        <v>43434.77208333334</v>
      </c>
      <c r="X458" s="82" t="s">
        <v>1455</v>
      </c>
      <c r="Y458" s="79"/>
      <c r="Z458" s="79"/>
      <c r="AA458" s="85" t="s">
        <v>1800</v>
      </c>
      <c r="AB458" s="79"/>
      <c r="AC458" s="79" t="b">
        <v>0</v>
      </c>
      <c r="AD458" s="79">
        <v>0</v>
      </c>
      <c r="AE458" s="85" t="s">
        <v>1876</v>
      </c>
      <c r="AF458" s="79" t="b">
        <v>0</v>
      </c>
      <c r="AG458" s="79" t="s">
        <v>1909</v>
      </c>
      <c r="AH458" s="79"/>
      <c r="AI458" s="85" t="s">
        <v>1876</v>
      </c>
      <c r="AJ458" s="79" t="b">
        <v>0</v>
      </c>
      <c r="AK458" s="79">
        <v>0</v>
      </c>
      <c r="AL458" s="85" t="s">
        <v>1876</v>
      </c>
      <c r="AM458" s="79" t="s">
        <v>1938</v>
      </c>
      <c r="AN458" s="79" t="b">
        <v>0</v>
      </c>
      <c r="AO458" s="85" t="s">
        <v>1800</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5</v>
      </c>
      <c r="BC458" s="78" t="str">
        <f>REPLACE(INDEX(GroupVertices[Group],MATCH(Edges[[#This Row],[Vertex 2]],GroupVertices[Vertex],0)),1,1,"")</f>
        <v>5</v>
      </c>
      <c r="BD458" s="48">
        <v>0</v>
      </c>
      <c r="BE458" s="49">
        <v>0</v>
      </c>
      <c r="BF458" s="48">
        <v>0</v>
      </c>
      <c r="BG458" s="49">
        <v>0</v>
      </c>
      <c r="BH458" s="48">
        <v>0</v>
      </c>
      <c r="BI458" s="49">
        <v>0</v>
      </c>
      <c r="BJ458" s="48">
        <v>2</v>
      </c>
      <c r="BK458" s="49">
        <v>100</v>
      </c>
      <c r="BL458" s="48">
        <v>2</v>
      </c>
    </row>
    <row r="459" spans="1:64" ht="15">
      <c r="A459" s="64" t="s">
        <v>493</v>
      </c>
      <c r="B459" s="64" t="s">
        <v>493</v>
      </c>
      <c r="C459" s="65" t="s">
        <v>2179</v>
      </c>
      <c r="D459" s="66">
        <v>3</v>
      </c>
      <c r="E459" s="67" t="s">
        <v>136</v>
      </c>
      <c r="F459" s="68">
        <v>35</v>
      </c>
      <c r="G459" s="65"/>
      <c r="H459" s="69"/>
      <c r="I459" s="70"/>
      <c r="J459" s="70"/>
      <c r="K459" s="34" t="s">
        <v>65</v>
      </c>
      <c r="L459" s="77">
        <v>459</v>
      </c>
      <c r="M459" s="77"/>
      <c r="N459" s="72"/>
      <c r="O459" s="79" t="s">
        <v>176</v>
      </c>
      <c r="P459" s="81">
        <v>43449.35542824074</v>
      </c>
      <c r="Q459" s="79" t="s">
        <v>766</v>
      </c>
      <c r="R459" s="79"/>
      <c r="S459" s="79"/>
      <c r="T459" s="79"/>
      <c r="U459" s="79"/>
      <c r="V459" s="82" t="s">
        <v>1119</v>
      </c>
      <c r="W459" s="81">
        <v>43449.35542824074</v>
      </c>
      <c r="X459" s="82" t="s">
        <v>1456</v>
      </c>
      <c r="Y459" s="79"/>
      <c r="Z459" s="79"/>
      <c r="AA459" s="85" t="s">
        <v>1801</v>
      </c>
      <c r="AB459" s="79"/>
      <c r="AC459" s="79" t="b">
        <v>0</v>
      </c>
      <c r="AD459" s="79">
        <v>0</v>
      </c>
      <c r="AE459" s="85" t="s">
        <v>1876</v>
      </c>
      <c r="AF459" s="79" t="b">
        <v>0</v>
      </c>
      <c r="AG459" s="79" t="s">
        <v>1909</v>
      </c>
      <c r="AH459" s="79"/>
      <c r="AI459" s="85" t="s">
        <v>1876</v>
      </c>
      <c r="AJ459" s="79" t="b">
        <v>0</v>
      </c>
      <c r="AK459" s="79">
        <v>0</v>
      </c>
      <c r="AL459" s="85" t="s">
        <v>1876</v>
      </c>
      <c r="AM459" s="79" t="s">
        <v>1938</v>
      </c>
      <c r="AN459" s="79" t="b">
        <v>0</v>
      </c>
      <c r="AO459" s="85" t="s">
        <v>1801</v>
      </c>
      <c r="AP459" s="79" t="s">
        <v>176</v>
      </c>
      <c r="AQ459" s="79">
        <v>0</v>
      </c>
      <c r="AR459" s="79">
        <v>0</v>
      </c>
      <c r="AS459" s="79"/>
      <c r="AT459" s="79"/>
      <c r="AU459" s="79"/>
      <c r="AV459" s="79"/>
      <c r="AW459" s="79"/>
      <c r="AX459" s="79"/>
      <c r="AY459" s="79"/>
      <c r="AZ459" s="79"/>
      <c r="BA459">
        <v>6</v>
      </c>
      <c r="BB459" s="78" t="str">
        <f>REPLACE(INDEX(GroupVertices[Group],MATCH(Edges[[#This Row],[Vertex 1]],GroupVertices[Vertex],0)),1,1,"")</f>
        <v>5</v>
      </c>
      <c r="BC459" s="78" t="str">
        <f>REPLACE(INDEX(GroupVertices[Group],MATCH(Edges[[#This Row],[Vertex 2]],GroupVertices[Vertex],0)),1,1,"")</f>
        <v>5</v>
      </c>
      <c r="BD459" s="48">
        <v>0</v>
      </c>
      <c r="BE459" s="49">
        <v>0</v>
      </c>
      <c r="BF459" s="48">
        <v>0</v>
      </c>
      <c r="BG459" s="49">
        <v>0</v>
      </c>
      <c r="BH459" s="48">
        <v>0</v>
      </c>
      <c r="BI459" s="49">
        <v>0</v>
      </c>
      <c r="BJ459" s="48">
        <v>2</v>
      </c>
      <c r="BK459" s="49">
        <v>100</v>
      </c>
      <c r="BL459" s="48">
        <v>2</v>
      </c>
    </row>
    <row r="460" spans="1:64" ht="15">
      <c r="A460" s="64" t="s">
        <v>493</v>
      </c>
      <c r="B460" s="64" t="s">
        <v>493</v>
      </c>
      <c r="C460" s="65" t="s">
        <v>2179</v>
      </c>
      <c r="D460" s="66">
        <v>3</v>
      </c>
      <c r="E460" s="67" t="s">
        <v>136</v>
      </c>
      <c r="F460" s="68">
        <v>35</v>
      </c>
      <c r="G460" s="65"/>
      <c r="H460" s="69"/>
      <c r="I460" s="70"/>
      <c r="J460" s="70"/>
      <c r="K460" s="34" t="s">
        <v>65</v>
      </c>
      <c r="L460" s="77">
        <v>460</v>
      </c>
      <c r="M460" s="77"/>
      <c r="N460" s="72"/>
      <c r="O460" s="79" t="s">
        <v>176</v>
      </c>
      <c r="P460" s="81">
        <v>43463.93875</v>
      </c>
      <c r="Q460" s="79" t="s">
        <v>766</v>
      </c>
      <c r="R460" s="79"/>
      <c r="S460" s="79"/>
      <c r="T460" s="79"/>
      <c r="U460" s="79"/>
      <c r="V460" s="82" t="s">
        <v>1119</v>
      </c>
      <c r="W460" s="81">
        <v>43463.93875</v>
      </c>
      <c r="X460" s="82" t="s">
        <v>1457</v>
      </c>
      <c r="Y460" s="79"/>
      <c r="Z460" s="79"/>
      <c r="AA460" s="85" t="s">
        <v>1802</v>
      </c>
      <c r="AB460" s="79"/>
      <c r="AC460" s="79" t="b">
        <v>0</v>
      </c>
      <c r="AD460" s="79">
        <v>0</v>
      </c>
      <c r="AE460" s="85" t="s">
        <v>1876</v>
      </c>
      <c r="AF460" s="79" t="b">
        <v>0</v>
      </c>
      <c r="AG460" s="79" t="s">
        <v>1909</v>
      </c>
      <c r="AH460" s="79"/>
      <c r="AI460" s="85" t="s">
        <v>1876</v>
      </c>
      <c r="AJ460" s="79" t="b">
        <v>0</v>
      </c>
      <c r="AK460" s="79">
        <v>0</v>
      </c>
      <c r="AL460" s="85" t="s">
        <v>1876</v>
      </c>
      <c r="AM460" s="79" t="s">
        <v>1938</v>
      </c>
      <c r="AN460" s="79" t="b">
        <v>0</v>
      </c>
      <c r="AO460" s="85" t="s">
        <v>1802</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5</v>
      </c>
      <c r="BC460" s="78" t="str">
        <f>REPLACE(INDEX(GroupVertices[Group],MATCH(Edges[[#This Row],[Vertex 2]],GroupVertices[Vertex],0)),1,1,"")</f>
        <v>5</v>
      </c>
      <c r="BD460" s="48">
        <v>0</v>
      </c>
      <c r="BE460" s="49">
        <v>0</v>
      </c>
      <c r="BF460" s="48">
        <v>0</v>
      </c>
      <c r="BG460" s="49">
        <v>0</v>
      </c>
      <c r="BH460" s="48">
        <v>0</v>
      </c>
      <c r="BI460" s="49">
        <v>0</v>
      </c>
      <c r="BJ460" s="48">
        <v>2</v>
      </c>
      <c r="BK460" s="49">
        <v>100</v>
      </c>
      <c r="BL460" s="48">
        <v>2</v>
      </c>
    </row>
    <row r="461" spans="1:64" ht="15">
      <c r="A461" s="64" t="s">
        <v>493</v>
      </c>
      <c r="B461" s="64" t="s">
        <v>493</v>
      </c>
      <c r="C461" s="65" t="s">
        <v>2179</v>
      </c>
      <c r="D461" s="66">
        <v>3</v>
      </c>
      <c r="E461" s="67" t="s">
        <v>136</v>
      </c>
      <c r="F461" s="68">
        <v>35</v>
      </c>
      <c r="G461" s="65"/>
      <c r="H461" s="69"/>
      <c r="I461" s="70"/>
      <c r="J461" s="70"/>
      <c r="K461" s="34" t="s">
        <v>65</v>
      </c>
      <c r="L461" s="77">
        <v>461</v>
      </c>
      <c r="M461" s="77"/>
      <c r="N461" s="72"/>
      <c r="O461" s="79" t="s">
        <v>176</v>
      </c>
      <c r="P461" s="81">
        <v>43478.52208333334</v>
      </c>
      <c r="Q461" s="79" t="s">
        <v>766</v>
      </c>
      <c r="R461" s="79"/>
      <c r="S461" s="79"/>
      <c r="T461" s="79"/>
      <c r="U461" s="79"/>
      <c r="V461" s="82" t="s">
        <v>1119</v>
      </c>
      <c r="W461" s="81">
        <v>43478.52208333334</v>
      </c>
      <c r="X461" s="82" t="s">
        <v>1458</v>
      </c>
      <c r="Y461" s="79"/>
      <c r="Z461" s="79"/>
      <c r="AA461" s="85" t="s">
        <v>1803</v>
      </c>
      <c r="AB461" s="79"/>
      <c r="AC461" s="79" t="b">
        <v>0</v>
      </c>
      <c r="AD461" s="79">
        <v>0</v>
      </c>
      <c r="AE461" s="85" t="s">
        <v>1876</v>
      </c>
      <c r="AF461" s="79" t="b">
        <v>0</v>
      </c>
      <c r="AG461" s="79" t="s">
        <v>1909</v>
      </c>
      <c r="AH461" s="79"/>
      <c r="AI461" s="85" t="s">
        <v>1876</v>
      </c>
      <c r="AJ461" s="79" t="b">
        <v>0</v>
      </c>
      <c r="AK461" s="79">
        <v>0</v>
      </c>
      <c r="AL461" s="85" t="s">
        <v>1876</v>
      </c>
      <c r="AM461" s="79" t="s">
        <v>1938</v>
      </c>
      <c r="AN461" s="79" t="b">
        <v>0</v>
      </c>
      <c r="AO461" s="85" t="s">
        <v>1803</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5</v>
      </c>
      <c r="BC461" s="78" t="str">
        <f>REPLACE(INDEX(GroupVertices[Group],MATCH(Edges[[#This Row],[Vertex 2]],GroupVertices[Vertex],0)),1,1,"")</f>
        <v>5</v>
      </c>
      <c r="BD461" s="48">
        <v>0</v>
      </c>
      <c r="BE461" s="49">
        <v>0</v>
      </c>
      <c r="BF461" s="48">
        <v>0</v>
      </c>
      <c r="BG461" s="49">
        <v>0</v>
      </c>
      <c r="BH461" s="48">
        <v>0</v>
      </c>
      <c r="BI461" s="49">
        <v>0</v>
      </c>
      <c r="BJ461" s="48">
        <v>2</v>
      </c>
      <c r="BK461" s="49">
        <v>100</v>
      </c>
      <c r="BL461" s="48">
        <v>2</v>
      </c>
    </row>
    <row r="462" spans="1:64" ht="15">
      <c r="A462" s="64" t="s">
        <v>494</v>
      </c>
      <c r="B462" s="64" t="s">
        <v>642</v>
      </c>
      <c r="C462" s="65" t="s">
        <v>5806</v>
      </c>
      <c r="D462" s="66">
        <v>3</v>
      </c>
      <c r="E462" s="67" t="s">
        <v>132</v>
      </c>
      <c r="F462" s="68">
        <v>35</v>
      </c>
      <c r="G462" s="65"/>
      <c r="H462" s="69"/>
      <c r="I462" s="70"/>
      <c r="J462" s="70"/>
      <c r="K462" s="34" t="s">
        <v>65</v>
      </c>
      <c r="L462" s="77">
        <v>462</v>
      </c>
      <c r="M462" s="77"/>
      <c r="N462" s="72"/>
      <c r="O462" s="79" t="s">
        <v>646</v>
      </c>
      <c r="P462" s="81">
        <v>43478.53425925926</v>
      </c>
      <c r="Q462" s="79" t="s">
        <v>765</v>
      </c>
      <c r="R462" s="79"/>
      <c r="S462" s="79"/>
      <c r="T462" s="79"/>
      <c r="U462" s="79"/>
      <c r="V462" s="82" t="s">
        <v>1120</v>
      </c>
      <c r="W462" s="81">
        <v>43478.53425925926</v>
      </c>
      <c r="X462" s="82" t="s">
        <v>1459</v>
      </c>
      <c r="Y462" s="79"/>
      <c r="Z462" s="79"/>
      <c r="AA462" s="85" t="s">
        <v>1804</v>
      </c>
      <c r="AB462" s="79"/>
      <c r="AC462" s="79" t="b">
        <v>0</v>
      </c>
      <c r="AD462" s="79">
        <v>0</v>
      </c>
      <c r="AE462" s="85" t="s">
        <v>1876</v>
      </c>
      <c r="AF462" s="79" t="b">
        <v>0</v>
      </c>
      <c r="AG462" s="79" t="s">
        <v>1909</v>
      </c>
      <c r="AH462" s="79"/>
      <c r="AI462" s="85" t="s">
        <v>1876</v>
      </c>
      <c r="AJ462" s="79" t="b">
        <v>0</v>
      </c>
      <c r="AK462" s="79">
        <v>88</v>
      </c>
      <c r="AL462" s="85" t="s">
        <v>1843</v>
      </c>
      <c r="AM462" s="79" t="s">
        <v>1920</v>
      </c>
      <c r="AN462" s="79" t="b">
        <v>0</v>
      </c>
      <c r="AO462" s="85" t="s">
        <v>1843</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494</v>
      </c>
      <c r="B463" s="64" t="s">
        <v>530</v>
      </c>
      <c r="C463" s="65" t="s">
        <v>5806</v>
      </c>
      <c r="D463" s="66">
        <v>3</v>
      </c>
      <c r="E463" s="67" t="s">
        <v>132</v>
      </c>
      <c r="F463" s="68">
        <v>35</v>
      </c>
      <c r="G463" s="65"/>
      <c r="H463" s="69"/>
      <c r="I463" s="70"/>
      <c r="J463" s="70"/>
      <c r="K463" s="34" t="s">
        <v>65</v>
      </c>
      <c r="L463" s="77">
        <v>463</v>
      </c>
      <c r="M463" s="77"/>
      <c r="N463" s="72"/>
      <c r="O463" s="79" t="s">
        <v>646</v>
      </c>
      <c r="P463" s="81">
        <v>43478.53425925926</v>
      </c>
      <c r="Q463" s="79" t="s">
        <v>765</v>
      </c>
      <c r="R463" s="79"/>
      <c r="S463" s="79"/>
      <c r="T463" s="79"/>
      <c r="U463" s="79"/>
      <c r="V463" s="82" t="s">
        <v>1120</v>
      </c>
      <c r="W463" s="81">
        <v>43478.53425925926</v>
      </c>
      <c r="X463" s="82" t="s">
        <v>1459</v>
      </c>
      <c r="Y463" s="79"/>
      <c r="Z463" s="79"/>
      <c r="AA463" s="85" t="s">
        <v>1804</v>
      </c>
      <c r="AB463" s="79"/>
      <c r="AC463" s="79" t="b">
        <v>0</v>
      </c>
      <c r="AD463" s="79">
        <v>0</v>
      </c>
      <c r="AE463" s="85" t="s">
        <v>1876</v>
      </c>
      <c r="AF463" s="79" t="b">
        <v>0</v>
      </c>
      <c r="AG463" s="79" t="s">
        <v>1909</v>
      </c>
      <c r="AH463" s="79"/>
      <c r="AI463" s="85" t="s">
        <v>1876</v>
      </c>
      <c r="AJ463" s="79" t="b">
        <v>0</v>
      </c>
      <c r="AK463" s="79">
        <v>88</v>
      </c>
      <c r="AL463" s="85" t="s">
        <v>1843</v>
      </c>
      <c r="AM463" s="79" t="s">
        <v>1920</v>
      </c>
      <c r="AN463" s="79" t="b">
        <v>0</v>
      </c>
      <c r="AO463" s="85" t="s">
        <v>1843</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0</v>
      </c>
      <c r="BE463" s="49">
        <v>0</v>
      </c>
      <c r="BF463" s="48">
        <v>1</v>
      </c>
      <c r="BG463" s="49">
        <v>4.3478260869565215</v>
      </c>
      <c r="BH463" s="48">
        <v>0</v>
      </c>
      <c r="BI463" s="49">
        <v>0</v>
      </c>
      <c r="BJ463" s="48">
        <v>22</v>
      </c>
      <c r="BK463" s="49">
        <v>95.65217391304348</v>
      </c>
      <c r="BL463" s="48">
        <v>23</v>
      </c>
    </row>
    <row r="464" spans="1:64" ht="15">
      <c r="A464" s="64" t="s">
        <v>495</v>
      </c>
      <c r="B464" s="64" t="s">
        <v>642</v>
      </c>
      <c r="C464" s="65" t="s">
        <v>5806</v>
      </c>
      <c r="D464" s="66">
        <v>3</v>
      </c>
      <c r="E464" s="67" t="s">
        <v>132</v>
      </c>
      <c r="F464" s="68">
        <v>35</v>
      </c>
      <c r="G464" s="65"/>
      <c r="H464" s="69"/>
      <c r="I464" s="70"/>
      <c r="J464" s="70"/>
      <c r="K464" s="34" t="s">
        <v>65</v>
      </c>
      <c r="L464" s="77">
        <v>464</v>
      </c>
      <c r="M464" s="77"/>
      <c r="N464" s="72"/>
      <c r="O464" s="79" t="s">
        <v>646</v>
      </c>
      <c r="P464" s="81">
        <v>43478.53944444445</v>
      </c>
      <c r="Q464" s="79" t="s">
        <v>765</v>
      </c>
      <c r="R464" s="79"/>
      <c r="S464" s="79"/>
      <c r="T464" s="79"/>
      <c r="U464" s="79"/>
      <c r="V464" s="82" t="s">
        <v>1121</v>
      </c>
      <c r="W464" s="81">
        <v>43478.53944444445</v>
      </c>
      <c r="X464" s="82" t="s">
        <v>1460</v>
      </c>
      <c r="Y464" s="79"/>
      <c r="Z464" s="79"/>
      <c r="AA464" s="85" t="s">
        <v>1805</v>
      </c>
      <c r="AB464" s="79"/>
      <c r="AC464" s="79" t="b">
        <v>0</v>
      </c>
      <c r="AD464" s="79">
        <v>0</v>
      </c>
      <c r="AE464" s="85" t="s">
        <v>1876</v>
      </c>
      <c r="AF464" s="79" t="b">
        <v>0</v>
      </c>
      <c r="AG464" s="79" t="s">
        <v>1909</v>
      </c>
      <c r="AH464" s="79"/>
      <c r="AI464" s="85" t="s">
        <v>1876</v>
      </c>
      <c r="AJ464" s="79" t="b">
        <v>0</v>
      </c>
      <c r="AK464" s="79">
        <v>88</v>
      </c>
      <c r="AL464" s="85" t="s">
        <v>1843</v>
      </c>
      <c r="AM464" s="79" t="s">
        <v>1920</v>
      </c>
      <c r="AN464" s="79" t="b">
        <v>0</v>
      </c>
      <c r="AO464" s="85" t="s">
        <v>1843</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495</v>
      </c>
      <c r="B465" s="64" t="s">
        <v>530</v>
      </c>
      <c r="C465" s="65" t="s">
        <v>5806</v>
      </c>
      <c r="D465" s="66">
        <v>3</v>
      </c>
      <c r="E465" s="67" t="s">
        <v>132</v>
      </c>
      <c r="F465" s="68">
        <v>35</v>
      </c>
      <c r="G465" s="65"/>
      <c r="H465" s="69"/>
      <c r="I465" s="70"/>
      <c r="J465" s="70"/>
      <c r="K465" s="34" t="s">
        <v>65</v>
      </c>
      <c r="L465" s="77">
        <v>465</v>
      </c>
      <c r="M465" s="77"/>
      <c r="N465" s="72"/>
      <c r="O465" s="79" t="s">
        <v>646</v>
      </c>
      <c r="P465" s="81">
        <v>43478.53944444445</v>
      </c>
      <c r="Q465" s="79" t="s">
        <v>765</v>
      </c>
      <c r="R465" s="79"/>
      <c r="S465" s="79"/>
      <c r="T465" s="79"/>
      <c r="U465" s="79"/>
      <c r="V465" s="82" t="s">
        <v>1121</v>
      </c>
      <c r="W465" s="81">
        <v>43478.53944444445</v>
      </c>
      <c r="X465" s="82" t="s">
        <v>1460</v>
      </c>
      <c r="Y465" s="79"/>
      <c r="Z465" s="79"/>
      <c r="AA465" s="85" t="s">
        <v>1805</v>
      </c>
      <c r="AB465" s="79"/>
      <c r="AC465" s="79" t="b">
        <v>0</v>
      </c>
      <c r="AD465" s="79">
        <v>0</v>
      </c>
      <c r="AE465" s="85" t="s">
        <v>1876</v>
      </c>
      <c r="AF465" s="79" t="b">
        <v>0</v>
      </c>
      <c r="AG465" s="79" t="s">
        <v>1909</v>
      </c>
      <c r="AH465" s="79"/>
      <c r="AI465" s="85" t="s">
        <v>1876</v>
      </c>
      <c r="AJ465" s="79" t="b">
        <v>0</v>
      </c>
      <c r="AK465" s="79">
        <v>88</v>
      </c>
      <c r="AL465" s="85" t="s">
        <v>1843</v>
      </c>
      <c r="AM465" s="79" t="s">
        <v>1920</v>
      </c>
      <c r="AN465" s="79" t="b">
        <v>0</v>
      </c>
      <c r="AO465" s="85" t="s">
        <v>1843</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v>0</v>
      </c>
      <c r="BE465" s="49">
        <v>0</v>
      </c>
      <c r="BF465" s="48">
        <v>1</v>
      </c>
      <c r="BG465" s="49">
        <v>4.3478260869565215</v>
      </c>
      <c r="BH465" s="48">
        <v>0</v>
      </c>
      <c r="BI465" s="49">
        <v>0</v>
      </c>
      <c r="BJ465" s="48">
        <v>22</v>
      </c>
      <c r="BK465" s="49">
        <v>95.65217391304348</v>
      </c>
      <c r="BL465" s="48">
        <v>23</v>
      </c>
    </row>
    <row r="466" spans="1:64" ht="15">
      <c r="A466" s="64" t="s">
        <v>496</v>
      </c>
      <c r="B466" s="64" t="s">
        <v>642</v>
      </c>
      <c r="C466" s="65" t="s">
        <v>5806</v>
      </c>
      <c r="D466" s="66">
        <v>3</v>
      </c>
      <c r="E466" s="67" t="s">
        <v>132</v>
      </c>
      <c r="F466" s="68">
        <v>35</v>
      </c>
      <c r="G466" s="65"/>
      <c r="H466" s="69"/>
      <c r="I466" s="70"/>
      <c r="J466" s="70"/>
      <c r="K466" s="34" t="s">
        <v>65</v>
      </c>
      <c r="L466" s="77">
        <v>466</v>
      </c>
      <c r="M466" s="77"/>
      <c r="N466" s="72"/>
      <c r="O466" s="79" t="s">
        <v>646</v>
      </c>
      <c r="P466" s="81">
        <v>43478.541875</v>
      </c>
      <c r="Q466" s="79" t="s">
        <v>765</v>
      </c>
      <c r="R466" s="79"/>
      <c r="S466" s="79"/>
      <c r="T466" s="79"/>
      <c r="U466" s="79"/>
      <c r="V466" s="82" t="s">
        <v>1122</v>
      </c>
      <c r="W466" s="81">
        <v>43478.541875</v>
      </c>
      <c r="X466" s="82" t="s">
        <v>1461</v>
      </c>
      <c r="Y466" s="79"/>
      <c r="Z466" s="79"/>
      <c r="AA466" s="85" t="s">
        <v>1806</v>
      </c>
      <c r="AB466" s="79"/>
      <c r="AC466" s="79" t="b">
        <v>0</v>
      </c>
      <c r="AD466" s="79">
        <v>0</v>
      </c>
      <c r="AE466" s="85" t="s">
        <v>1876</v>
      </c>
      <c r="AF466" s="79" t="b">
        <v>0</v>
      </c>
      <c r="AG466" s="79" t="s">
        <v>1909</v>
      </c>
      <c r="AH466" s="79"/>
      <c r="AI466" s="85" t="s">
        <v>1876</v>
      </c>
      <c r="AJ466" s="79" t="b">
        <v>0</v>
      </c>
      <c r="AK466" s="79">
        <v>88</v>
      </c>
      <c r="AL466" s="85" t="s">
        <v>1843</v>
      </c>
      <c r="AM466" s="79" t="s">
        <v>1920</v>
      </c>
      <c r="AN466" s="79" t="b">
        <v>0</v>
      </c>
      <c r="AO466" s="85" t="s">
        <v>1843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c r="BE466" s="49"/>
      <c r="BF466" s="48"/>
      <c r="BG466" s="49"/>
      <c r="BH466" s="48"/>
      <c r="BI466" s="49"/>
      <c r="BJ466" s="48"/>
      <c r="BK466" s="49"/>
      <c r="BL466" s="48"/>
    </row>
    <row r="467" spans="1:64" ht="15">
      <c r="A467" s="64" t="s">
        <v>496</v>
      </c>
      <c r="B467" s="64" t="s">
        <v>530</v>
      </c>
      <c r="C467" s="65" t="s">
        <v>5806</v>
      </c>
      <c r="D467" s="66">
        <v>3</v>
      </c>
      <c r="E467" s="67" t="s">
        <v>132</v>
      </c>
      <c r="F467" s="68">
        <v>35</v>
      </c>
      <c r="G467" s="65"/>
      <c r="H467" s="69"/>
      <c r="I467" s="70"/>
      <c r="J467" s="70"/>
      <c r="K467" s="34" t="s">
        <v>65</v>
      </c>
      <c r="L467" s="77">
        <v>467</v>
      </c>
      <c r="M467" s="77"/>
      <c r="N467" s="72"/>
      <c r="O467" s="79" t="s">
        <v>646</v>
      </c>
      <c r="P467" s="81">
        <v>43478.541875</v>
      </c>
      <c r="Q467" s="79" t="s">
        <v>765</v>
      </c>
      <c r="R467" s="79"/>
      <c r="S467" s="79"/>
      <c r="T467" s="79"/>
      <c r="U467" s="79"/>
      <c r="V467" s="82" t="s">
        <v>1122</v>
      </c>
      <c r="W467" s="81">
        <v>43478.541875</v>
      </c>
      <c r="X467" s="82" t="s">
        <v>1461</v>
      </c>
      <c r="Y467" s="79"/>
      <c r="Z467" s="79"/>
      <c r="AA467" s="85" t="s">
        <v>1806</v>
      </c>
      <c r="AB467" s="79"/>
      <c r="AC467" s="79" t="b">
        <v>0</v>
      </c>
      <c r="AD467" s="79">
        <v>0</v>
      </c>
      <c r="AE467" s="85" t="s">
        <v>1876</v>
      </c>
      <c r="AF467" s="79" t="b">
        <v>0</v>
      </c>
      <c r="AG467" s="79" t="s">
        <v>1909</v>
      </c>
      <c r="AH467" s="79"/>
      <c r="AI467" s="85" t="s">
        <v>1876</v>
      </c>
      <c r="AJ467" s="79" t="b">
        <v>0</v>
      </c>
      <c r="AK467" s="79">
        <v>88</v>
      </c>
      <c r="AL467" s="85" t="s">
        <v>1843</v>
      </c>
      <c r="AM467" s="79" t="s">
        <v>1920</v>
      </c>
      <c r="AN467" s="79" t="b">
        <v>0</v>
      </c>
      <c r="AO467" s="85" t="s">
        <v>1843</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0</v>
      </c>
      <c r="BE467" s="49">
        <v>0</v>
      </c>
      <c r="BF467" s="48">
        <v>1</v>
      </c>
      <c r="BG467" s="49">
        <v>4.3478260869565215</v>
      </c>
      <c r="BH467" s="48">
        <v>0</v>
      </c>
      <c r="BI467" s="49">
        <v>0</v>
      </c>
      <c r="BJ467" s="48">
        <v>22</v>
      </c>
      <c r="BK467" s="49">
        <v>95.65217391304348</v>
      </c>
      <c r="BL467" s="48">
        <v>23</v>
      </c>
    </row>
    <row r="468" spans="1:64" ht="15">
      <c r="A468" s="64" t="s">
        <v>497</v>
      </c>
      <c r="B468" s="64" t="s">
        <v>642</v>
      </c>
      <c r="C468" s="65" t="s">
        <v>5806</v>
      </c>
      <c r="D468" s="66">
        <v>3</v>
      </c>
      <c r="E468" s="67" t="s">
        <v>132</v>
      </c>
      <c r="F468" s="68">
        <v>35</v>
      </c>
      <c r="G468" s="65"/>
      <c r="H468" s="69"/>
      <c r="I468" s="70"/>
      <c r="J468" s="70"/>
      <c r="K468" s="34" t="s">
        <v>65</v>
      </c>
      <c r="L468" s="77">
        <v>468</v>
      </c>
      <c r="M468" s="77"/>
      <c r="N468" s="72"/>
      <c r="O468" s="79" t="s">
        <v>646</v>
      </c>
      <c r="P468" s="81">
        <v>43478.569340277776</v>
      </c>
      <c r="Q468" s="79" t="s">
        <v>765</v>
      </c>
      <c r="R468" s="79"/>
      <c r="S468" s="79"/>
      <c r="T468" s="79"/>
      <c r="U468" s="79"/>
      <c r="V468" s="82" t="s">
        <v>1123</v>
      </c>
      <c r="W468" s="81">
        <v>43478.569340277776</v>
      </c>
      <c r="X468" s="82" t="s">
        <v>1462</v>
      </c>
      <c r="Y468" s="79"/>
      <c r="Z468" s="79"/>
      <c r="AA468" s="85" t="s">
        <v>1807</v>
      </c>
      <c r="AB468" s="79"/>
      <c r="AC468" s="79" t="b">
        <v>0</v>
      </c>
      <c r="AD468" s="79">
        <v>0</v>
      </c>
      <c r="AE468" s="85" t="s">
        <v>1876</v>
      </c>
      <c r="AF468" s="79" t="b">
        <v>0</v>
      </c>
      <c r="AG468" s="79" t="s">
        <v>1909</v>
      </c>
      <c r="AH468" s="79"/>
      <c r="AI468" s="85" t="s">
        <v>1876</v>
      </c>
      <c r="AJ468" s="79" t="b">
        <v>0</v>
      </c>
      <c r="AK468" s="79">
        <v>88</v>
      </c>
      <c r="AL468" s="85" t="s">
        <v>1843</v>
      </c>
      <c r="AM468" s="79" t="s">
        <v>1919</v>
      </c>
      <c r="AN468" s="79" t="b">
        <v>0</v>
      </c>
      <c r="AO468" s="85" t="s">
        <v>1843</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497</v>
      </c>
      <c r="B469" s="64" t="s">
        <v>530</v>
      </c>
      <c r="C469" s="65" t="s">
        <v>5806</v>
      </c>
      <c r="D469" s="66">
        <v>3</v>
      </c>
      <c r="E469" s="67" t="s">
        <v>132</v>
      </c>
      <c r="F469" s="68">
        <v>35</v>
      </c>
      <c r="G469" s="65"/>
      <c r="H469" s="69"/>
      <c r="I469" s="70"/>
      <c r="J469" s="70"/>
      <c r="K469" s="34" t="s">
        <v>65</v>
      </c>
      <c r="L469" s="77">
        <v>469</v>
      </c>
      <c r="M469" s="77"/>
      <c r="N469" s="72"/>
      <c r="O469" s="79" t="s">
        <v>646</v>
      </c>
      <c r="P469" s="81">
        <v>43478.569340277776</v>
      </c>
      <c r="Q469" s="79" t="s">
        <v>765</v>
      </c>
      <c r="R469" s="79"/>
      <c r="S469" s="79"/>
      <c r="T469" s="79"/>
      <c r="U469" s="79"/>
      <c r="V469" s="82" t="s">
        <v>1123</v>
      </c>
      <c r="W469" s="81">
        <v>43478.569340277776</v>
      </c>
      <c r="X469" s="82" t="s">
        <v>1462</v>
      </c>
      <c r="Y469" s="79"/>
      <c r="Z469" s="79"/>
      <c r="AA469" s="85" t="s">
        <v>1807</v>
      </c>
      <c r="AB469" s="79"/>
      <c r="AC469" s="79" t="b">
        <v>0</v>
      </c>
      <c r="AD469" s="79">
        <v>0</v>
      </c>
      <c r="AE469" s="85" t="s">
        <v>1876</v>
      </c>
      <c r="AF469" s="79" t="b">
        <v>0</v>
      </c>
      <c r="AG469" s="79" t="s">
        <v>1909</v>
      </c>
      <c r="AH469" s="79"/>
      <c r="AI469" s="85" t="s">
        <v>1876</v>
      </c>
      <c r="AJ469" s="79" t="b">
        <v>0</v>
      </c>
      <c r="AK469" s="79">
        <v>88</v>
      </c>
      <c r="AL469" s="85" t="s">
        <v>1843</v>
      </c>
      <c r="AM469" s="79" t="s">
        <v>1919</v>
      </c>
      <c r="AN469" s="79" t="b">
        <v>0</v>
      </c>
      <c r="AO469" s="85" t="s">
        <v>1843</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0</v>
      </c>
      <c r="BE469" s="49">
        <v>0</v>
      </c>
      <c r="BF469" s="48">
        <v>1</v>
      </c>
      <c r="BG469" s="49">
        <v>4.3478260869565215</v>
      </c>
      <c r="BH469" s="48">
        <v>0</v>
      </c>
      <c r="BI469" s="49">
        <v>0</v>
      </c>
      <c r="BJ469" s="48">
        <v>22</v>
      </c>
      <c r="BK469" s="49">
        <v>95.65217391304348</v>
      </c>
      <c r="BL469" s="48">
        <v>23</v>
      </c>
    </row>
    <row r="470" spans="1:64" ht="15">
      <c r="A470" s="64" t="s">
        <v>498</v>
      </c>
      <c r="B470" s="64" t="s">
        <v>642</v>
      </c>
      <c r="C470" s="65" t="s">
        <v>5806</v>
      </c>
      <c r="D470" s="66">
        <v>3</v>
      </c>
      <c r="E470" s="67" t="s">
        <v>132</v>
      </c>
      <c r="F470" s="68">
        <v>35</v>
      </c>
      <c r="G470" s="65"/>
      <c r="H470" s="69"/>
      <c r="I470" s="70"/>
      <c r="J470" s="70"/>
      <c r="K470" s="34" t="s">
        <v>65</v>
      </c>
      <c r="L470" s="77">
        <v>470</v>
      </c>
      <c r="M470" s="77"/>
      <c r="N470" s="72"/>
      <c r="O470" s="79" t="s">
        <v>646</v>
      </c>
      <c r="P470" s="81">
        <v>43478.59032407407</v>
      </c>
      <c r="Q470" s="79" t="s">
        <v>765</v>
      </c>
      <c r="R470" s="79"/>
      <c r="S470" s="79"/>
      <c r="T470" s="79"/>
      <c r="U470" s="79"/>
      <c r="V470" s="82" t="s">
        <v>938</v>
      </c>
      <c r="W470" s="81">
        <v>43478.59032407407</v>
      </c>
      <c r="X470" s="82" t="s">
        <v>1463</v>
      </c>
      <c r="Y470" s="79"/>
      <c r="Z470" s="79"/>
      <c r="AA470" s="85" t="s">
        <v>1808</v>
      </c>
      <c r="AB470" s="79"/>
      <c r="AC470" s="79" t="b">
        <v>0</v>
      </c>
      <c r="AD470" s="79">
        <v>0</v>
      </c>
      <c r="AE470" s="85" t="s">
        <v>1876</v>
      </c>
      <c r="AF470" s="79" t="b">
        <v>0</v>
      </c>
      <c r="AG470" s="79" t="s">
        <v>1909</v>
      </c>
      <c r="AH470" s="79"/>
      <c r="AI470" s="85" t="s">
        <v>1876</v>
      </c>
      <c r="AJ470" s="79" t="b">
        <v>0</v>
      </c>
      <c r="AK470" s="79">
        <v>88</v>
      </c>
      <c r="AL470" s="85" t="s">
        <v>1843</v>
      </c>
      <c r="AM470" s="79" t="s">
        <v>1919</v>
      </c>
      <c r="AN470" s="79" t="b">
        <v>0</v>
      </c>
      <c r="AO470" s="85" t="s">
        <v>1843</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498</v>
      </c>
      <c r="B471" s="64" t="s">
        <v>530</v>
      </c>
      <c r="C471" s="65" t="s">
        <v>5806</v>
      </c>
      <c r="D471" s="66">
        <v>3</v>
      </c>
      <c r="E471" s="67" t="s">
        <v>132</v>
      </c>
      <c r="F471" s="68">
        <v>35</v>
      </c>
      <c r="G471" s="65"/>
      <c r="H471" s="69"/>
      <c r="I471" s="70"/>
      <c r="J471" s="70"/>
      <c r="K471" s="34" t="s">
        <v>65</v>
      </c>
      <c r="L471" s="77">
        <v>471</v>
      </c>
      <c r="M471" s="77"/>
      <c r="N471" s="72"/>
      <c r="O471" s="79" t="s">
        <v>646</v>
      </c>
      <c r="P471" s="81">
        <v>43478.59032407407</v>
      </c>
      <c r="Q471" s="79" t="s">
        <v>765</v>
      </c>
      <c r="R471" s="79"/>
      <c r="S471" s="79"/>
      <c r="T471" s="79"/>
      <c r="U471" s="79"/>
      <c r="V471" s="82" t="s">
        <v>938</v>
      </c>
      <c r="W471" s="81">
        <v>43478.59032407407</v>
      </c>
      <c r="X471" s="82" t="s">
        <v>1463</v>
      </c>
      <c r="Y471" s="79"/>
      <c r="Z471" s="79"/>
      <c r="AA471" s="85" t="s">
        <v>1808</v>
      </c>
      <c r="AB471" s="79"/>
      <c r="AC471" s="79" t="b">
        <v>0</v>
      </c>
      <c r="AD471" s="79">
        <v>0</v>
      </c>
      <c r="AE471" s="85" t="s">
        <v>1876</v>
      </c>
      <c r="AF471" s="79" t="b">
        <v>0</v>
      </c>
      <c r="AG471" s="79" t="s">
        <v>1909</v>
      </c>
      <c r="AH471" s="79"/>
      <c r="AI471" s="85" t="s">
        <v>1876</v>
      </c>
      <c r="AJ471" s="79" t="b">
        <v>0</v>
      </c>
      <c r="AK471" s="79">
        <v>88</v>
      </c>
      <c r="AL471" s="85" t="s">
        <v>1843</v>
      </c>
      <c r="AM471" s="79" t="s">
        <v>1919</v>
      </c>
      <c r="AN471" s="79" t="b">
        <v>0</v>
      </c>
      <c r="AO471" s="85" t="s">
        <v>1843</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0</v>
      </c>
      <c r="BE471" s="49">
        <v>0</v>
      </c>
      <c r="BF471" s="48">
        <v>1</v>
      </c>
      <c r="BG471" s="49">
        <v>4.3478260869565215</v>
      </c>
      <c r="BH471" s="48">
        <v>0</v>
      </c>
      <c r="BI471" s="49">
        <v>0</v>
      </c>
      <c r="BJ471" s="48">
        <v>22</v>
      </c>
      <c r="BK471" s="49">
        <v>95.65217391304348</v>
      </c>
      <c r="BL471" s="48">
        <v>23</v>
      </c>
    </row>
    <row r="472" spans="1:64" ht="15">
      <c r="A472" s="64" t="s">
        <v>499</v>
      </c>
      <c r="B472" s="64" t="s">
        <v>642</v>
      </c>
      <c r="C472" s="65" t="s">
        <v>5806</v>
      </c>
      <c r="D472" s="66">
        <v>3</v>
      </c>
      <c r="E472" s="67" t="s">
        <v>132</v>
      </c>
      <c r="F472" s="68">
        <v>35</v>
      </c>
      <c r="G472" s="65"/>
      <c r="H472" s="69"/>
      <c r="I472" s="70"/>
      <c r="J472" s="70"/>
      <c r="K472" s="34" t="s">
        <v>65</v>
      </c>
      <c r="L472" s="77">
        <v>472</v>
      </c>
      <c r="M472" s="77"/>
      <c r="N472" s="72"/>
      <c r="O472" s="79" t="s">
        <v>646</v>
      </c>
      <c r="P472" s="81">
        <v>43478.591782407406</v>
      </c>
      <c r="Q472" s="79" t="s">
        <v>765</v>
      </c>
      <c r="R472" s="79"/>
      <c r="S472" s="79"/>
      <c r="T472" s="79"/>
      <c r="U472" s="79"/>
      <c r="V472" s="82" t="s">
        <v>1124</v>
      </c>
      <c r="W472" s="81">
        <v>43478.591782407406</v>
      </c>
      <c r="X472" s="82" t="s">
        <v>1464</v>
      </c>
      <c r="Y472" s="79"/>
      <c r="Z472" s="79"/>
      <c r="AA472" s="85" t="s">
        <v>1809</v>
      </c>
      <c r="AB472" s="79"/>
      <c r="AC472" s="79" t="b">
        <v>0</v>
      </c>
      <c r="AD472" s="79">
        <v>0</v>
      </c>
      <c r="AE472" s="85" t="s">
        <v>1876</v>
      </c>
      <c r="AF472" s="79" t="b">
        <v>0</v>
      </c>
      <c r="AG472" s="79" t="s">
        <v>1909</v>
      </c>
      <c r="AH472" s="79"/>
      <c r="AI472" s="85" t="s">
        <v>1876</v>
      </c>
      <c r="AJ472" s="79" t="b">
        <v>0</v>
      </c>
      <c r="AK472" s="79">
        <v>88</v>
      </c>
      <c r="AL472" s="85" t="s">
        <v>1843</v>
      </c>
      <c r="AM472" s="79" t="s">
        <v>1923</v>
      </c>
      <c r="AN472" s="79" t="b">
        <v>0</v>
      </c>
      <c r="AO472" s="85" t="s">
        <v>1843</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499</v>
      </c>
      <c r="B473" s="64" t="s">
        <v>530</v>
      </c>
      <c r="C473" s="65" t="s">
        <v>5806</v>
      </c>
      <c r="D473" s="66">
        <v>3</v>
      </c>
      <c r="E473" s="67" t="s">
        <v>132</v>
      </c>
      <c r="F473" s="68">
        <v>35</v>
      </c>
      <c r="G473" s="65"/>
      <c r="H473" s="69"/>
      <c r="I473" s="70"/>
      <c r="J473" s="70"/>
      <c r="K473" s="34" t="s">
        <v>65</v>
      </c>
      <c r="L473" s="77">
        <v>473</v>
      </c>
      <c r="M473" s="77"/>
      <c r="N473" s="72"/>
      <c r="O473" s="79" t="s">
        <v>646</v>
      </c>
      <c r="P473" s="81">
        <v>43478.591782407406</v>
      </c>
      <c r="Q473" s="79" t="s">
        <v>765</v>
      </c>
      <c r="R473" s="79"/>
      <c r="S473" s="79"/>
      <c r="T473" s="79"/>
      <c r="U473" s="79"/>
      <c r="V473" s="82" t="s">
        <v>1124</v>
      </c>
      <c r="W473" s="81">
        <v>43478.591782407406</v>
      </c>
      <c r="X473" s="82" t="s">
        <v>1464</v>
      </c>
      <c r="Y473" s="79"/>
      <c r="Z473" s="79"/>
      <c r="AA473" s="85" t="s">
        <v>1809</v>
      </c>
      <c r="AB473" s="79"/>
      <c r="AC473" s="79" t="b">
        <v>0</v>
      </c>
      <c r="AD473" s="79">
        <v>0</v>
      </c>
      <c r="AE473" s="85" t="s">
        <v>1876</v>
      </c>
      <c r="AF473" s="79" t="b">
        <v>0</v>
      </c>
      <c r="AG473" s="79" t="s">
        <v>1909</v>
      </c>
      <c r="AH473" s="79"/>
      <c r="AI473" s="85" t="s">
        <v>1876</v>
      </c>
      <c r="AJ473" s="79" t="b">
        <v>0</v>
      </c>
      <c r="AK473" s="79">
        <v>88</v>
      </c>
      <c r="AL473" s="85" t="s">
        <v>1843</v>
      </c>
      <c r="AM473" s="79" t="s">
        <v>1923</v>
      </c>
      <c r="AN473" s="79" t="b">
        <v>0</v>
      </c>
      <c r="AO473" s="85" t="s">
        <v>1843</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0</v>
      </c>
      <c r="BE473" s="49">
        <v>0</v>
      </c>
      <c r="BF473" s="48">
        <v>1</v>
      </c>
      <c r="BG473" s="49">
        <v>4.3478260869565215</v>
      </c>
      <c r="BH473" s="48">
        <v>0</v>
      </c>
      <c r="BI473" s="49">
        <v>0</v>
      </c>
      <c r="BJ473" s="48">
        <v>22</v>
      </c>
      <c r="BK473" s="49">
        <v>95.65217391304348</v>
      </c>
      <c r="BL473" s="48">
        <v>23</v>
      </c>
    </row>
    <row r="474" spans="1:64" ht="15">
      <c r="A474" s="64" t="s">
        <v>500</v>
      </c>
      <c r="B474" s="64" t="s">
        <v>642</v>
      </c>
      <c r="C474" s="65" t="s">
        <v>5806</v>
      </c>
      <c r="D474" s="66">
        <v>3</v>
      </c>
      <c r="E474" s="67" t="s">
        <v>132</v>
      </c>
      <c r="F474" s="68">
        <v>35</v>
      </c>
      <c r="G474" s="65"/>
      <c r="H474" s="69"/>
      <c r="I474" s="70"/>
      <c r="J474" s="70"/>
      <c r="K474" s="34" t="s">
        <v>65</v>
      </c>
      <c r="L474" s="77">
        <v>474</v>
      </c>
      <c r="M474" s="77"/>
      <c r="N474" s="72"/>
      <c r="O474" s="79" t="s">
        <v>646</v>
      </c>
      <c r="P474" s="81">
        <v>43478.65357638889</v>
      </c>
      <c r="Q474" s="79" t="s">
        <v>765</v>
      </c>
      <c r="R474" s="79"/>
      <c r="S474" s="79"/>
      <c r="T474" s="79"/>
      <c r="U474" s="79"/>
      <c r="V474" s="82" t="s">
        <v>1125</v>
      </c>
      <c r="W474" s="81">
        <v>43478.65357638889</v>
      </c>
      <c r="X474" s="82" t="s">
        <v>1465</v>
      </c>
      <c r="Y474" s="79"/>
      <c r="Z474" s="79"/>
      <c r="AA474" s="85" t="s">
        <v>1810</v>
      </c>
      <c r="AB474" s="79"/>
      <c r="AC474" s="79" t="b">
        <v>0</v>
      </c>
      <c r="AD474" s="79">
        <v>0</v>
      </c>
      <c r="AE474" s="85" t="s">
        <v>1876</v>
      </c>
      <c r="AF474" s="79" t="b">
        <v>0</v>
      </c>
      <c r="AG474" s="79" t="s">
        <v>1909</v>
      </c>
      <c r="AH474" s="79"/>
      <c r="AI474" s="85" t="s">
        <v>1876</v>
      </c>
      <c r="AJ474" s="79" t="b">
        <v>0</v>
      </c>
      <c r="AK474" s="79">
        <v>88</v>
      </c>
      <c r="AL474" s="85" t="s">
        <v>1843</v>
      </c>
      <c r="AM474" s="79" t="s">
        <v>1929</v>
      </c>
      <c r="AN474" s="79" t="b">
        <v>0</v>
      </c>
      <c r="AO474" s="85" t="s">
        <v>1843</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500</v>
      </c>
      <c r="B475" s="64" t="s">
        <v>530</v>
      </c>
      <c r="C475" s="65" t="s">
        <v>5806</v>
      </c>
      <c r="D475" s="66">
        <v>3</v>
      </c>
      <c r="E475" s="67" t="s">
        <v>132</v>
      </c>
      <c r="F475" s="68">
        <v>35</v>
      </c>
      <c r="G475" s="65"/>
      <c r="H475" s="69"/>
      <c r="I475" s="70"/>
      <c r="J475" s="70"/>
      <c r="K475" s="34" t="s">
        <v>65</v>
      </c>
      <c r="L475" s="77">
        <v>475</v>
      </c>
      <c r="M475" s="77"/>
      <c r="N475" s="72"/>
      <c r="O475" s="79" t="s">
        <v>646</v>
      </c>
      <c r="P475" s="81">
        <v>43478.65357638889</v>
      </c>
      <c r="Q475" s="79" t="s">
        <v>765</v>
      </c>
      <c r="R475" s="79"/>
      <c r="S475" s="79"/>
      <c r="T475" s="79"/>
      <c r="U475" s="79"/>
      <c r="V475" s="82" t="s">
        <v>1125</v>
      </c>
      <c r="W475" s="81">
        <v>43478.65357638889</v>
      </c>
      <c r="X475" s="82" t="s">
        <v>1465</v>
      </c>
      <c r="Y475" s="79"/>
      <c r="Z475" s="79"/>
      <c r="AA475" s="85" t="s">
        <v>1810</v>
      </c>
      <c r="AB475" s="79"/>
      <c r="AC475" s="79" t="b">
        <v>0</v>
      </c>
      <c r="AD475" s="79">
        <v>0</v>
      </c>
      <c r="AE475" s="85" t="s">
        <v>1876</v>
      </c>
      <c r="AF475" s="79" t="b">
        <v>0</v>
      </c>
      <c r="AG475" s="79" t="s">
        <v>1909</v>
      </c>
      <c r="AH475" s="79"/>
      <c r="AI475" s="85" t="s">
        <v>1876</v>
      </c>
      <c r="AJ475" s="79" t="b">
        <v>0</v>
      </c>
      <c r="AK475" s="79">
        <v>88</v>
      </c>
      <c r="AL475" s="85" t="s">
        <v>1843</v>
      </c>
      <c r="AM475" s="79" t="s">
        <v>1929</v>
      </c>
      <c r="AN475" s="79" t="b">
        <v>0</v>
      </c>
      <c r="AO475" s="85" t="s">
        <v>1843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0</v>
      </c>
      <c r="BE475" s="49">
        <v>0</v>
      </c>
      <c r="BF475" s="48">
        <v>1</v>
      </c>
      <c r="BG475" s="49">
        <v>4.3478260869565215</v>
      </c>
      <c r="BH475" s="48">
        <v>0</v>
      </c>
      <c r="BI475" s="49">
        <v>0</v>
      </c>
      <c r="BJ475" s="48">
        <v>22</v>
      </c>
      <c r="BK475" s="49">
        <v>95.65217391304348</v>
      </c>
      <c r="BL475" s="48">
        <v>23</v>
      </c>
    </row>
    <row r="476" spans="1:64" ht="15">
      <c r="A476" s="64" t="s">
        <v>501</v>
      </c>
      <c r="B476" s="64" t="s">
        <v>642</v>
      </c>
      <c r="C476" s="65" t="s">
        <v>5806</v>
      </c>
      <c r="D476" s="66">
        <v>3</v>
      </c>
      <c r="E476" s="67" t="s">
        <v>132</v>
      </c>
      <c r="F476" s="68">
        <v>35</v>
      </c>
      <c r="G476" s="65"/>
      <c r="H476" s="69"/>
      <c r="I476" s="70"/>
      <c r="J476" s="70"/>
      <c r="K476" s="34" t="s">
        <v>65</v>
      </c>
      <c r="L476" s="77">
        <v>476</v>
      </c>
      <c r="M476" s="77"/>
      <c r="N476" s="72"/>
      <c r="O476" s="79" t="s">
        <v>646</v>
      </c>
      <c r="P476" s="81">
        <v>43478.67766203704</v>
      </c>
      <c r="Q476" s="79" t="s">
        <v>765</v>
      </c>
      <c r="R476" s="79"/>
      <c r="S476" s="79"/>
      <c r="T476" s="79"/>
      <c r="U476" s="79"/>
      <c r="V476" s="82" t="s">
        <v>1126</v>
      </c>
      <c r="W476" s="81">
        <v>43478.67766203704</v>
      </c>
      <c r="X476" s="82" t="s">
        <v>1466</v>
      </c>
      <c r="Y476" s="79"/>
      <c r="Z476" s="79"/>
      <c r="AA476" s="85" t="s">
        <v>1811</v>
      </c>
      <c r="AB476" s="79"/>
      <c r="AC476" s="79" t="b">
        <v>0</v>
      </c>
      <c r="AD476" s="79">
        <v>0</v>
      </c>
      <c r="AE476" s="85" t="s">
        <v>1876</v>
      </c>
      <c r="AF476" s="79" t="b">
        <v>0</v>
      </c>
      <c r="AG476" s="79" t="s">
        <v>1909</v>
      </c>
      <c r="AH476" s="79"/>
      <c r="AI476" s="85" t="s">
        <v>1876</v>
      </c>
      <c r="AJ476" s="79" t="b">
        <v>0</v>
      </c>
      <c r="AK476" s="79">
        <v>88</v>
      </c>
      <c r="AL476" s="85" t="s">
        <v>1843</v>
      </c>
      <c r="AM476" s="79" t="s">
        <v>1920</v>
      </c>
      <c r="AN476" s="79" t="b">
        <v>0</v>
      </c>
      <c r="AO476" s="85" t="s">
        <v>1843</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501</v>
      </c>
      <c r="B477" s="64" t="s">
        <v>530</v>
      </c>
      <c r="C477" s="65" t="s">
        <v>5806</v>
      </c>
      <c r="D477" s="66">
        <v>3</v>
      </c>
      <c r="E477" s="67" t="s">
        <v>132</v>
      </c>
      <c r="F477" s="68">
        <v>35</v>
      </c>
      <c r="G477" s="65"/>
      <c r="H477" s="69"/>
      <c r="I477" s="70"/>
      <c r="J477" s="70"/>
      <c r="K477" s="34" t="s">
        <v>65</v>
      </c>
      <c r="L477" s="77">
        <v>477</v>
      </c>
      <c r="M477" s="77"/>
      <c r="N477" s="72"/>
      <c r="O477" s="79" t="s">
        <v>646</v>
      </c>
      <c r="P477" s="81">
        <v>43478.67766203704</v>
      </c>
      <c r="Q477" s="79" t="s">
        <v>765</v>
      </c>
      <c r="R477" s="79"/>
      <c r="S477" s="79"/>
      <c r="T477" s="79"/>
      <c r="U477" s="79"/>
      <c r="V477" s="82" t="s">
        <v>1126</v>
      </c>
      <c r="W477" s="81">
        <v>43478.67766203704</v>
      </c>
      <c r="X477" s="82" t="s">
        <v>1466</v>
      </c>
      <c r="Y477" s="79"/>
      <c r="Z477" s="79"/>
      <c r="AA477" s="85" t="s">
        <v>1811</v>
      </c>
      <c r="AB477" s="79"/>
      <c r="AC477" s="79" t="b">
        <v>0</v>
      </c>
      <c r="AD477" s="79">
        <v>0</v>
      </c>
      <c r="AE477" s="85" t="s">
        <v>1876</v>
      </c>
      <c r="AF477" s="79" t="b">
        <v>0</v>
      </c>
      <c r="AG477" s="79" t="s">
        <v>1909</v>
      </c>
      <c r="AH477" s="79"/>
      <c r="AI477" s="85" t="s">
        <v>1876</v>
      </c>
      <c r="AJ477" s="79" t="b">
        <v>0</v>
      </c>
      <c r="AK477" s="79">
        <v>88</v>
      </c>
      <c r="AL477" s="85" t="s">
        <v>1843</v>
      </c>
      <c r="AM477" s="79" t="s">
        <v>1920</v>
      </c>
      <c r="AN477" s="79" t="b">
        <v>0</v>
      </c>
      <c r="AO477" s="85" t="s">
        <v>1843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0</v>
      </c>
      <c r="BE477" s="49">
        <v>0</v>
      </c>
      <c r="BF477" s="48">
        <v>1</v>
      </c>
      <c r="BG477" s="49">
        <v>4.3478260869565215</v>
      </c>
      <c r="BH477" s="48">
        <v>0</v>
      </c>
      <c r="BI477" s="49">
        <v>0</v>
      </c>
      <c r="BJ477" s="48">
        <v>22</v>
      </c>
      <c r="BK477" s="49">
        <v>95.65217391304348</v>
      </c>
      <c r="BL477" s="48">
        <v>23</v>
      </c>
    </row>
    <row r="478" spans="1:64" ht="15">
      <c r="A478" s="64" t="s">
        <v>502</v>
      </c>
      <c r="B478" s="64" t="s">
        <v>642</v>
      </c>
      <c r="C478" s="65" t="s">
        <v>5806</v>
      </c>
      <c r="D478" s="66">
        <v>3</v>
      </c>
      <c r="E478" s="67" t="s">
        <v>132</v>
      </c>
      <c r="F478" s="68">
        <v>35</v>
      </c>
      <c r="G478" s="65"/>
      <c r="H478" s="69"/>
      <c r="I478" s="70"/>
      <c r="J478" s="70"/>
      <c r="K478" s="34" t="s">
        <v>65</v>
      </c>
      <c r="L478" s="77">
        <v>478</v>
      </c>
      <c r="M478" s="77"/>
      <c r="N478" s="72"/>
      <c r="O478" s="79" t="s">
        <v>646</v>
      </c>
      <c r="P478" s="81">
        <v>43478.71649305556</v>
      </c>
      <c r="Q478" s="79" t="s">
        <v>765</v>
      </c>
      <c r="R478" s="79"/>
      <c r="S478" s="79"/>
      <c r="T478" s="79"/>
      <c r="U478" s="79"/>
      <c r="V478" s="82" t="s">
        <v>1127</v>
      </c>
      <c r="W478" s="81">
        <v>43478.71649305556</v>
      </c>
      <c r="X478" s="82" t="s">
        <v>1467</v>
      </c>
      <c r="Y478" s="79"/>
      <c r="Z478" s="79"/>
      <c r="AA478" s="85" t="s">
        <v>1812</v>
      </c>
      <c r="AB478" s="79"/>
      <c r="AC478" s="79" t="b">
        <v>0</v>
      </c>
      <c r="AD478" s="79">
        <v>0</v>
      </c>
      <c r="AE478" s="85" t="s">
        <v>1876</v>
      </c>
      <c r="AF478" s="79" t="b">
        <v>0</v>
      </c>
      <c r="AG478" s="79" t="s">
        <v>1909</v>
      </c>
      <c r="AH478" s="79"/>
      <c r="AI478" s="85" t="s">
        <v>1876</v>
      </c>
      <c r="AJ478" s="79" t="b">
        <v>0</v>
      </c>
      <c r="AK478" s="79">
        <v>88</v>
      </c>
      <c r="AL478" s="85" t="s">
        <v>1843</v>
      </c>
      <c r="AM478" s="79" t="s">
        <v>1920</v>
      </c>
      <c r="AN478" s="79" t="b">
        <v>0</v>
      </c>
      <c r="AO478" s="85" t="s">
        <v>1843</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21</v>
      </c>
      <c r="BC478" s="78" t="str">
        <f>REPLACE(INDEX(GroupVertices[Group],MATCH(Edges[[#This Row],[Vertex 2]],GroupVertices[Vertex],0)),1,1,"")</f>
        <v>1</v>
      </c>
      <c r="BD478" s="48"/>
      <c r="BE478" s="49"/>
      <c r="BF478" s="48"/>
      <c r="BG478" s="49"/>
      <c r="BH478" s="48"/>
      <c r="BI478" s="49"/>
      <c r="BJ478" s="48"/>
      <c r="BK478" s="49"/>
      <c r="BL478" s="48"/>
    </row>
    <row r="479" spans="1:64" ht="15">
      <c r="A479" s="64" t="s">
        <v>502</v>
      </c>
      <c r="B479" s="64" t="s">
        <v>530</v>
      </c>
      <c r="C479" s="65" t="s">
        <v>5806</v>
      </c>
      <c r="D479" s="66">
        <v>3</v>
      </c>
      <c r="E479" s="67" t="s">
        <v>132</v>
      </c>
      <c r="F479" s="68">
        <v>35</v>
      </c>
      <c r="G479" s="65"/>
      <c r="H479" s="69"/>
      <c r="I479" s="70"/>
      <c r="J479" s="70"/>
      <c r="K479" s="34" t="s">
        <v>65</v>
      </c>
      <c r="L479" s="77">
        <v>479</v>
      </c>
      <c r="M479" s="77"/>
      <c r="N479" s="72"/>
      <c r="O479" s="79" t="s">
        <v>646</v>
      </c>
      <c r="P479" s="81">
        <v>43478.71649305556</v>
      </c>
      <c r="Q479" s="79" t="s">
        <v>765</v>
      </c>
      <c r="R479" s="79"/>
      <c r="S479" s="79"/>
      <c r="T479" s="79"/>
      <c r="U479" s="79"/>
      <c r="V479" s="82" t="s">
        <v>1127</v>
      </c>
      <c r="W479" s="81">
        <v>43478.71649305556</v>
      </c>
      <c r="X479" s="82" t="s">
        <v>1467</v>
      </c>
      <c r="Y479" s="79"/>
      <c r="Z479" s="79"/>
      <c r="AA479" s="85" t="s">
        <v>1812</v>
      </c>
      <c r="AB479" s="79"/>
      <c r="AC479" s="79" t="b">
        <v>0</v>
      </c>
      <c r="AD479" s="79">
        <v>0</v>
      </c>
      <c r="AE479" s="85" t="s">
        <v>1876</v>
      </c>
      <c r="AF479" s="79" t="b">
        <v>0</v>
      </c>
      <c r="AG479" s="79" t="s">
        <v>1909</v>
      </c>
      <c r="AH479" s="79"/>
      <c r="AI479" s="85" t="s">
        <v>1876</v>
      </c>
      <c r="AJ479" s="79" t="b">
        <v>0</v>
      </c>
      <c r="AK479" s="79">
        <v>88</v>
      </c>
      <c r="AL479" s="85" t="s">
        <v>1843</v>
      </c>
      <c r="AM479" s="79" t="s">
        <v>1920</v>
      </c>
      <c r="AN479" s="79" t="b">
        <v>0</v>
      </c>
      <c r="AO479" s="85" t="s">
        <v>1843</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21</v>
      </c>
      <c r="BC479" s="78" t="str">
        <f>REPLACE(INDEX(GroupVertices[Group],MATCH(Edges[[#This Row],[Vertex 2]],GroupVertices[Vertex],0)),1,1,"")</f>
        <v>1</v>
      </c>
      <c r="BD479" s="48">
        <v>0</v>
      </c>
      <c r="BE479" s="49">
        <v>0</v>
      </c>
      <c r="BF479" s="48">
        <v>1</v>
      </c>
      <c r="BG479" s="49">
        <v>4.3478260869565215</v>
      </c>
      <c r="BH479" s="48">
        <v>0</v>
      </c>
      <c r="BI479" s="49">
        <v>0</v>
      </c>
      <c r="BJ479" s="48">
        <v>22</v>
      </c>
      <c r="BK479" s="49">
        <v>95.65217391304348</v>
      </c>
      <c r="BL479" s="48">
        <v>23</v>
      </c>
    </row>
    <row r="480" spans="1:64" ht="15">
      <c r="A480" s="64" t="s">
        <v>503</v>
      </c>
      <c r="B480" s="64" t="s">
        <v>642</v>
      </c>
      <c r="C480" s="65" t="s">
        <v>5806</v>
      </c>
      <c r="D480" s="66">
        <v>3</v>
      </c>
      <c r="E480" s="67" t="s">
        <v>132</v>
      </c>
      <c r="F480" s="68">
        <v>35</v>
      </c>
      <c r="G480" s="65"/>
      <c r="H480" s="69"/>
      <c r="I480" s="70"/>
      <c r="J480" s="70"/>
      <c r="K480" s="34" t="s">
        <v>65</v>
      </c>
      <c r="L480" s="77">
        <v>480</v>
      </c>
      <c r="M480" s="77"/>
      <c r="N480" s="72"/>
      <c r="O480" s="79" t="s">
        <v>646</v>
      </c>
      <c r="P480" s="81">
        <v>43478.71949074074</v>
      </c>
      <c r="Q480" s="79" t="s">
        <v>765</v>
      </c>
      <c r="R480" s="79"/>
      <c r="S480" s="79"/>
      <c r="T480" s="79"/>
      <c r="U480" s="79"/>
      <c r="V480" s="82" t="s">
        <v>1128</v>
      </c>
      <c r="W480" s="81">
        <v>43478.71949074074</v>
      </c>
      <c r="X480" s="82" t="s">
        <v>1468</v>
      </c>
      <c r="Y480" s="79"/>
      <c r="Z480" s="79"/>
      <c r="AA480" s="85" t="s">
        <v>1813</v>
      </c>
      <c r="AB480" s="79"/>
      <c r="AC480" s="79" t="b">
        <v>0</v>
      </c>
      <c r="AD480" s="79">
        <v>0</v>
      </c>
      <c r="AE480" s="85" t="s">
        <v>1876</v>
      </c>
      <c r="AF480" s="79" t="b">
        <v>0</v>
      </c>
      <c r="AG480" s="79" t="s">
        <v>1909</v>
      </c>
      <c r="AH480" s="79"/>
      <c r="AI480" s="85" t="s">
        <v>1876</v>
      </c>
      <c r="AJ480" s="79" t="b">
        <v>0</v>
      </c>
      <c r="AK480" s="79">
        <v>88</v>
      </c>
      <c r="AL480" s="85" t="s">
        <v>1843</v>
      </c>
      <c r="AM480" s="79" t="s">
        <v>1920</v>
      </c>
      <c r="AN480" s="79" t="b">
        <v>0</v>
      </c>
      <c r="AO480" s="85" t="s">
        <v>1843</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503</v>
      </c>
      <c r="B481" s="64" t="s">
        <v>530</v>
      </c>
      <c r="C481" s="65" t="s">
        <v>5806</v>
      </c>
      <c r="D481" s="66">
        <v>3</v>
      </c>
      <c r="E481" s="67" t="s">
        <v>132</v>
      </c>
      <c r="F481" s="68">
        <v>35</v>
      </c>
      <c r="G481" s="65"/>
      <c r="H481" s="69"/>
      <c r="I481" s="70"/>
      <c r="J481" s="70"/>
      <c r="K481" s="34" t="s">
        <v>65</v>
      </c>
      <c r="L481" s="77">
        <v>481</v>
      </c>
      <c r="M481" s="77"/>
      <c r="N481" s="72"/>
      <c r="O481" s="79" t="s">
        <v>646</v>
      </c>
      <c r="P481" s="81">
        <v>43478.71949074074</v>
      </c>
      <c r="Q481" s="79" t="s">
        <v>765</v>
      </c>
      <c r="R481" s="79"/>
      <c r="S481" s="79"/>
      <c r="T481" s="79"/>
      <c r="U481" s="79"/>
      <c r="V481" s="82" t="s">
        <v>1128</v>
      </c>
      <c r="W481" s="81">
        <v>43478.71949074074</v>
      </c>
      <c r="X481" s="82" t="s">
        <v>1468</v>
      </c>
      <c r="Y481" s="79"/>
      <c r="Z481" s="79"/>
      <c r="AA481" s="85" t="s">
        <v>1813</v>
      </c>
      <c r="AB481" s="79"/>
      <c r="AC481" s="79" t="b">
        <v>0</v>
      </c>
      <c r="AD481" s="79">
        <v>0</v>
      </c>
      <c r="AE481" s="85" t="s">
        <v>1876</v>
      </c>
      <c r="AF481" s="79" t="b">
        <v>0</v>
      </c>
      <c r="AG481" s="79" t="s">
        <v>1909</v>
      </c>
      <c r="AH481" s="79"/>
      <c r="AI481" s="85" t="s">
        <v>1876</v>
      </c>
      <c r="AJ481" s="79" t="b">
        <v>0</v>
      </c>
      <c r="AK481" s="79">
        <v>88</v>
      </c>
      <c r="AL481" s="85" t="s">
        <v>1843</v>
      </c>
      <c r="AM481" s="79" t="s">
        <v>1920</v>
      </c>
      <c r="AN481" s="79" t="b">
        <v>0</v>
      </c>
      <c r="AO481" s="85" t="s">
        <v>1843</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v>0</v>
      </c>
      <c r="BE481" s="49">
        <v>0</v>
      </c>
      <c r="BF481" s="48">
        <v>1</v>
      </c>
      <c r="BG481" s="49">
        <v>4.3478260869565215</v>
      </c>
      <c r="BH481" s="48">
        <v>0</v>
      </c>
      <c r="BI481" s="49">
        <v>0</v>
      </c>
      <c r="BJ481" s="48">
        <v>22</v>
      </c>
      <c r="BK481" s="49">
        <v>95.65217391304348</v>
      </c>
      <c r="BL481" s="48">
        <v>23</v>
      </c>
    </row>
    <row r="482" spans="1:64" ht="15">
      <c r="A482" s="64" t="s">
        <v>504</v>
      </c>
      <c r="B482" s="64" t="s">
        <v>642</v>
      </c>
      <c r="C482" s="65" t="s">
        <v>5806</v>
      </c>
      <c r="D482" s="66">
        <v>3</v>
      </c>
      <c r="E482" s="67" t="s">
        <v>132</v>
      </c>
      <c r="F482" s="68">
        <v>35</v>
      </c>
      <c r="G482" s="65"/>
      <c r="H482" s="69"/>
      <c r="I482" s="70"/>
      <c r="J482" s="70"/>
      <c r="K482" s="34" t="s">
        <v>65</v>
      </c>
      <c r="L482" s="77">
        <v>482</v>
      </c>
      <c r="M482" s="77"/>
      <c r="N482" s="72"/>
      <c r="O482" s="79" t="s">
        <v>646</v>
      </c>
      <c r="P482" s="81">
        <v>43478.72015046296</v>
      </c>
      <c r="Q482" s="79" t="s">
        <v>765</v>
      </c>
      <c r="R482" s="79"/>
      <c r="S482" s="79"/>
      <c r="T482" s="79"/>
      <c r="U482" s="79"/>
      <c r="V482" s="82" t="s">
        <v>1129</v>
      </c>
      <c r="W482" s="81">
        <v>43478.72015046296</v>
      </c>
      <c r="X482" s="82" t="s">
        <v>1469</v>
      </c>
      <c r="Y482" s="79"/>
      <c r="Z482" s="79"/>
      <c r="AA482" s="85" t="s">
        <v>1814</v>
      </c>
      <c r="AB482" s="79"/>
      <c r="AC482" s="79" t="b">
        <v>0</v>
      </c>
      <c r="AD482" s="79">
        <v>0</v>
      </c>
      <c r="AE482" s="85" t="s">
        <v>1876</v>
      </c>
      <c r="AF482" s="79" t="b">
        <v>0</v>
      </c>
      <c r="AG482" s="79" t="s">
        <v>1909</v>
      </c>
      <c r="AH482" s="79"/>
      <c r="AI482" s="85" t="s">
        <v>1876</v>
      </c>
      <c r="AJ482" s="79" t="b">
        <v>0</v>
      </c>
      <c r="AK482" s="79">
        <v>88</v>
      </c>
      <c r="AL482" s="85" t="s">
        <v>1843</v>
      </c>
      <c r="AM482" s="79" t="s">
        <v>1920</v>
      </c>
      <c r="AN482" s="79" t="b">
        <v>0</v>
      </c>
      <c r="AO482" s="85" t="s">
        <v>1843</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504</v>
      </c>
      <c r="B483" s="64" t="s">
        <v>530</v>
      </c>
      <c r="C483" s="65" t="s">
        <v>5806</v>
      </c>
      <c r="D483" s="66">
        <v>3</v>
      </c>
      <c r="E483" s="67" t="s">
        <v>132</v>
      </c>
      <c r="F483" s="68">
        <v>35</v>
      </c>
      <c r="G483" s="65"/>
      <c r="H483" s="69"/>
      <c r="I483" s="70"/>
      <c r="J483" s="70"/>
      <c r="K483" s="34" t="s">
        <v>65</v>
      </c>
      <c r="L483" s="77">
        <v>483</v>
      </c>
      <c r="M483" s="77"/>
      <c r="N483" s="72"/>
      <c r="O483" s="79" t="s">
        <v>646</v>
      </c>
      <c r="P483" s="81">
        <v>43478.72015046296</v>
      </c>
      <c r="Q483" s="79" t="s">
        <v>765</v>
      </c>
      <c r="R483" s="79"/>
      <c r="S483" s="79"/>
      <c r="T483" s="79"/>
      <c r="U483" s="79"/>
      <c r="V483" s="82" t="s">
        <v>1129</v>
      </c>
      <c r="W483" s="81">
        <v>43478.72015046296</v>
      </c>
      <c r="X483" s="82" t="s">
        <v>1469</v>
      </c>
      <c r="Y483" s="79"/>
      <c r="Z483" s="79"/>
      <c r="AA483" s="85" t="s">
        <v>1814</v>
      </c>
      <c r="AB483" s="79"/>
      <c r="AC483" s="79" t="b">
        <v>0</v>
      </c>
      <c r="AD483" s="79">
        <v>0</v>
      </c>
      <c r="AE483" s="85" t="s">
        <v>1876</v>
      </c>
      <c r="AF483" s="79" t="b">
        <v>0</v>
      </c>
      <c r="AG483" s="79" t="s">
        <v>1909</v>
      </c>
      <c r="AH483" s="79"/>
      <c r="AI483" s="85" t="s">
        <v>1876</v>
      </c>
      <c r="AJ483" s="79" t="b">
        <v>0</v>
      </c>
      <c r="AK483" s="79">
        <v>88</v>
      </c>
      <c r="AL483" s="85" t="s">
        <v>1843</v>
      </c>
      <c r="AM483" s="79" t="s">
        <v>1920</v>
      </c>
      <c r="AN483" s="79" t="b">
        <v>0</v>
      </c>
      <c r="AO483" s="85" t="s">
        <v>1843</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1</v>
      </c>
      <c r="BG483" s="49">
        <v>4.3478260869565215</v>
      </c>
      <c r="BH483" s="48">
        <v>0</v>
      </c>
      <c r="BI483" s="49">
        <v>0</v>
      </c>
      <c r="BJ483" s="48">
        <v>22</v>
      </c>
      <c r="BK483" s="49">
        <v>95.65217391304348</v>
      </c>
      <c r="BL483" s="48">
        <v>23</v>
      </c>
    </row>
    <row r="484" spans="1:64" ht="15">
      <c r="A484" s="64" t="s">
        <v>505</v>
      </c>
      <c r="B484" s="64" t="s">
        <v>642</v>
      </c>
      <c r="C484" s="65" t="s">
        <v>5806</v>
      </c>
      <c r="D484" s="66">
        <v>3</v>
      </c>
      <c r="E484" s="67" t="s">
        <v>132</v>
      </c>
      <c r="F484" s="68">
        <v>35</v>
      </c>
      <c r="G484" s="65"/>
      <c r="H484" s="69"/>
      <c r="I484" s="70"/>
      <c r="J484" s="70"/>
      <c r="K484" s="34" t="s">
        <v>65</v>
      </c>
      <c r="L484" s="77">
        <v>484</v>
      </c>
      <c r="M484" s="77"/>
      <c r="N484" s="72"/>
      <c r="O484" s="79" t="s">
        <v>646</v>
      </c>
      <c r="P484" s="81">
        <v>43478.727060185185</v>
      </c>
      <c r="Q484" s="79" t="s">
        <v>765</v>
      </c>
      <c r="R484" s="79"/>
      <c r="S484" s="79"/>
      <c r="T484" s="79"/>
      <c r="U484" s="79"/>
      <c r="V484" s="82" t="s">
        <v>1130</v>
      </c>
      <c r="W484" s="81">
        <v>43478.727060185185</v>
      </c>
      <c r="X484" s="82" t="s">
        <v>1470</v>
      </c>
      <c r="Y484" s="79"/>
      <c r="Z484" s="79"/>
      <c r="AA484" s="85" t="s">
        <v>1815</v>
      </c>
      <c r="AB484" s="79"/>
      <c r="AC484" s="79" t="b">
        <v>0</v>
      </c>
      <c r="AD484" s="79">
        <v>0</v>
      </c>
      <c r="AE484" s="85" t="s">
        <v>1876</v>
      </c>
      <c r="AF484" s="79" t="b">
        <v>0</v>
      </c>
      <c r="AG484" s="79" t="s">
        <v>1909</v>
      </c>
      <c r="AH484" s="79"/>
      <c r="AI484" s="85" t="s">
        <v>1876</v>
      </c>
      <c r="AJ484" s="79" t="b">
        <v>0</v>
      </c>
      <c r="AK484" s="79">
        <v>88</v>
      </c>
      <c r="AL484" s="85" t="s">
        <v>1843</v>
      </c>
      <c r="AM484" s="79" t="s">
        <v>1920</v>
      </c>
      <c r="AN484" s="79" t="b">
        <v>0</v>
      </c>
      <c r="AO484" s="85" t="s">
        <v>1843</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505</v>
      </c>
      <c r="B485" s="64" t="s">
        <v>530</v>
      </c>
      <c r="C485" s="65" t="s">
        <v>5806</v>
      </c>
      <c r="D485" s="66">
        <v>3</v>
      </c>
      <c r="E485" s="67" t="s">
        <v>132</v>
      </c>
      <c r="F485" s="68">
        <v>35</v>
      </c>
      <c r="G485" s="65"/>
      <c r="H485" s="69"/>
      <c r="I485" s="70"/>
      <c r="J485" s="70"/>
      <c r="K485" s="34" t="s">
        <v>65</v>
      </c>
      <c r="L485" s="77">
        <v>485</v>
      </c>
      <c r="M485" s="77"/>
      <c r="N485" s="72"/>
      <c r="O485" s="79" t="s">
        <v>646</v>
      </c>
      <c r="P485" s="81">
        <v>43478.727060185185</v>
      </c>
      <c r="Q485" s="79" t="s">
        <v>765</v>
      </c>
      <c r="R485" s="79"/>
      <c r="S485" s="79"/>
      <c r="T485" s="79"/>
      <c r="U485" s="79"/>
      <c r="V485" s="82" t="s">
        <v>1130</v>
      </c>
      <c r="W485" s="81">
        <v>43478.727060185185</v>
      </c>
      <c r="X485" s="82" t="s">
        <v>1470</v>
      </c>
      <c r="Y485" s="79"/>
      <c r="Z485" s="79"/>
      <c r="AA485" s="85" t="s">
        <v>1815</v>
      </c>
      <c r="AB485" s="79"/>
      <c r="AC485" s="79" t="b">
        <v>0</v>
      </c>
      <c r="AD485" s="79">
        <v>0</v>
      </c>
      <c r="AE485" s="85" t="s">
        <v>1876</v>
      </c>
      <c r="AF485" s="79" t="b">
        <v>0</v>
      </c>
      <c r="AG485" s="79" t="s">
        <v>1909</v>
      </c>
      <c r="AH485" s="79"/>
      <c r="AI485" s="85" t="s">
        <v>1876</v>
      </c>
      <c r="AJ485" s="79" t="b">
        <v>0</v>
      </c>
      <c r="AK485" s="79">
        <v>88</v>
      </c>
      <c r="AL485" s="85" t="s">
        <v>1843</v>
      </c>
      <c r="AM485" s="79" t="s">
        <v>1920</v>
      </c>
      <c r="AN485" s="79" t="b">
        <v>0</v>
      </c>
      <c r="AO485" s="85" t="s">
        <v>1843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1</v>
      </c>
      <c r="BD485" s="48">
        <v>0</v>
      </c>
      <c r="BE485" s="49">
        <v>0</v>
      </c>
      <c r="BF485" s="48">
        <v>1</v>
      </c>
      <c r="BG485" s="49">
        <v>4.3478260869565215</v>
      </c>
      <c r="BH485" s="48">
        <v>0</v>
      </c>
      <c r="BI485" s="49">
        <v>0</v>
      </c>
      <c r="BJ485" s="48">
        <v>22</v>
      </c>
      <c r="BK485" s="49">
        <v>95.65217391304348</v>
      </c>
      <c r="BL485" s="48">
        <v>23</v>
      </c>
    </row>
    <row r="486" spans="1:64" ht="15">
      <c r="A486" s="64" t="s">
        <v>506</v>
      </c>
      <c r="B486" s="64" t="s">
        <v>642</v>
      </c>
      <c r="C486" s="65" t="s">
        <v>5806</v>
      </c>
      <c r="D486" s="66">
        <v>3</v>
      </c>
      <c r="E486" s="67" t="s">
        <v>132</v>
      </c>
      <c r="F486" s="68">
        <v>35</v>
      </c>
      <c r="G486" s="65"/>
      <c r="H486" s="69"/>
      <c r="I486" s="70"/>
      <c r="J486" s="70"/>
      <c r="K486" s="34" t="s">
        <v>65</v>
      </c>
      <c r="L486" s="77">
        <v>486</v>
      </c>
      <c r="M486" s="77"/>
      <c r="N486" s="72"/>
      <c r="O486" s="79" t="s">
        <v>646</v>
      </c>
      <c r="P486" s="81">
        <v>43478.732881944445</v>
      </c>
      <c r="Q486" s="79" t="s">
        <v>765</v>
      </c>
      <c r="R486" s="79"/>
      <c r="S486" s="79"/>
      <c r="T486" s="79"/>
      <c r="U486" s="79"/>
      <c r="V486" s="82" t="s">
        <v>1131</v>
      </c>
      <c r="W486" s="81">
        <v>43478.732881944445</v>
      </c>
      <c r="X486" s="82" t="s">
        <v>1471</v>
      </c>
      <c r="Y486" s="79"/>
      <c r="Z486" s="79"/>
      <c r="AA486" s="85" t="s">
        <v>1816</v>
      </c>
      <c r="AB486" s="79"/>
      <c r="AC486" s="79" t="b">
        <v>0</v>
      </c>
      <c r="AD486" s="79">
        <v>0</v>
      </c>
      <c r="AE486" s="85" t="s">
        <v>1876</v>
      </c>
      <c r="AF486" s="79" t="b">
        <v>0</v>
      </c>
      <c r="AG486" s="79" t="s">
        <v>1909</v>
      </c>
      <c r="AH486" s="79"/>
      <c r="AI486" s="85" t="s">
        <v>1876</v>
      </c>
      <c r="AJ486" s="79" t="b">
        <v>0</v>
      </c>
      <c r="AK486" s="79">
        <v>88</v>
      </c>
      <c r="AL486" s="85" t="s">
        <v>1843</v>
      </c>
      <c r="AM486" s="79" t="s">
        <v>1920</v>
      </c>
      <c r="AN486" s="79" t="b">
        <v>0</v>
      </c>
      <c r="AO486" s="85" t="s">
        <v>1843</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506</v>
      </c>
      <c r="B487" s="64" t="s">
        <v>530</v>
      </c>
      <c r="C487" s="65" t="s">
        <v>5806</v>
      </c>
      <c r="D487" s="66">
        <v>3</v>
      </c>
      <c r="E487" s="67" t="s">
        <v>132</v>
      </c>
      <c r="F487" s="68">
        <v>35</v>
      </c>
      <c r="G487" s="65"/>
      <c r="H487" s="69"/>
      <c r="I487" s="70"/>
      <c r="J487" s="70"/>
      <c r="K487" s="34" t="s">
        <v>65</v>
      </c>
      <c r="L487" s="77">
        <v>487</v>
      </c>
      <c r="M487" s="77"/>
      <c r="N487" s="72"/>
      <c r="O487" s="79" t="s">
        <v>646</v>
      </c>
      <c r="P487" s="81">
        <v>43478.732881944445</v>
      </c>
      <c r="Q487" s="79" t="s">
        <v>765</v>
      </c>
      <c r="R487" s="79"/>
      <c r="S487" s="79"/>
      <c r="T487" s="79"/>
      <c r="U487" s="79"/>
      <c r="V487" s="82" t="s">
        <v>1131</v>
      </c>
      <c r="W487" s="81">
        <v>43478.732881944445</v>
      </c>
      <c r="X487" s="82" t="s">
        <v>1471</v>
      </c>
      <c r="Y487" s="79"/>
      <c r="Z487" s="79"/>
      <c r="AA487" s="85" t="s">
        <v>1816</v>
      </c>
      <c r="AB487" s="79"/>
      <c r="AC487" s="79" t="b">
        <v>0</v>
      </c>
      <c r="AD487" s="79">
        <v>0</v>
      </c>
      <c r="AE487" s="85" t="s">
        <v>1876</v>
      </c>
      <c r="AF487" s="79" t="b">
        <v>0</v>
      </c>
      <c r="AG487" s="79" t="s">
        <v>1909</v>
      </c>
      <c r="AH487" s="79"/>
      <c r="AI487" s="85" t="s">
        <v>1876</v>
      </c>
      <c r="AJ487" s="79" t="b">
        <v>0</v>
      </c>
      <c r="AK487" s="79">
        <v>88</v>
      </c>
      <c r="AL487" s="85" t="s">
        <v>1843</v>
      </c>
      <c r="AM487" s="79" t="s">
        <v>1920</v>
      </c>
      <c r="AN487" s="79" t="b">
        <v>0</v>
      </c>
      <c r="AO487" s="85" t="s">
        <v>1843</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v>0</v>
      </c>
      <c r="BE487" s="49">
        <v>0</v>
      </c>
      <c r="BF487" s="48">
        <v>1</v>
      </c>
      <c r="BG487" s="49">
        <v>4.3478260869565215</v>
      </c>
      <c r="BH487" s="48">
        <v>0</v>
      </c>
      <c r="BI487" s="49">
        <v>0</v>
      </c>
      <c r="BJ487" s="48">
        <v>22</v>
      </c>
      <c r="BK487" s="49">
        <v>95.65217391304348</v>
      </c>
      <c r="BL487" s="48">
        <v>23</v>
      </c>
    </row>
    <row r="488" spans="1:64" ht="15">
      <c r="A488" s="64" t="s">
        <v>507</v>
      </c>
      <c r="B488" s="64" t="s">
        <v>642</v>
      </c>
      <c r="C488" s="65" t="s">
        <v>5806</v>
      </c>
      <c r="D488" s="66">
        <v>3</v>
      </c>
      <c r="E488" s="67" t="s">
        <v>132</v>
      </c>
      <c r="F488" s="68">
        <v>35</v>
      </c>
      <c r="G488" s="65"/>
      <c r="H488" s="69"/>
      <c r="I488" s="70"/>
      <c r="J488" s="70"/>
      <c r="K488" s="34" t="s">
        <v>65</v>
      </c>
      <c r="L488" s="77">
        <v>488</v>
      </c>
      <c r="M488" s="77"/>
      <c r="N488" s="72"/>
      <c r="O488" s="79" t="s">
        <v>646</v>
      </c>
      <c r="P488" s="81">
        <v>43478.733715277776</v>
      </c>
      <c r="Q488" s="79" t="s">
        <v>765</v>
      </c>
      <c r="R488" s="79"/>
      <c r="S488" s="79"/>
      <c r="T488" s="79"/>
      <c r="U488" s="79"/>
      <c r="V488" s="82" t="s">
        <v>1132</v>
      </c>
      <c r="W488" s="81">
        <v>43478.733715277776</v>
      </c>
      <c r="X488" s="82" t="s">
        <v>1472</v>
      </c>
      <c r="Y488" s="79"/>
      <c r="Z488" s="79"/>
      <c r="AA488" s="85" t="s">
        <v>1817</v>
      </c>
      <c r="AB488" s="79"/>
      <c r="AC488" s="79" t="b">
        <v>0</v>
      </c>
      <c r="AD488" s="79">
        <v>0</v>
      </c>
      <c r="AE488" s="85" t="s">
        <v>1876</v>
      </c>
      <c r="AF488" s="79" t="b">
        <v>0</v>
      </c>
      <c r="AG488" s="79" t="s">
        <v>1909</v>
      </c>
      <c r="AH488" s="79"/>
      <c r="AI488" s="85" t="s">
        <v>1876</v>
      </c>
      <c r="AJ488" s="79" t="b">
        <v>0</v>
      </c>
      <c r="AK488" s="79">
        <v>88</v>
      </c>
      <c r="AL488" s="85" t="s">
        <v>1843</v>
      </c>
      <c r="AM488" s="79" t="s">
        <v>1920</v>
      </c>
      <c r="AN488" s="79" t="b">
        <v>0</v>
      </c>
      <c r="AO488" s="85" t="s">
        <v>1843</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507</v>
      </c>
      <c r="B489" s="64" t="s">
        <v>530</v>
      </c>
      <c r="C489" s="65" t="s">
        <v>5806</v>
      </c>
      <c r="D489" s="66">
        <v>3</v>
      </c>
      <c r="E489" s="67" t="s">
        <v>132</v>
      </c>
      <c r="F489" s="68">
        <v>35</v>
      </c>
      <c r="G489" s="65"/>
      <c r="H489" s="69"/>
      <c r="I489" s="70"/>
      <c r="J489" s="70"/>
      <c r="K489" s="34" t="s">
        <v>65</v>
      </c>
      <c r="L489" s="77">
        <v>489</v>
      </c>
      <c r="M489" s="77"/>
      <c r="N489" s="72"/>
      <c r="O489" s="79" t="s">
        <v>646</v>
      </c>
      <c r="P489" s="81">
        <v>43478.733715277776</v>
      </c>
      <c r="Q489" s="79" t="s">
        <v>765</v>
      </c>
      <c r="R489" s="79"/>
      <c r="S489" s="79"/>
      <c r="T489" s="79"/>
      <c r="U489" s="79"/>
      <c r="V489" s="82" t="s">
        <v>1132</v>
      </c>
      <c r="W489" s="81">
        <v>43478.733715277776</v>
      </c>
      <c r="X489" s="82" t="s">
        <v>1472</v>
      </c>
      <c r="Y489" s="79"/>
      <c r="Z489" s="79"/>
      <c r="AA489" s="85" t="s">
        <v>1817</v>
      </c>
      <c r="AB489" s="79"/>
      <c r="AC489" s="79" t="b">
        <v>0</v>
      </c>
      <c r="AD489" s="79">
        <v>0</v>
      </c>
      <c r="AE489" s="85" t="s">
        <v>1876</v>
      </c>
      <c r="AF489" s="79" t="b">
        <v>0</v>
      </c>
      <c r="AG489" s="79" t="s">
        <v>1909</v>
      </c>
      <c r="AH489" s="79"/>
      <c r="AI489" s="85" t="s">
        <v>1876</v>
      </c>
      <c r="AJ489" s="79" t="b">
        <v>0</v>
      </c>
      <c r="AK489" s="79">
        <v>88</v>
      </c>
      <c r="AL489" s="85" t="s">
        <v>1843</v>
      </c>
      <c r="AM489" s="79" t="s">
        <v>1920</v>
      </c>
      <c r="AN489" s="79" t="b">
        <v>0</v>
      </c>
      <c r="AO489" s="85" t="s">
        <v>1843</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1</v>
      </c>
      <c r="BG489" s="49">
        <v>4.3478260869565215</v>
      </c>
      <c r="BH489" s="48">
        <v>0</v>
      </c>
      <c r="BI489" s="49">
        <v>0</v>
      </c>
      <c r="BJ489" s="48">
        <v>22</v>
      </c>
      <c r="BK489" s="49">
        <v>95.65217391304348</v>
      </c>
      <c r="BL489" s="48">
        <v>23</v>
      </c>
    </row>
    <row r="490" spans="1:64" ht="15">
      <c r="A490" s="64" t="s">
        <v>508</v>
      </c>
      <c r="B490" s="64" t="s">
        <v>642</v>
      </c>
      <c r="C490" s="65" t="s">
        <v>5806</v>
      </c>
      <c r="D490" s="66">
        <v>3</v>
      </c>
      <c r="E490" s="67" t="s">
        <v>132</v>
      </c>
      <c r="F490" s="68">
        <v>35</v>
      </c>
      <c r="G490" s="65"/>
      <c r="H490" s="69"/>
      <c r="I490" s="70"/>
      <c r="J490" s="70"/>
      <c r="K490" s="34" t="s">
        <v>65</v>
      </c>
      <c r="L490" s="77">
        <v>490</v>
      </c>
      <c r="M490" s="77"/>
      <c r="N490" s="72"/>
      <c r="O490" s="79" t="s">
        <v>646</v>
      </c>
      <c r="P490" s="81">
        <v>43478.7556712963</v>
      </c>
      <c r="Q490" s="79" t="s">
        <v>765</v>
      </c>
      <c r="R490" s="79"/>
      <c r="S490" s="79"/>
      <c r="T490" s="79"/>
      <c r="U490" s="79"/>
      <c r="V490" s="82" t="s">
        <v>1133</v>
      </c>
      <c r="W490" s="81">
        <v>43478.7556712963</v>
      </c>
      <c r="X490" s="82" t="s">
        <v>1473</v>
      </c>
      <c r="Y490" s="79"/>
      <c r="Z490" s="79"/>
      <c r="AA490" s="85" t="s">
        <v>1818</v>
      </c>
      <c r="AB490" s="79"/>
      <c r="AC490" s="79" t="b">
        <v>0</v>
      </c>
      <c r="AD490" s="79">
        <v>0</v>
      </c>
      <c r="AE490" s="85" t="s">
        <v>1876</v>
      </c>
      <c r="AF490" s="79" t="b">
        <v>0</v>
      </c>
      <c r="AG490" s="79" t="s">
        <v>1909</v>
      </c>
      <c r="AH490" s="79"/>
      <c r="AI490" s="85" t="s">
        <v>1876</v>
      </c>
      <c r="AJ490" s="79" t="b">
        <v>0</v>
      </c>
      <c r="AK490" s="79">
        <v>88</v>
      </c>
      <c r="AL490" s="85" t="s">
        <v>1843</v>
      </c>
      <c r="AM490" s="79" t="s">
        <v>1923</v>
      </c>
      <c r="AN490" s="79" t="b">
        <v>0</v>
      </c>
      <c r="AO490" s="85" t="s">
        <v>1843</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508</v>
      </c>
      <c r="B491" s="64" t="s">
        <v>530</v>
      </c>
      <c r="C491" s="65" t="s">
        <v>5806</v>
      </c>
      <c r="D491" s="66">
        <v>3</v>
      </c>
      <c r="E491" s="67" t="s">
        <v>132</v>
      </c>
      <c r="F491" s="68">
        <v>35</v>
      </c>
      <c r="G491" s="65"/>
      <c r="H491" s="69"/>
      <c r="I491" s="70"/>
      <c r="J491" s="70"/>
      <c r="K491" s="34" t="s">
        <v>65</v>
      </c>
      <c r="L491" s="77">
        <v>491</v>
      </c>
      <c r="M491" s="77"/>
      <c r="N491" s="72"/>
      <c r="O491" s="79" t="s">
        <v>646</v>
      </c>
      <c r="P491" s="81">
        <v>43478.7556712963</v>
      </c>
      <c r="Q491" s="79" t="s">
        <v>765</v>
      </c>
      <c r="R491" s="79"/>
      <c r="S491" s="79"/>
      <c r="T491" s="79"/>
      <c r="U491" s="79"/>
      <c r="V491" s="82" t="s">
        <v>1133</v>
      </c>
      <c r="W491" s="81">
        <v>43478.7556712963</v>
      </c>
      <c r="X491" s="82" t="s">
        <v>1473</v>
      </c>
      <c r="Y491" s="79"/>
      <c r="Z491" s="79"/>
      <c r="AA491" s="85" t="s">
        <v>1818</v>
      </c>
      <c r="AB491" s="79"/>
      <c r="AC491" s="79" t="b">
        <v>0</v>
      </c>
      <c r="AD491" s="79">
        <v>0</v>
      </c>
      <c r="AE491" s="85" t="s">
        <v>1876</v>
      </c>
      <c r="AF491" s="79" t="b">
        <v>0</v>
      </c>
      <c r="AG491" s="79" t="s">
        <v>1909</v>
      </c>
      <c r="AH491" s="79"/>
      <c r="AI491" s="85" t="s">
        <v>1876</v>
      </c>
      <c r="AJ491" s="79" t="b">
        <v>0</v>
      </c>
      <c r="AK491" s="79">
        <v>88</v>
      </c>
      <c r="AL491" s="85" t="s">
        <v>1843</v>
      </c>
      <c r="AM491" s="79" t="s">
        <v>1923</v>
      </c>
      <c r="AN491" s="79" t="b">
        <v>0</v>
      </c>
      <c r="AO491" s="85" t="s">
        <v>1843</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0</v>
      </c>
      <c r="BE491" s="49">
        <v>0</v>
      </c>
      <c r="BF491" s="48">
        <v>1</v>
      </c>
      <c r="BG491" s="49">
        <v>4.3478260869565215</v>
      </c>
      <c r="BH491" s="48">
        <v>0</v>
      </c>
      <c r="BI491" s="49">
        <v>0</v>
      </c>
      <c r="BJ491" s="48">
        <v>22</v>
      </c>
      <c r="BK491" s="49">
        <v>95.65217391304348</v>
      </c>
      <c r="BL491" s="48">
        <v>23</v>
      </c>
    </row>
    <row r="492" spans="1:64" ht="15">
      <c r="A492" s="64" t="s">
        <v>509</v>
      </c>
      <c r="B492" s="64" t="s">
        <v>642</v>
      </c>
      <c r="C492" s="65" t="s">
        <v>5806</v>
      </c>
      <c r="D492" s="66">
        <v>3</v>
      </c>
      <c r="E492" s="67" t="s">
        <v>132</v>
      </c>
      <c r="F492" s="68">
        <v>35</v>
      </c>
      <c r="G492" s="65"/>
      <c r="H492" s="69"/>
      <c r="I492" s="70"/>
      <c r="J492" s="70"/>
      <c r="K492" s="34" t="s">
        <v>65</v>
      </c>
      <c r="L492" s="77">
        <v>492</v>
      </c>
      <c r="M492" s="77"/>
      <c r="N492" s="72"/>
      <c r="O492" s="79" t="s">
        <v>646</v>
      </c>
      <c r="P492" s="81">
        <v>43477.711550925924</v>
      </c>
      <c r="Q492" s="79" t="s">
        <v>765</v>
      </c>
      <c r="R492" s="79"/>
      <c r="S492" s="79"/>
      <c r="T492" s="79"/>
      <c r="U492" s="79"/>
      <c r="V492" s="82" t="s">
        <v>1134</v>
      </c>
      <c r="W492" s="81">
        <v>43477.711550925924</v>
      </c>
      <c r="X492" s="82" t="s">
        <v>1474</v>
      </c>
      <c r="Y492" s="79"/>
      <c r="Z492" s="79"/>
      <c r="AA492" s="85" t="s">
        <v>1819</v>
      </c>
      <c r="AB492" s="79"/>
      <c r="AC492" s="79" t="b">
        <v>0</v>
      </c>
      <c r="AD492" s="79">
        <v>0</v>
      </c>
      <c r="AE492" s="85" t="s">
        <v>1876</v>
      </c>
      <c r="AF492" s="79" t="b">
        <v>0</v>
      </c>
      <c r="AG492" s="79" t="s">
        <v>1909</v>
      </c>
      <c r="AH492" s="79"/>
      <c r="AI492" s="85" t="s">
        <v>1876</v>
      </c>
      <c r="AJ492" s="79" t="b">
        <v>0</v>
      </c>
      <c r="AK492" s="79">
        <v>88</v>
      </c>
      <c r="AL492" s="85" t="s">
        <v>1843</v>
      </c>
      <c r="AM492" s="79" t="s">
        <v>1921</v>
      </c>
      <c r="AN492" s="79" t="b">
        <v>0</v>
      </c>
      <c r="AO492" s="85" t="s">
        <v>1843</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509</v>
      </c>
      <c r="B493" s="64" t="s">
        <v>530</v>
      </c>
      <c r="C493" s="65" t="s">
        <v>5806</v>
      </c>
      <c r="D493" s="66">
        <v>3</v>
      </c>
      <c r="E493" s="67" t="s">
        <v>132</v>
      </c>
      <c r="F493" s="68">
        <v>35</v>
      </c>
      <c r="G493" s="65"/>
      <c r="H493" s="69"/>
      <c r="I493" s="70"/>
      <c r="J493" s="70"/>
      <c r="K493" s="34" t="s">
        <v>65</v>
      </c>
      <c r="L493" s="77">
        <v>493</v>
      </c>
      <c r="M493" s="77"/>
      <c r="N493" s="72"/>
      <c r="O493" s="79" t="s">
        <v>646</v>
      </c>
      <c r="P493" s="81">
        <v>43477.711550925924</v>
      </c>
      <c r="Q493" s="79" t="s">
        <v>765</v>
      </c>
      <c r="R493" s="79"/>
      <c r="S493" s="79"/>
      <c r="T493" s="79"/>
      <c r="U493" s="79"/>
      <c r="V493" s="82" t="s">
        <v>1134</v>
      </c>
      <c r="W493" s="81">
        <v>43477.711550925924</v>
      </c>
      <c r="X493" s="82" t="s">
        <v>1474</v>
      </c>
      <c r="Y493" s="79"/>
      <c r="Z493" s="79"/>
      <c r="AA493" s="85" t="s">
        <v>1819</v>
      </c>
      <c r="AB493" s="79"/>
      <c r="AC493" s="79" t="b">
        <v>0</v>
      </c>
      <c r="AD493" s="79">
        <v>0</v>
      </c>
      <c r="AE493" s="85" t="s">
        <v>1876</v>
      </c>
      <c r="AF493" s="79" t="b">
        <v>0</v>
      </c>
      <c r="AG493" s="79" t="s">
        <v>1909</v>
      </c>
      <c r="AH493" s="79"/>
      <c r="AI493" s="85" t="s">
        <v>1876</v>
      </c>
      <c r="AJ493" s="79" t="b">
        <v>0</v>
      </c>
      <c r="AK493" s="79">
        <v>88</v>
      </c>
      <c r="AL493" s="85" t="s">
        <v>1843</v>
      </c>
      <c r="AM493" s="79" t="s">
        <v>1921</v>
      </c>
      <c r="AN493" s="79" t="b">
        <v>0</v>
      </c>
      <c r="AO493" s="85" t="s">
        <v>1843</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1</v>
      </c>
      <c r="BG493" s="49">
        <v>4.3478260869565215</v>
      </c>
      <c r="BH493" s="48">
        <v>0</v>
      </c>
      <c r="BI493" s="49">
        <v>0</v>
      </c>
      <c r="BJ493" s="48">
        <v>22</v>
      </c>
      <c r="BK493" s="49">
        <v>95.65217391304348</v>
      </c>
      <c r="BL493" s="48">
        <v>23</v>
      </c>
    </row>
    <row r="494" spans="1:64" ht="15">
      <c r="A494" s="64" t="s">
        <v>509</v>
      </c>
      <c r="B494" s="64" t="s">
        <v>369</v>
      </c>
      <c r="C494" s="65" t="s">
        <v>5806</v>
      </c>
      <c r="D494" s="66">
        <v>3</v>
      </c>
      <c r="E494" s="67" t="s">
        <v>132</v>
      </c>
      <c r="F494" s="68">
        <v>35</v>
      </c>
      <c r="G494" s="65"/>
      <c r="H494" s="69"/>
      <c r="I494" s="70"/>
      <c r="J494" s="70"/>
      <c r="K494" s="34" t="s">
        <v>65</v>
      </c>
      <c r="L494" s="77">
        <v>494</v>
      </c>
      <c r="M494" s="77"/>
      <c r="N494" s="72"/>
      <c r="O494" s="79" t="s">
        <v>646</v>
      </c>
      <c r="P494" s="81">
        <v>43478.815613425926</v>
      </c>
      <c r="Q494" s="79" t="s">
        <v>761</v>
      </c>
      <c r="R494" s="79"/>
      <c r="S494" s="79"/>
      <c r="T494" s="79"/>
      <c r="U494" s="79"/>
      <c r="V494" s="82" t="s">
        <v>1134</v>
      </c>
      <c r="W494" s="81">
        <v>43478.815613425926</v>
      </c>
      <c r="X494" s="82" t="s">
        <v>1475</v>
      </c>
      <c r="Y494" s="79"/>
      <c r="Z494" s="79"/>
      <c r="AA494" s="85" t="s">
        <v>1820</v>
      </c>
      <c r="AB494" s="79"/>
      <c r="AC494" s="79" t="b">
        <v>0</v>
      </c>
      <c r="AD494" s="79">
        <v>0</v>
      </c>
      <c r="AE494" s="85" t="s">
        <v>1876</v>
      </c>
      <c r="AF494" s="79" t="b">
        <v>1</v>
      </c>
      <c r="AG494" s="79" t="s">
        <v>1909</v>
      </c>
      <c r="AH494" s="79"/>
      <c r="AI494" s="85" t="s">
        <v>1918</v>
      </c>
      <c r="AJ494" s="79" t="b">
        <v>0</v>
      </c>
      <c r="AK494" s="79">
        <v>81</v>
      </c>
      <c r="AL494" s="85" t="s">
        <v>1671</v>
      </c>
      <c r="AM494" s="79" t="s">
        <v>1920</v>
      </c>
      <c r="AN494" s="79" t="b">
        <v>0</v>
      </c>
      <c r="AO494" s="85" t="s">
        <v>1671</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2</v>
      </c>
      <c r="BD494" s="48">
        <v>0</v>
      </c>
      <c r="BE494" s="49">
        <v>0</v>
      </c>
      <c r="BF494" s="48">
        <v>2</v>
      </c>
      <c r="BG494" s="49">
        <v>7.142857142857143</v>
      </c>
      <c r="BH494" s="48">
        <v>0</v>
      </c>
      <c r="BI494" s="49">
        <v>0</v>
      </c>
      <c r="BJ494" s="48">
        <v>26</v>
      </c>
      <c r="BK494" s="49">
        <v>92.85714285714286</v>
      </c>
      <c r="BL494" s="48">
        <v>28</v>
      </c>
    </row>
    <row r="495" spans="1:64" ht="15">
      <c r="A495" s="64" t="s">
        <v>510</v>
      </c>
      <c r="B495" s="64" t="s">
        <v>642</v>
      </c>
      <c r="C495" s="65" t="s">
        <v>5806</v>
      </c>
      <c r="D495" s="66">
        <v>3</v>
      </c>
      <c r="E495" s="67" t="s">
        <v>132</v>
      </c>
      <c r="F495" s="68">
        <v>35</v>
      </c>
      <c r="G495" s="65"/>
      <c r="H495" s="69"/>
      <c r="I495" s="70"/>
      <c r="J495" s="70"/>
      <c r="K495" s="34" t="s">
        <v>65</v>
      </c>
      <c r="L495" s="77">
        <v>495</v>
      </c>
      <c r="M495" s="77"/>
      <c r="N495" s="72"/>
      <c r="O495" s="79" t="s">
        <v>646</v>
      </c>
      <c r="P495" s="81">
        <v>43478.82188657407</v>
      </c>
      <c r="Q495" s="79" t="s">
        <v>765</v>
      </c>
      <c r="R495" s="79"/>
      <c r="S495" s="79"/>
      <c r="T495" s="79"/>
      <c r="U495" s="79"/>
      <c r="V495" s="82" t="s">
        <v>1135</v>
      </c>
      <c r="W495" s="81">
        <v>43478.82188657407</v>
      </c>
      <c r="X495" s="82" t="s">
        <v>1476</v>
      </c>
      <c r="Y495" s="79"/>
      <c r="Z495" s="79"/>
      <c r="AA495" s="85" t="s">
        <v>1821</v>
      </c>
      <c r="AB495" s="79"/>
      <c r="AC495" s="79" t="b">
        <v>0</v>
      </c>
      <c r="AD495" s="79">
        <v>0</v>
      </c>
      <c r="AE495" s="85" t="s">
        <v>1876</v>
      </c>
      <c r="AF495" s="79" t="b">
        <v>0</v>
      </c>
      <c r="AG495" s="79" t="s">
        <v>1909</v>
      </c>
      <c r="AH495" s="79"/>
      <c r="AI495" s="85" t="s">
        <v>1876</v>
      </c>
      <c r="AJ495" s="79" t="b">
        <v>0</v>
      </c>
      <c r="AK495" s="79">
        <v>88</v>
      </c>
      <c r="AL495" s="85" t="s">
        <v>1843</v>
      </c>
      <c r="AM495" s="79" t="s">
        <v>1921</v>
      </c>
      <c r="AN495" s="79" t="b">
        <v>0</v>
      </c>
      <c r="AO495" s="85" t="s">
        <v>1843</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510</v>
      </c>
      <c r="B496" s="64" t="s">
        <v>530</v>
      </c>
      <c r="C496" s="65" t="s">
        <v>5806</v>
      </c>
      <c r="D496" s="66">
        <v>3</v>
      </c>
      <c r="E496" s="67" t="s">
        <v>132</v>
      </c>
      <c r="F496" s="68">
        <v>35</v>
      </c>
      <c r="G496" s="65"/>
      <c r="H496" s="69"/>
      <c r="I496" s="70"/>
      <c r="J496" s="70"/>
      <c r="K496" s="34" t="s">
        <v>65</v>
      </c>
      <c r="L496" s="77">
        <v>496</v>
      </c>
      <c r="M496" s="77"/>
      <c r="N496" s="72"/>
      <c r="O496" s="79" t="s">
        <v>646</v>
      </c>
      <c r="P496" s="81">
        <v>43478.82188657407</v>
      </c>
      <c r="Q496" s="79" t="s">
        <v>765</v>
      </c>
      <c r="R496" s="79"/>
      <c r="S496" s="79"/>
      <c r="T496" s="79"/>
      <c r="U496" s="79"/>
      <c r="V496" s="82" t="s">
        <v>1135</v>
      </c>
      <c r="W496" s="81">
        <v>43478.82188657407</v>
      </c>
      <c r="X496" s="82" t="s">
        <v>1476</v>
      </c>
      <c r="Y496" s="79"/>
      <c r="Z496" s="79"/>
      <c r="AA496" s="85" t="s">
        <v>1821</v>
      </c>
      <c r="AB496" s="79"/>
      <c r="AC496" s="79" t="b">
        <v>0</v>
      </c>
      <c r="AD496" s="79">
        <v>0</v>
      </c>
      <c r="AE496" s="85" t="s">
        <v>1876</v>
      </c>
      <c r="AF496" s="79" t="b">
        <v>0</v>
      </c>
      <c r="AG496" s="79" t="s">
        <v>1909</v>
      </c>
      <c r="AH496" s="79"/>
      <c r="AI496" s="85" t="s">
        <v>1876</v>
      </c>
      <c r="AJ496" s="79" t="b">
        <v>0</v>
      </c>
      <c r="AK496" s="79">
        <v>88</v>
      </c>
      <c r="AL496" s="85" t="s">
        <v>1843</v>
      </c>
      <c r="AM496" s="79" t="s">
        <v>1921</v>
      </c>
      <c r="AN496" s="79" t="b">
        <v>0</v>
      </c>
      <c r="AO496" s="85" t="s">
        <v>1843</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0</v>
      </c>
      <c r="BE496" s="49">
        <v>0</v>
      </c>
      <c r="BF496" s="48">
        <v>1</v>
      </c>
      <c r="BG496" s="49">
        <v>4.3478260869565215</v>
      </c>
      <c r="BH496" s="48">
        <v>0</v>
      </c>
      <c r="BI496" s="49">
        <v>0</v>
      </c>
      <c r="BJ496" s="48">
        <v>22</v>
      </c>
      <c r="BK496" s="49">
        <v>95.65217391304348</v>
      </c>
      <c r="BL496" s="48">
        <v>23</v>
      </c>
    </row>
    <row r="497" spans="1:64" ht="15">
      <c r="A497" s="64" t="s">
        <v>511</v>
      </c>
      <c r="B497" s="64" t="s">
        <v>642</v>
      </c>
      <c r="C497" s="65" t="s">
        <v>5806</v>
      </c>
      <c r="D497" s="66">
        <v>3</v>
      </c>
      <c r="E497" s="67" t="s">
        <v>132</v>
      </c>
      <c r="F497" s="68">
        <v>35</v>
      </c>
      <c r="G497" s="65"/>
      <c r="H497" s="69"/>
      <c r="I497" s="70"/>
      <c r="J497" s="70"/>
      <c r="K497" s="34" t="s">
        <v>65</v>
      </c>
      <c r="L497" s="77">
        <v>497</v>
      </c>
      <c r="M497" s="77"/>
      <c r="N497" s="72"/>
      <c r="O497" s="79" t="s">
        <v>646</v>
      </c>
      <c r="P497" s="81">
        <v>43478.82241898148</v>
      </c>
      <c r="Q497" s="79" t="s">
        <v>765</v>
      </c>
      <c r="R497" s="79"/>
      <c r="S497" s="79"/>
      <c r="T497" s="79"/>
      <c r="U497" s="79"/>
      <c r="V497" s="82" t="s">
        <v>1136</v>
      </c>
      <c r="W497" s="81">
        <v>43478.82241898148</v>
      </c>
      <c r="X497" s="82" t="s">
        <v>1477</v>
      </c>
      <c r="Y497" s="79"/>
      <c r="Z497" s="79"/>
      <c r="AA497" s="85" t="s">
        <v>1822</v>
      </c>
      <c r="AB497" s="79"/>
      <c r="AC497" s="79" t="b">
        <v>0</v>
      </c>
      <c r="AD497" s="79">
        <v>0</v>
      </c>
      <c r="AE497" s="85" t="s">
        <v>1876</v>
      </c>
      <c r="AF497" s="79" t="b">
        <v>0</v>
      </c>
      <c r="AG497" s="79" t="s">
        <v>1909</v>
      </c>
      <c r="AH497" s="79"/>
      <c r="AI497" s="85" t="s">
        <v>1876</v>
      </c>
      <c r="AJ497" s="79" t="b">
        <v>0</v>
      </c>
      <c r="AK497" s="79">
        <v>88</v>
      </c>
      <c r="AL497" s="85" t="s">
        <v>1843</v>
      </c>
      <c r="AM497" s="79" t="s">
        <v>1921</v>
      </c>
      <c r="AN497" s="79" t="b">
        <v>0</v>
      </c>
      <c r="AO497" s="85" t="s">
        <v>1843</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511</v>
      </c>
      <c r="B498" s="64" t="s">
        <v>530</v>
      </c>
      <c r="C498" s="65" t="s">
        <v>5806</v>
      </c>
      <c r="D498" s="66">
        <v>3</v>
      </c>
      <c r="E498" s="67" t="s">
        <v>132</v>
      </c>
      <c r="F498" s="68">
        <v>35</v>
      </c>
      <c r="G498" s="65"/>
      <c r="H498" s="69"/>
      <c r="I498" s="70"/>
      <c r="J498" s="70"/>
      <c r="K498" s="34" t="s">
        <v>65</v>
      </c>
      <c r="L498" s="77">
        <v>498</v>
      </c>
      <c r="M498" s="77"/>
      <c r="N498" s="72"/>
      <c r="O498" s="79" t="s">
        <v>646</v>
      </c>
      <c r="P498" s="81">
        <v>43478.82241898148</v>
      </c>
      <c r="Q498" s="79" t="s">
        <v>765</v>
      </c>
      <c r="R498" s="79"/>
      <c r="S498" s="79"/>
      <c r="T498" s="79"/>
      <c r="U498" s="79"/>
      <c r="V498" s="82" t="s">
        <v>1136</v>
      </c>
      <c r="W498" s="81">
        <v>43478.82241898148</v>
      </c>
      <c r="X498" s="82" t="s">
        <v>1477</v>
      </c>
      <c r="Y498" s="79"/>
      <c r="Z498" s="79"/>
      <c r="AA498" s="85" t="s">
        <v>1822</v>
      </c>
      <c r="AB498" s="79"/>
      <c r="AC498" s="79" t="b">
        <v>0</v>
      </c>
      <c r="AD498" s="79">
        <v>0</v>
      </c>
      <c r="AE498" s="85" t="s">
        <v>1876</v>
      </c>
      <c r="AF498" s="79" t="b">
        <v>0</v>
      </c>
      <c r="AG498" s="79" t="s">
        <v>1909</v>
      </c>
      <c r="AH498" s="79"/>
      <c r="AI498" s="85" t="s">
        <v>1876</v>
      </c>
      <c r="AJ498" s="79" t="b">
        <v>0</v>
      </c>
      <c r="AK498" s="79">
        <v>88</v>
      </c>
      <c r="AL498" s="85" t="s">
        <v>1843</v>
      </c>
      <c r="AM498" s="79" t="s">
        <v>1921</v>
      </c>
      <c r="AN498" s="79" t="b">
        <v>0</v>
      </c>
      <c r="AO498" s="85" t="s">
        <v>1843</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v>0</v>
      </c>
      <c r="BE498" s="49">
        <v>0</v>
      </c>
      <c r="BF498" s="48">
        <v>1</v>
      </c>
      <c r="BG498" s="49">
        <v>4.3478260869565215</v>
      </c>
      <c r="BH498" s="48">
        <v>0</v>
      </c>
      <c r="BI498" s="49">
        <v>0</v>
      </c>
      <c r="BJ498" s="48">
        <v>22</v>
      </c>
      <c r="BK498" s="49">
        <v>95.65217391304348</v>
      </c>
      <c r="BL498" s="48">
        <v>23</v>
      </c>
    </row>
    <row r="499" spans="1:64" ht="15">
      <c r="A499" s="64" t="s">
        <v>512</v>
      </c>
      <c r="B499" s="64" t="s">
        <v>642</v>
      </c>
      <c r="C499" s="65" t="s">
        <v>5806</v>
      </c>
      <c r="D499" s="66">
        <v>3</v>
      </c>
      <c r="E499" s="67" t="s">
        <v>132</v>
      </c>
      <c r="F499" s="68">
        <v>35</v>
      </c>
      <c r="G499" s="65"/>
      <c r="H499" s="69"/>
      <c r="I499" s="70"/>
      <c r="J499" s="70"/>
      <c r="K499" s="34" t="s">
        <v>65</v>
      </c>
      <c r="L499" s="77">
        <v>499</v>
      </c>
      <c r="M499" s="77"/>
      <c r="N499" s="72"/>
      <c r="O499" s="79" t="s">
        <v>646</v>
      </c>
      <c r="P499" s="81">
        <v>43478.825740740744</v>
      </c>
      <c r="Q499" s="79" t="s">
        <v>765</v>
      </c>
      <c r="R499" s="79"/>
      <c r="S499" s="79"/>
      <c r="T499" s="79"/>
      <c r="U499" s="79"/>
      <c r="V499" s="82" t="s">
        <v>1137</v>
      </c>
      <c r="W499" s="81">
        <v>43478.825740740744</v>
      </c>
      <c r="X499" s="82" t="s">
        <v>1478</v>
      </c>
      <c r="Y499" s="79"/>
      <c r="Z499" s="79"/>
      <c r="AA499" s="85" t="s">
        <v>1823</v>
      </c>
      <c r="AB499" s="79"/>
      <c r="AC499" s="79" t="b">
        <v>0</v>
      </c>
      <c r="AD499" s="79">
        <v>0</v>
      </c>
      <c r="AE499" s="85" t="s">
        <v>1876</v>
      </c>
      <c r="AF499" s="79" t="b">
        <v>0</v>
      </c>
      <c r="AG499" s="79" t="s">
        <v>1909</v>
      </c>
      <c r="AH499" s="79"/>
      <c r="AI499" s="85" t="s">
        <v>1876</v>
      </c>
      <c r="AJ499" s="79" t="b">
        <v>0</v>
      </c>
      <c r="AK499" s="79">
        <v>88</v>
      </c>
      <c r="AL499" s="85" t="s">
        <v>1843</v>
      </c>
      <c r="AM499" s="79" t="s">
        <v>1920</v>
      </c>
      <c r="AN499" s="79" t="b">
        <v>0</v>
      </c>
      <c r="AO499" s="85" t="s">
        <v>1843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512</v>
      </c>
      <c r="B500" s="64" t="s">
        <v>530</v>
      </c>
      <c r="C500" s="65" t="s">
        <v>5806</v>
      </c>
      <c r="D500" s="66">
        <v>3</v>
      </c>
      <c r="E500" s="67" t="s">
        <v>132</v>
      </c>
      <c r="F500" s="68">
        <v>35</v>
      </c>
      <c r="G500" s="65"/>
      <c r="H500" s="69"/>
      <c r="I500" s="70"/>
      <c r="J500" s="70"/>
      <c r="K500" s="34" t="s">
        <v>65</v>
      </c>
      <c r="L500" s="77">
        <v>500</v>
      </c>
      <c r="M500" s="77"/>
      <c r="N500" s="72"/>
      <c r="O500" s="79" t="s">
        <v>646</v>
      </c>
      <c r="P500" s="81">
        <v>43478.825740740744</v>
      </c>
      <c r="Q500" s="79" t="s">
        <v>765</v>
      </c>
      <c r="R500" s="79"/>
      <c r="S500" s="79"/>
      <c r="T500" s="79"/>
      <c r="U500" s="79"/>
      <c r="V500" s="82" t="s">
        <v>1137</v>
      </c>
      <c r="W500" s="81">
        <v>43478.825740740744</v>
      </c>
      <c r="X500" s="82" t="s">
        <v>1478</v>
      </c>
      <c r="Y500" s="79"/>
      <c r="Z500" s="79"/>
      <c r="AA500" s="85" t="s">
        <v>1823</v>
      </c>
      <c r="AB500" s="79"/>
      <c r="AC500" s="79" t="b">
        <v>0</v>
      </c>
      <c r="AD500" s="79">
        <v>0</v>
      </c>
      <c r="AE500" s="85" t="s">
        <v>1876</v>
      </c>
      <c r="AF500" s="79" t="b">
        <v>0</v>
      </c>
      <c r="AG500" s="79" t="s">
        <v>1909</v>
      </c>
      <c r="AH500" s="79"/>
      <c r="AI500" s="85" t="s">
        <v>1876</v>
      </c>
      <c r="AJ500" s="79" t="b">
        <v>0</v>
      </c>
      <c r="AK500" s="79">
        <v>88</v>
      </c>
      <c r="AL500" s="85" t="s">
        <v>1843</v>
      </c>
      <c r="AM500" s="79" t="s">
        <v>1920</v>
      </c>
      <c r="AN500" s="79" t="b">
        <v>0</v>
      </c>
      <c r="AO500" s="85" t="s">
        <v>1843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1</v>
      </c>
      <c r="BD500" s="48">
        <v>0</v>
      </c>
      <c r="BE500" s="49">
        <v>0</v>
      </c>
      <c r="BF500" s="48">
        <v>1</v>
      </c>
      <c r="BG500" s="49">
        <v>4.3478260869565215</v>
      </c>
      <c r="BH500" s="48">
        <v>0</v>
      </c>
      <c r="BI500" s="49">
        <v>0</v>
      </c>
      <c r="BJ500" s="48">
        <v>22</v>
      </c>
      <c r="BK500" s="49">
        <v>95.65217391304348</v>
      </c>
      <c r="BL500" s="48">
        <v>23</v>
      </c>
    </row>
    <row r="501" spans="1:64" ht="15">
      <c r="A501" s="64" t="s">
        <v>513</v>
      </c>
      <c r="B501" s="64" t="s">
        <v>642</v>
      </c>
      <c r="C501" s="65" t="s">
        <v>5806</v>
      </c>
      <c r="D501" s="66">
        <v>3</v>
      </c>
      <c r="E501" s="67" t="s">
        <v>132</v>
      </c>
      <c r="F501" s="68">
        <v>35</v>
      </c>
      <c r="G501" s="65"/>
      <c r="H501" s="69"/>
      <c r="I501" s="70"/>
      <c r="J501" s="70"/>
      <c r="K501" s="34" t="s">
        <v>65</v>
      </c>
      <c r="L501" s="77">
        <v>501</v>
      </c>
      <c r="M501" s="77"/>
      <c r="N501" s="72"/>
      <c r="O501" s="79" t="s">
        <v>646</v>
      </c>
      <c r="P501" s="81">
        <v>43478.82674768518</v>
      </c>
      <c r="Q501" s="79" t="s">
        <v>765</v>
      </c>
      <c r="R501" s="79"/>
      <c r="S501" s="79"/>
      <c r="T501" s="79"/>
      <c r="U501" s="79"/>
      <c r="V501" s="82" t="s">
        <v>1138</v>
      </c>
      <c r="W501" s="81">
        <v>43478.82674768518</v>
      </c>
      <c r="X501" s="82" t="s">
        <v>1479</v>
      </c>
      <c r="Y501" s="79"/>
      <c r="Z501" s="79"/>
      <c r="AA501" s="85" t="s">
        <v>1824</v>
      </c>
      <c r="AB501" s="79"/>
      <c r="AC501" s="79" t="b">
        <v>0</v>
      </c>
      <c r="AD501" s="79">
        <v>0</v>
      </c>
      <c r="AE501" s="85" t="s">
        <v>1876</v>
      </c>
      <c r="AF501" s="79" t="b">
        <v>0</v>
      </c>
      <c r="AG501" s="79" t="s">
        <v>1909</v>
      </c>
      <c r="AH501" s="79"/>
      <c r="AI501" s="85" t="s">
        <v>1876</v>
      </c>
      <c r="AJ501" s="79" t="b">
        <v>0</v>
      </c>
      <c r="AK501" s="79">
        <v>88</v>
      </c>
      <c r="AL501" s="85" t="s">
        <v>1843</v>
      </c>
      <c r="AM501" s="79" t="s">
        <v>1921</v>
      </c>
      <c r="AN501" s="79" t="b">
        <v>0</v>
      </c>
      <c r="AO501" s="85" t="s">
        <v>1843</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513</v>
      </c>
      <c r="B502" s="64" t="s">
        <v>530</v>
      </c>
      <c r="C502" s="65" t="s">
        <v>5806</v>
      </c>
      <c r="D502" s="66">
        <v>3</v>
      </c>
      <c r="E502" s="67" t="s">
        <v>132</v>
      </c>
      <c r="F502" s="68">
        <v>35</v>
      </c>
      <c r="G502" s="65"/>
      <c r="H502" s="69"/>
      <c r="I502" s="70"/>
      <c r="J502" s="70"/>
      <c r="K502" s="34" t="s">
        <v>65</v>
      </c>
      <c r="L502" s="77">
        <v>502</v>
      </c>
      <c r="M502" s="77"/>
      <c r="N502" s="72"/>
      <c r="O502" s="79" t="s">
        <v>646</v>
      </c>
      <c r="P502" s="81">
        <v>43478.82674768518</v>
      </c>
      <c r="Q502" s="79" t="s">
        <v>765</v>
      </c>
      <c r="R502" s="79"/>
      <c r="S502" s="79"/>
      <c r="T502" s="79"/>
      <c r="U502" s="79"/>
      <c r="V502" s="82" t="s">
        <v>1138</v>
      </c>
      <c r="W502" s="81">
        <v>43478.82674768518</v>
      </c>
      <c r="X502" s="82" t="s">
        <v>1479</v>
      </c>
      <c r="Y502" s="79"/>
      <c r="Z502" s="79"/>
      <c r="AA502" s="85" t="s">
        <v>1824</v>
      </c>
      <c r="AB502" s="79"/>
      <c r="AC502" s="79" t="b">
        <v>0</v>
      </c>
      <c r="AD502" s="79">
        <v>0</v>
      </c>
      <c r="AE502" s="85" t="s">
        <v>1876</v>
      </c>
      <c r="AF502" s="79" t="b">
        <v>0</v>
      </c>
      <c r="AG502" s="79" t="s">
        <v>1909</v>
      </c>
      <c r="AH502" s="79"/>
      <c r="AI502" s="85" t="s">
        <v>1876</v>
      </c>
      <c r="AJ502" s="79" t="b">
        <v>0</v>
      </c>
      <c r="AK502" s="79">
        <v>88</v>
      </c>
      <c r="AL502" s="85" t="s">
        <v>1843</v>
      </c>
      <c r="AM502" s="79" t="s">
        <v>1921</v>
      </c>
      <c r="AN502" s="79" t="b">
        <v>0</v>
      </c>
      <c r="AO502" s="85" t="s">
        <v>1843</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v>0</v>
      </c>
      <c r="BE502" s="49">
        <v>0</v>
      </c>
      <c r="BF502" s="48">
        <v>1</v>
      </c>
      <c r="BG502" s="49">
        <v>4.3478260869565215</v>
      </c>
      <c r="BH502" s="48">
        <v>0</v>
      </c>
      <c r="BI502" s="49">
        <v>0</v>
      </c>
      <c r="BJ502" s="48">
        <v>22</v>
      </c>
      <c r="BK502" s="49">
        <v>95.65217391304348</v>
      </c>
      <c r="BL502" s="48">
        <v>23</v>
      </c>
    </row>
    <row r="503" spans="1:64" ht="15">
      <c r="A503" s="64" t="s">
        <v>514</v>
      </c>
      <c r="B503" s="64" t="s">
        <v>642</v>
      </c>
      <c r="C503" s="65" t="s">
        <v>5806</v>
      </c>
      <c r="D503" s="66">
        <v>3</v>
      </c>
      <c r="E503" s="67" t="s">
        <v>132</v>
      </c>
      <c r="F503" s="68">
        <v>35</v>
      </c>
      <c r="G503" s="65"/>
      <c r="H503" s="69"/>
      <c r="I503" s="70"/>
      <c r="J503" s="70"/>
      <c r="K503" s="34" t="s">
        <v>65</v>
      </c>
      <c r="L503" s="77">
        <v>503</v>
      </c>
      <c r="M503" s="77"/>
      <c r="N503" s="72"/>
      <c r="O503" s="79" t="s">
        <v>646</v>
      </c>
      <c r="P503" s="81">
        <v>43478.82679398148</v>
      </c>
      <c r="Q503" s="79" t="s">
        <v>765</v>
      </c>
      <c r="R503" s="79"/>
      <c r="S503" s="79"/>
      <c r="T503" s="79"/>
      <c r="U503" s="79"/>
      <c r="V503" s="82" t="s">
        <v>1139</v>
      </c>
      <c r="W503" s="81">
        <v>43478.82679398148</v>
      </c>
      <c r="X503" s="82" t="s">
        <v>1480</v>
      </c>
      <c r="Y503" s="79"/>
      <c r="Z503" s="79"/>
      <c r="AA503" s="85" t="s">
        <v>1825</v>
      </c>
      <c r="AB503" s="79"/>
      <c r="AC503" s="79" t="b">
        <v>0</v>
      </c>
      <c r="AD503" s="79">
        <v>0</v>
      </c>
      <c r="AE503" s="85" t="s">
        <v>1876</v>
      </c>
      <c r="AF503" s="79" t="b">
        <v>0</v>
      </c>
      <c r="AG503" s="79" t="s">
        <v>1909</v>
      </c>
      <c r="AH503" s="79"/>
      <c r="AI503" s="85" t="s">
        <v>1876</v>
      </c>
      <c r="AJ503" s="79" t="b">
        <v>0</v>
      </c>
      <c r="AK503" s="79">
        <v>88</v>
      </c>
      <c r="AL503" s="85" t="s">
        <v>1843</v>
      </c>
      <c r="AM503" s="79" t="s">
        <v>1919</v>
      </c>
      <c r="AN503" s="79" t="b">
        <v>0</v>
      </c>
      <c r="AO503" s="85" t="s">
        <v>1843</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514</v>
      </c>
      <c r="B504" s="64" t="s">
        <v>530</v>
      </c>
      <c r="C504" s="65" t="s">
        <v>5806</v>
      </c>
      <c r="D504" s="66">
        <v>3</v>
      </c>
      <c r="E504" s="67" t="s">
        <v>132</v>
      </c>
      <c r="F504" s="68">
        <v>35</v>
      </c>
      <c r="G504" s="65"/>
      <c r="H504" s="69"/>
      <c r="I504" s="70"/>
      <c r="J504" s="70"/>
      <c r="K504" s="34" t="s">
        <v>65</v>
      </c>
      <c r="L504" s="77">
        <v>504</v>
      </c>
      <c r="M504" s="77"/>
      <c r="N504" s="72"/>
      <c r="O504" s="79" t="s">
        <v>646</v>
      </c>
      <c r="P504" s="81">
        <v>43478.82679398148</v>
      </c>
      <c r="Q504" s="79" t="s">
        <v>765</v>
      </c>
      <c r="R504" s="79"/>
      <c r="S504" s="79"/>
      <c r="T504" s="79"/>
      <c r="U504" s="79"/>
      <c r="V504" s="82" t="s">
        <v>1139</v>
      </c>
      <c r="W504" s="81">
        <v>43478.82679398148</v>
      </c>
      <c r="X504" s="82" t="s">
        <v>1480</v>
      </c>
      <c r="Y504" s="79"/>
      <c r="Z504" s="79"/>
      <c r="AA504" s="85" t="s">
        <v>1825</v>
      </c>
      <c r="AB504" s="79"/>
      <c r="AC504" s="79" t="b">
        <v>0</v>
      </c>
      <c r="AD504" s="79">
        <v>0</v>
      </c>
      <c r="AE504" s="85" t="s">
        <v>1876</v>
      </c>
      <c r="AF504" s="79" t="b">
        <v>0</v>
      </c>
      <c r="AG504" s="79" t="s">
        <v>1909</v>
      </c>
      <c r="AH504" s="79"/>
      <c r="AI504" s="85" t="s">
        <v>1876</v>
      </c>
      <c r="AJ504" s="79" t="b">
        <v>0</v>
      </c>
      <c r="AK504" s="79">
        <v>88</v>
      </c>
      <c r="AL504" s="85" t="s">
        <v>1843</v>
      </c>
      <c r="AM504" s="79" t="s">
        <v>1919</v>
      </c>
      <c r="AN504" s="79" t="b">
        <v>0</v>
      </c>
      <c r="AO504" s="85" t="s">
        <v>1843</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1</v>
      </c>
      <c r="BG504" s="49">
        <v>4.3478260869565215</v>
      </c>
      <c r="BH504" s="48">
        <v>0</v>
      </c>
      <c r="BI504" s="49">
        <v>0</v>
      </c>
      <c r="BJ504" s="48">
        <v>22</v>
      </c>
      <c r="BK504" s="49">
        <v>95.65217391304348</v>
      </c>
      <c r="BL504" s="48">
        <v>23</v>
      </c>
    </row>
    <row r="505" spans="1:64" ht="15">
      <c r="A505" s="64" t="s">
        <v>515</v>
      </c>
      <c r="B505" s="64" t="s">
        <v>642</v>
      </c>
      <c r="C505" s="65" t="s">
        <v>5806</v>
      </c>
      <c r="D505" s="66">
        <v>3</v>
      </c>
      <c r="E505" s="67" t="s">
        <v>132</v>
      </c>
      <c r="F505" s="68">
        <v>35</v>
      </c>
      <c r="G505" s="65"/>
      <c r="H505" s="69"/>
      <c r="I505" s="70"/>
      <c r="J505" s="70"/>
      <c r="K505" s="34" t="s">
        <v>65</v>
      </c>
      <c r="L505" s="77">
        <v>505</v>
      </c>
      <c r="M505" s="77"/>
      <c r="N505" s="72"/>
      <c r="O505" s="79" t="s">
        <v>646</v>
      </c>
      <c r="P505" s="81">
        <v>43478.83157407407</v>
      </c>
      <c r="Q505" s="79" t="s">
        <v>765</v>
      </c>
      <c r="R505" s="79"/>
      <c r="S505" s="79"/>
      <c r="T505" s="79"/>
      <c r="U505" s="79"/>
      <c r="V505" s="82" t="s">
        <v>1140</v>
      </c>
      <c r="W505" s="81">
        <v>43478.83157407407</v>
      </c>
      <c r="X505" s="82" t="s">
        <v>1481</v>
      </c>
      <c r="Y505" s="79"/>
      <c r="Z505" s="79"/>
      <c r="AA505" s="85" t="s">
        <v>1826</v>
      </c>
      <c r="AB505" s="79"/>
      <c r="AC505" s="79" t="b">
        <v>0</v>
      </c>
      <c r="AD505" s="79">
        <v>0</v>
      </c>
      <c r="AE505" s="85" t="s">
        <v>1876</v>
      </c>
      <c r="AF505" s="79" t="b">
        <v>0</v>
      </c>
      <c r="AG505" s="79" t="s">
        <v>1909</v>
      </c>
      <c r="AH505" s="79"/>
      <c r="AI505" s="85" t="s">
        <v>1876</v>
      </c>
      <c r="AJ505" s="79" t="b">
        <v>0</v>
      </c>
      <c r="AK505" s="79">
        <v>88</v>
      </c>
      <c r="AL505" s="85" t="s">
        <v>1843</v>
      </c>
      <c r="AM505" s="79" t="s">
        <v>1921</v>
      </c>
      <c r="AN505" s="79" t="b">
        <v>0</v>
      </c>
      <c r="AO505" s="85" t="s">
        <v>1843</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c r="BE505" s="49"/>
      <c r="BF505" s="48"/>
      <c r="BG505" s="49"/>
      <c r="BH505" s="48"/>
      <c r="BI505" s="49"/>
      <c r="BJ505" s="48"/>
      <c r="BK505" s="49"/>
      <c r="BL505" s="48"/>
    </row>
    <row r="506" spans="1:64" ht="15">
      <c r="A506" s="64" t="s">
        <v>515</v>
      </c>
      <c r="B506" s="64" t="s">
        <v>530</v>
      </c>
      <c r="C506" s="65" t="s">
        <v>5806</v>
      </c>
      <c r="D506" s="66">
        <v>3</v>
      </c>
      <c r="E506" s="67" t="s">
        <v>132</v>
      </c>
      <c r="F506" s="68">
        <v>35</v>
      </c>
      <c r="G506" s="65"/>
      <c r="H506" s="69"/>
      <c r="I506" s="70"/>
      <c r="J506" s="70"/>
      <c r="K506" s="34" t="s">
        <v>65</v>
      </c>
      <c r="L506" s="77">
        <v>506</v>
      </c>
      <c r="M506" s="77"/>
      <c r="N506" s="72"/>
      <c r="O506" s="79" t="s">
        <v>646</v>
      </c>
      <c r="P506" s="81">
        <v>43478.83157407407</v>
      </c>
      <c r="Q506" s="79" t="s">
        <v>765</v>
      </c>
      <c r="R506" s="79"/>
      <c r="S506" s="79"/>
      <c r="T506" s="79"/>
      <c r="U506" s="79"/>
      <c r="V506" s="82" t="s">
        <v>1140</v>
      </c>
      <c r="W506" s="81">
        <v>43478.83157407407</v>
      </c>
      <c r="X506" s="82" t="s">
        <v>1481</v>
      </c>
      <c r="Y506" s="79"/>
      <c r="Z506" s="79"/>
      <c r="AA506" s="85" t="s">
        <v>1826</v>
      </c>
      <c r="AB506" s="79"/>
      <c r="AC506" s="79" t="b">
        <v>0</v>
      </c>
      <c r="AD506" s="79">
        <v>0</v>
      </c>
      <c r="AE506" s="85" t="s">
        <v>1876</v>
      </c>
      <c r="AF506" s="79" t="b">
        <v>0</v>
      </c>
      <c r="AG506" s="79" t="s">
        <v>1909</v>
      </c>
      <c r="AH506" s="79"/>
      <c r="AI506" s="85" t="s">
        <v>1876</v>
      </c>
      <c r="AJ506" s="79" t="b">
        <v>0</v>
      </c>
      <c r="AK506" s="79">
        <v>88</v>
      </c>
      <c r="AL506" s="85" t="s">
        <v>1843</v>
      </c>
      <c r="AM506" s="79" t="s">
        <v>1921</v>
      </c>
      <c r="AN506" s="79" t="b">
        <v>0</v>
      </c>
      <c r="AO506" s="85" t="s">
        <v>1843</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1</v>
      </c>
      <c r="BG506" s="49">
        <v>4.3478260869565215</v>
      </c>
      <c r="BH506" s="48">
        <v>0</v>
      </c>
      <c r="BI506" s="49">
        <v>0</v>
      </c>
      <c r="BJ506" s="48">
        <v>22</v>
      </c>
      <c r="BK506" s="49">
        <v>95.65217391304348</v>
      </c>
      <c r="BL506" s="48">
        <v>23</v>
      </c>
    </row>
    <row r="507" spans="1:64" ht="15">
      <c r="A507" s="64" t="s">
        <v>516</v>
      </c>
      <c r="B507" s="64" t="s">
        <v>642</v>
      </c>
      <c r="C507" s="65" t="s">
        <v>5806</v>
      </c>
      <c r="D507" s="66">
        <v>3</v>
      </c>
      <c r="E507" s="67" t="s">
        <v>132</v>
      </c>
      <c r="F507" s="68">
        <v>35</v>
      </c>
      <c r="G507" s="65"/>
      <c r="H507" s="69"/>
      <c r="I507" s="70"/>
      <c r="J507" s="70"/>
      <c r="K507" s="34" t="s">
        <v>65</v>
      </c>
      <c r="L507" s="77">
        <v>507</v>
      </c>
      <c r="M507" s="77"/>
      <c r="N507" s="72"/>
      <c r="O507" s="79" t="s">
        <v>646</v>
      </c>
      <c r="P507" s="81">
        <v>43478.85585648148</v>
      </c>
      <c r="Q507" s="79" t="s">
        <v>765</v>
      </c>
      <c r="R507" s="79"/>
      <c r="S507" s="79"/>
      <c r="T507" s="79"/>
      <c r="U507" s="79"/>
      <c r="V507" s="82" t="s">
        <v>1141</v>
      </c>
      <c r="W507" s="81">
        <v>43478.85585648148</v>
      </c>
      <c r="X507" s="82" t="s">
        <v>1482</v>
      </c>
      <c r="Y507" s="79"/>
      <c r="Z507" s="79"/>
      <c r="AA507" s="85" t="s">
        <v>1827</v>
      </c>
      <c r="AB507" s="79"/>
      <c r="AC507" s="79" t="b">
        <v>0</v>
      </c>
      <c r="AD507" s="79">
        <v>0</v>
      </c>
      <c r="AE507" s="85" t="s">
        <v>1876</v>
      </c>
      <c r="AF507" s="79" t="b">
        <v>0</v>
      </c>
      <c r="AG507" s="79" t="s">
        <v>1909</v>
      </c>
      <c r="AH507" s="79"/>
      <c r="AI507" s="85" t="s">
        <v>1876</v>
      </c>
      <c r="AJ507" s="79" t="b">
        <v>0</v>
      </c>
      <c r="AK507" s="79">
        <v>88</v>
      </c>
      <c r="AL507" s="85" t="s">
        <v>1843</v>
      </c>
      <c r="AM507" s="79" t="s">
        <v>1920</v>
      </c>
      <c r="AN507" s="79" t="b">
        <v>0</v>
      </c>
      <c r="AO507" s="85" t="s">
        <v>1843</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c r="BE507" s="49"/>
      <c r="BF507" s="48"/>
      <c r="BG507" s="49"/>
      <c r="BH507" s="48"/>
      <c r="BI507" s="49"/>
      <c r="BJ507" s="48"/>
      <c r="BK507" s="49"/>
      <c r="BL507" s="48"/>
    </row>
    <row r="508" spans="1:64" ht="15">
      <c r="A508" s="64" t="s">
        <v>516</v>
      </c>
      <c r="B508" s="64" t="s">
        <v>530</v>
      </c>
      <c r="C508" s="65" t="s">
        <v>5806</v>
      </c>
      <c r="D508" s="66">
        <v>3</v>
      </c>
      <c r="E508" s="67" t="s">
        <v>132</v>
      </c>
      <c r="F508" s="68">
        <v>35</v>
      </c>
      <c r="G508" s="65"/>
      <c r="H508" s="69"/>
      <c r="I508" s="70"/>
      <c r="J508" s="70"/>
      <c r="K508" s="34" t="s">
        <v>65</v>
      </c>
      <c r="L508" s="77">
        <v>508</v>
      </c>
      <c r="M508" s="77"/>
      <c r="N508" s="72"/>
      <c r="O508" s="79" t="s">
        <v>646</v>
      </c>
      <c r="P508" s="81">
        <v>43478.85585648148</v>
      </c>
      <c r="Q508" s="79" t="s">
        <v>765</v>
      </c>
      <c r="R508" s="79"/>
      <c r="S508" s="79"/>
      <c r="T508" s="79"/>
      <c r="U508" s="79"/>
      <c r="V508" s="82" t="s">
        <v>1141</v>
      </c>
      <c r="W508" s="81">
        <v>43478.85585648148</v>
      </c>
      <c r="X508" s="82" t="s">
        <v>1482</v>
      </c>
      <c r="Y508" s="79"/>
      <c r="Z508" s="79"/>
      <c r="AA508" s="85" t="s">
        <v>1827</v>
      </c>
      <c r="AB508" s="79"/>
      <c r="AC508" s="79" t="b">
        <v>0</v>
      </c>
      <c r="AD508" s="79">
        <v>0</v>
      </c>
      <c r="AE508" s="85" t="s">
        <v>1876</v>
      </c>
      <c r="AF508" s="79" t="b">
        <v>0</v>
      </c>
      <c r="AG508" s="79" t="s">
        <v>1909</v>
      </c>
      <c r="AH508" s="79"/>
      <c r="AI508" s="85" t="s">
        <v>1876</v>
      </c>
      <c r="AJ508" s="79" t="b">
        <v>0</v>
      </c>
      <c r="AK508" s="79">
        <v>88</v>
      </c>
      <c r="AL508" s="85" t="s">
        <v>1843</v>
      </c>
      <c r="AM508" s="79" t="s">
        <v>1920</v>
      </c>
      <c r="AN508" s="79" t="b">
        <v>0</v>
      </c>
      <c r="AO508" s="85" t="s">
        <v>1843</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0</v>
      </c>
      <c r="BE508" s="49">
        <v>0</v>
      </c>
      <c r="BF508" s="48">
        <v>1</v>
      </c>
      <c r="BG508" s="49">
        <v>4.3478260869565215</v>
      </c>
      <c r="BH508" s="48">
        <v>0</v>
      </c>
      <c r="BI508" s="49">
        <v>0</v>
      </c>
      <c r="BJ508" s="48">
        <v>22</v>
      </c>
      <c r="BK508" s="49">
        <v>95.65217391304348</v>
      </c>
      <c r="BL508" s="48">
        <v>23</v>
      </c>
    </row>
    <row r="509" spans="1:64" ht="15">
      <c r="A509" s="64" t="s">
        <v>517</v>
      </c>
      <c r="B509" s="64" t="s">
        <v>642</v>
      </c>
      <c r="C509" s="65" t="s">
        <v>5806</v>
      </c>
      <c r="D509" s="66">
        <v>3</v>
      </c>
      <c r="E509" s="67" t="s">
        <v>132</v>
      </c>
      <c r="F509" s="68">
        <v>35</v>
      </c>
      <c r="G509" s="65"/>
      <c r="H509" s="69"/>
      <c r="I509" s="70"/>
      <c r="J509" s="70"/>
      <c r="K509" s="34" t="s">
        <v>65</v>
      </c>
      <c r="L509" s="77">
        <v>509</v>
      </c>
      <c r="M509" s="77"/>
      <c r="N509" s="72"/>
      <c r="O509" s="79" t="s">
        <v>646</v>
      </c>
      <c r="P509" s="81">
        <v>43478.903715277775</v>
      </c>
      <c r="Q509" s="79" t="s">
        <v>767</v>
      </c>
      <c r="R509" s="79"/>
      <c r="S509" s="79"/>
      <c r="T509" s="79"/>
      <c r="U509" s="79"/>
      <c r="V509" s="82" t="s">
        <v>1142</v>
      </c>
      <c r="W509" s="81">
        <v>43478.903715277775</v>
      </c>
      <c r="X509" s="82" t="s">
        <v>1483</v>
      </c>
      <c r="Y509" s="79"/>
      <c r="Z509" s="79"/>
      <c r="AA509" s="85" t="s">
        <v>1828</v>
      </c>
      <c r="AB509" s="79"/>
      <c r="AC509" s="79" t="b">
        <v>0</v>
      </c>
      <c r="AD509" s="79">
        <v>0</v>
      </c>
      <c r="AE509" s="85" t="s">
        <v>1876</v>
      </c>
      <c r="AF509" s="79" t="b">
        <v>1</v>
      </c>
      <c r="AG509" s="79" t="s">
        <v>1909</v>
      </c>
      <c r="AH509" s="79"/>
      <c r="AI509" s="85" t="s">
        <v>1843</v>
      </c>
      <c r="AJ509" s="79" t="b">
        <v>0</v>
      </c>
      <c r="AK509" s="79">
        <v>3</v>
      </c>
      <c r="AL509" s="85" t="s">
        <v>1836</v>
      </c>
      <c r="AM509" s="79" t="s">
        <v>1923</v>
      </c>
      <c r="AN509" s="79" t="b">
        <v>0</v>
      </c>
      <c r="AO509" s="85" t="s">
        <v>1836</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517</v>
      </c>
      <c r="B510" s="64" t="s">
        <v>525</v>
      </c>
      <c r="C510" s="65" t="s">
        <v>5806</v>
      </c>
      <c r="D510" s="66">
        <v>3</v>
      </c>
      <c r="E510" s="67" t="s">
        <v>132</v>
      </c>
      <c r="F510" s="68">
        <v>35</v>
      </c>
      <c r="G510" s="65"/>
      <c r="H510" s="69"/>
      <c r="I510" s="70"/>
      <c r="J510" s="70"/>
      <c r="K510" s="34" t="s">
        <v>65</v>
      </c>
      <c r="L510" s="77">
        <v>510</v>
      </c>
      <c r="M510" s="77"/>
      <c r="N510" s="72"/>
      <c r="O510" s="79" t="s">
        <v>646</v>
      </c>
      <c r="P510" s="81">
        <v>43478.903715277775</v>
      </c>
      <c r="Q510" s="79" t="s">
        <v>767</v>
      </c>
      <c r="R510" s="79"/>
      <c r="S510" s="79"/>
      <c r="T510" s="79"/>
      <c r="U510" s="79"/>
      <c r="V510" s="82" t="s">
        <v>1142</v>
      </c>
      <c r="W510" s="81">
        <v>43478.903715277775</v>
      </c>
      <c r="X510" s="82" t="s">
        <v>1483</v>
      </c>
      <c r="Y510" s="79"/>
      <c r="Z510" s="79"/>
      <c r="AA510" s="85" t="s">
        <v>1828</v>
      </c>
      <c r="AB510" s="79"/>
      <c r="AC510" s="79" t="b">
        <v>0</v>
      </c>
      <c r="AD510" s="79">
        <v>0</v>
      </c>
      <c r="AE510" s="85" t="s">
        <v>1876</v>
      </c>
      <c r="AF510" s="79" t="b">
        <v>1</v>
      </c>
      <c r="AG510" s="79" t="s">
        <v>1909</v>
      </c>
      <c r="AH510" s="79"/>
      <c r="AI510" s="85" t="s">
        <v>1843</v>
      </c>
      <c r="AJ510" s="79" t="b">
        <v>0</v>
      </c>
      <c r="AK510" s="79">
        <v>3</v>
      </c>
      <c r="AL510" s="85" t="s">
        <v>1836</v>
      </c>
      <c r="AM510" s="79" t="s">
        <v>1923</v>
      </c>
      <c r="AN510" s="79" t="b">
        <v>0</v>
      </c>
      <c r="AO510" s="85" t="s">
        <v>1836</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v>0</v>
      </c>
      <c r="BE510" s="49">
        <v>0</v>
      </c>
      <c r="BF510" s="48">
        <v>1</v>
      </c>
      <c r="BG510" s="49">
        <v>4.545454545454546</v>
      </c>
      <c r="BH510" s="48">
        <v>0</v>
      </c>
      <c r="BI510" s="49">
        <v>0</v>
      </c>
      <c r="BJ510" s="48">
        <v>21</v>
      </c>
      <c r="BK510" s="49">
        <v>95.45454545454545</v>
      </c>
      <c r="BL510" s="48">
        <v>22</v>
      </c>
    </row>
    <row r="511" spans="1:64" ht="15">
      <c r="A511" s="64" t="s">
        <v>518</v>
      </c>
      <c r="B511" s="64" t="s">
        <v>642</v>
      </c>
      <c r="C511" s="65" t="s">
        <v>5806</v>
      </c>
      <c r="D511" s="66">
        <v>3</v>
      </c>
      <c r="E511" s="67" t="s">
        <v>132</v>
      </c>
      <c r="F511" s="68">
        <v>35</v>
      </c>
      <c r="G511" s="65"/>
      <c r="H511" s="69"/>
      <c r="I511" s="70"/>
      <c r="J511" s="70"/>
      <c r="K511" s="34" t="s">
        <v>65</v>
      </c>
      <c r="L511" s="77">
        <v>511</v>
      </c>
      <c r="M511" s="77"/>
      <c r="N511" s="72"/>
      <c r="O511" s="79" t="s">
        <v>646</v>
      </c>
      <c r="P511" s="81">
        <v>43478.910219907404</v>
      </c>
      <c r="Q511" s="79" t="s">
        <v>765</v>
      </c>
      <c r="R511" s="79"/>
      <c r="S511" s="79"/>
      <c r="T511" s="79"/>
      <c r="U511" s="79"/>
      <c r="V511" s="82" t="s">
        <v>1143</v>
      </c>
      <c r="W511" s="81">
        <v>43478.910219907404</v>
      </c>
      <c r="X511" s="82" t="s">
        <v>1484</v>
      </c>
      <c r="Y511" s="79"/>
      <c r="Z511" s="79"/>
      <c r="AA511" s="85" t="s">
        <v>1829</v>
      </c>
      <c r="AB511" s="79"/>
      <c r="AC511" s="79" t="b">
        <v>0</v>
      </c>
      <c r="AD511" s="79">
        <v>0</v>
      </c>
      <c r="AE511" s="85" t="s">
        <v>1876</v>
      </c>
      <c r="AF511" s="79" t="b">
        <v>0</v>
      </c>
      <c r="AG511" s="79" t="s">
        <v>1909</v>
      </c>
      <c r="AH511" s="79"/>
      <c r="AI511" s="85" t="s">
        <v>1876</v>
      </c>
      <c r="AJ511" s="79" t="b">
        <v>0</v>
      </c>
      <c r="AK511" s="79">
        <v>88</v>
      </c>
      <c r="AL511" s="85" t="s">
        <v>1843</v>
      </c>
      <c r="AM511" s="79" t="s">
        <v>1921</v>
      </c>
      <c r="AN511" s="79" t="b">
        <v>0</v>
      </c>
      <c r="AO511" s="85" t="s">
        <v>1843</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518</v>
      </c>
      <c r="B512" s="64" t="s">
        <v>530</v>
      </c>
      <c r="C512" s="65" t="s">
        <v>5806</v>
      </c>
      <c r="D512" s="66">
        <v>3</v>
      </c>
      <c r="E512" s="67" t="s">
        <v>132</v>
      </c>
      <c r="F512" s="68">
        <v>35</v>
      </c>
      <c r="G512" s="65"/>
      <c r="H512" s="69"/>
      <c r="I512" s="70"/>
      <c r="J512" s="70"/>
      <c r="K512" s="34" t="s">
        <v>65</v>
      </c>
      <c r="L512" s="77">
        <v>512</v>
      </c>
      <c r="M512" s="77"/>
      <c r="N512" s="72"/>
      <c r="O512" s="79" t="s">
        <v>646</v>
      </c>
      <c r="P512" s="81">
        <v>43478.910219907404</v>
      </c>
      <c r="Q512" s="79" t="s">
        <v>765</v>
      </c>
      <c r="R512" s="79"/>
      <c r="S512" s="79"/>
      <c r="T512" s="79"/>
      <c r="U512" s="79"/>
      <c r="V512" s="82" t="s">
        <v>1143</v>
      </c>
      <c r="W512" s="81">
        <v>43478.910219907404</v>
      </c>
      <c r="X512" s="82" t="s">
        <v>1484</v>
      </c>
      <c r="Y512" s="79"/>
      <c r="Z512" s="79"/>
      <c r="AA512" s="85" t="s">
        <v>1829</v>
      </c>
      <c r="AB512" s="79"/>
      <c r="AC512" s="79" t="b">
        <v>0</v>
      </c>
      <c r="AD512" s="79">
        <v>0</v>
      </c>
      <c r="AE512" s="85" t="s">
        <v>1876</v>
      </c>
      <c r="AF512" s="79" t="b">
        <v>0</v>
      </c>
      <c r="AG512" s="79" t="s">
        <v>1909</v>
      </c>
      <c r="AH512" s="79"/>
      <c r="AI512" s="85" t="s">
        <v>1876</v>
      </c>
      <c r="AJ512" s="79" t="b">
        <v>0</v>
      </c>
      <c r="AK512" s="79">
        <v>88</v>
      </c>
      <c r="AL512" s="85" t="s">
        <v>1843</v>
      </c>
      <c r="AM512" s="79" t="s">
        <v>1921</v>
      </c>
      <c r="AN512" s="79" t="b">
        <v>0</v>
      </c>
      <c r="AO512" s="85" t="s">
        <v>1843</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v>0</v>
      </c>
      <c r="BE512" s="49">
        <v>0</v>
      </c>
      <c r="BF512" s="48">
        <v>1</v>
      </c>
      <c r="BG512" s="49">
        <v>4.3478260869565215</v>
      </c>
      <c r="BH512" s="48">
        <v>0</v>
      </c>
      <c r="BI512" s="49">
        <v>0</v>
      </c>
      <c r="BJ512" s="48">
        <v>22</v>
      </c>
      <c r="BK512" s="49">
        <v>95.65217391304348</v>
      </c>
      <c r="BL512" s="48">
        <v>23</v>
      </c>
    </row>
    <row r="513" spans="1:64" ht="15">
      <c r="A513" s="64" t="s">
        <v>519</v>
      </c>
      <c r="B513" s="64" t="s">
        <v>642</v>
      </c>
      <c r="C513" s="65" t="s">
        <v>5806</v>
      </c>
      <c r="D513" s="66">
        <v>3</v>
      </c>
      <c r="E513" s="67" t="s">
        <v>132</v>
      </c>
      <c r="F513" s="68">
        <v>35</v>
      </c>
      <c r="G513" s="65"/>
      <c r="H513" s="69"/>
      <c r="I513" s="70"/>
      <c r="J513" s="70"/>
      <c r="K513" s="34" t="s">
        <v>65</v>
      </c>
      <c r="L513" s="77">
        <v>513</v>
      </c>
      <c r="M513" s="77"/>
      <c r="N513" s="72"/>
      <c r="O513" s="79" t="s">
        <v>646</v>
      </c>
      <c r="P513" s="81">
        <v>43478.91767361111</v>
      </c>
      <c r="Q513" s="79" t="s">
        <v>765</v>
      </c>
      <c r="R513" s="79"/>
      <c r="S513" s="79"/>
      <c r="T513" s="79"/>
      <c r="U513" s="79"/>
      <c r="V513" s="82" t="s">
        <v>1144</v>
      </c>
      <c r="W513" s="81">
        <v>43478.91767361111</v>
      </c>
      <c r="X513" s="82" t="s">
        <v>1485</v>
      </c>
      <c r="Y513" s="79"/>
      <c r="Z513" s="79"/>
      <c r="AA513" s="85" t="s">
        <v>1830</v>
      </c>
      <c r="AB513" s="79"/>
      <c r="AC513" s="79" t="b">
        <v>0</v>
      </c>
      <c r="AD513" s="79">
        <v>0</v>
      </c>
      <c r="AE513" s="85" t="s">
        <v>1876</v>
      </c>
      <c r="AF513" s="79" t="b">
        <v>0</v>
      </c>
      <c r="AG513" s="79" t="s">
        <v>1909</v>
      </c>
      <c r="AH513" s="79"/>
      <c r="AI513" s="85" t="s">
        <v>1876</v>
      </c>
      <c r="AJ513" s="79" t="b">
        <v>0</v>
      </c>
      <c r="AK513" s="79">
        <v>88</v>
      </c>
      <c r="AL513" s="85" t="s">
        <v>1843</v>
      </c>
      <c r="AM513" s="79" t="s">
        <v>1921</v>
      </c>
      <c r="AN513" s="79" t="b">
        <v>0</v>
      </c>
      <c r="AO513" s="85" t="s">
        <v>1843</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c r="BE513" s="49"/>
      <c r="BF513" s="48"/>
      <c r="BG513" s="49"/>
      <c r="BH513" s="48"/>
      <c r="BI513" s="49"/>
      <c r="BJ513" s="48"/>
      <c r="BK513" s="49"/>
      <c r="BL513" s="48"/>
    </row>
    <row r="514" spans="1:64" ht="15">
      <c r="A514" s="64" t="s">
        <v>519</v>
      </c>
      <c r="B514" s="64" t="s">
        <v>530</v>
      </c>
      <c r="C514" s="65" t="s">
        <v>5806</v>
      </c>
      <c r="D514" s="66">
        <v>3</v>
      </c>
      <c r="E514" s="67" t="s">
        <v>132</v>
      </c>
      <c r="F514" s="68">
        <v>35</v>
      </c>
      <c r="G514" s="65"/>
      <c r="H514" s="69"/>
      <c r="I514" s="70"/>
      <c r="J514" s="70"/>
      <c r="K514" s="34" t="s">
        <v>65</v>
      </c>
      <c r="L514" s="77">
        <v>514</v>
      </c>
      <c r="M514" s="77"/>
      <c r="N514" s="72"/>
      <c r="O514" s="79" t="s">
        <v>646</v>
      </c>
      <c r="P514" s="81">
        <v>43478.91767361111</v>
      </c>
      <c r="Q514" s="79" t="s">
        <v>765</v>
      </c>
      <c r="R514" s="79"/>
      <c r="S514" s="79"/>
      <c r="T514" s="79"/>
      <c r="U514" s="79"/>
      <c r="V514" s="82" t="s">
        <v>1144</v>
      </c>
      <c r="W514" s="81">
        <v>43478.91767361111</v>
      </c>
      <c r="X514" s="82" t="s">
        <v>1485</v>
      </c>
      <c r="Y514" s="79"/>
      <c r="Z514" s="79"/>
      <c r="AA514" s="85" t="s">
        <v>1830</v>
      </c>
      <c r="AB514" s="79"/>
      <c r="AC514" s="79" t="b">
        <v>0</v>
      </c>
      <c r="AD514" s="79">
        <v>0</v>
      </c>
      <c r="AE514" s="85" t="s">
        <v>1876</v>
      </c>
      <c r="AF514" s="79" t="b">
        <v>0</v>
      </c>
      <c r="AG514" s="79" t="s">
        <v>1909</v>
      </c>
      <c r="AH514" s="79"/>
      <c r="AI514" s="85" t="s">
        <v>1876</v>
      </c>
      <c r="AJ514" s="79" t="b">
        <v>0</v>
      </c>
      <c r="AK514" s="79">
        <v>88</v>
      </c>
      <c r="AL514" s="85" t="s">
        <v>1843</v>
      </c>
      <c r="AM514" s="79" t="s">
        <v>1921</v>
      </c>
      <c r="AN514" s="79" t="b">
        <v>0</v>
      </c>
      <c r="AO514" s="85" t="s">
        <v>1843</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0</v>
      </c>
      <c r="BE514" s="49">
        <v>0</v>
      </c>
      <c r="BF514" s="48">
        <v>1</v>
      </c>
      <c r="BG514" s="49">
        <v>4.3478260869565215</v>
      </c>
      <c r="BH514" s="48">
        <v>0</v>
      </c>
      <c r="BI514" s="49">
        <v>0</v>
      </c>
      <c r="BJ514" s="48">
        <v>22</v>
      </c>
      <c r="BK514" s="49">
        <v>95.65217391304348</v>
      </c>
      <c r="BL514" s="48">
        <v>23</v>
      </c>
    </row>
    <row r="515" spans="1:64" ht="15">
      <c r="A515" s="64" t="s">
        <v>520</v>
      </c>
      <c r="B515" s="64" t="s">
        <v>642</v>
      </c>
      <c r="C515" s="65" t="s">
        <v>5806</v>
      </c>
      <c r="D515" s="66">
        <v>3</v>
      </c>
      <c r="E515" s="67" t="s">
        <v>132</v>
      </c>
      <c r="F515" s="68">
        <v>35</v>
      </c>
      <c r="G515" s="65"/>
      <c r="H515" s="69"/>
      <c r="I515" s="70"/>
      <c r="J515" s="70"/>
      <c r="K515" s="34" t="s">
        <v>65</v>
      </c>
      <c r="L515" s="77">
        <v>515</v>
      </c>
      <c r="M515" s="77"/>
      <c r="N515" s="72"/>
      <c r="O515" s="79" t="s">
        <v>646</v>
      </c>
      <c r="P515" s="81">
        <v>43479.002974537034</v>
      </c>
      <c r="Q515" s="79" t="s">
        <v>767</v>
      </c>
      <c r="R515" s="79"/>
      <c r="S515" s="79"/>
      <c r="T515" s="79"/>
      <c r="U515" s="79"/>
      <c r="V515" s="82" t="s">
        <v>1145</v>
      </c>
      <c r="W515" s="81">
        <v>43479.002974537034</v>
      </c>
      <c r="X515" s="82" t="s">
        <v>1486</v>
      </c>
      <c r="Y515" s="79"/>
      <c r="Z515" s="79"/>
      <c r="AA515" s="85" t="s">
        <v>1831</v>
      </c>
      <c r="AB515" s="79"/>
      <c r="AC515" s="79" t="b">
        <v>0</v>
      </c>
      <c r="AD515" s="79">
        <v>0</v>
      </c>
      <c r="AE515" s="85" t="s">
        <v>1876</v>
      </c>
      <c r="AF515" s="79" t="b">
        <v>1</v>
      </c>
      <c r="AG515" s="79" t="s">
        <v>1909</v>
      </c>
      <c r="AH515" s="79"/>
      <c r="AI515" s="85" t="s">
        <v>1843</v>
      </c>
      <c r="AJ515" s="79" t="b">
        <v>0</v>
      </c>
      <c r="AK515" s="79">
        <v>3</v>
      </c>
      <c r="AL515" s="85" t="s">
        <v>1836</v>
      </c>
      <c r="AM515" s="79" t="s">
        <v>1923</v>
      </c>
      <c r="AN515" s="79" t="b">
        <v>0</v>
      </c>
      <c r="AO515" s="85" t="s">
        <v>1836</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520</v>
      </c>
      <c r="B516" s="64" t="s">
        <v>525</v>
      </c>
      <c r="C516" s="65" t="s">
        <v>5806</v>
      </c>
      <c r="D516" s="66">
        <v>3</v>
      </c>
      <c r="E516" s="67" t="s">
        <v>132</v>
      </c>
      <c r="F516" s="68">
        <v>35</v>
      </c>
      <c r="G516" s="65"/>
      <c r="H516" s="69"/>
      <c r="I516" s="70"/>
      <c r="J516" s="70"/>
      <c r="K516" s="34" t="s">
        <v>65</v>
      </c>
      <c r="L516" s="77">
        <v>516</v>
      </c>
      <c r="M516" s="77"/>
      <c r="N516" s="72"/>
      <c r="O516" s="79" t="s">
        <v>646</v>
      </c>
      <c r="P516" s="81">
        <v>43479.002974537034</v>
      </c>
      <c r="Q516" s="79" t="s">
        <v>767</v>
      </c>
      <c r="R516" s="79"/>
      <c r="S516" s="79"/>
      <c r="T516" s="79"/>
      <c r="U516" s="79"/>
      <c r="V516" s="82" t="s">
        <v>1145</v>
      </c>
      <c r="W516" s="81">
        <v>43479.002974537034</v>
      </c>
      <c r="X516" s="82" t="s">
        <v>1486</v>
      </c>
      <c r="Y516" s="79"/>
      <c r="Z516" s="79"/>
      <c r="AA516" s="85" t="s">
        <v>1831</v>
      </c>
      <c r="AB516" s="79"/>
      <c r="AC516" s="79" t="b">
        <v>0</v>
      </c>
      <c r="AD516" s="79">
        <v>0</v>
      </c>
      <c r="AE516" s="85" t="s">
        <v>1876</v>
      </c>
      <c r="AF516" s="79" t="b">
        <v>1</v>
      </c>
      <c r="AG516" s="79" t="s">
        <v>1909</v>
      </c>
      <c r="AH516" s="79"/>
      <c r="AI516" s="85" t="s">
        <v>1843</v>
      </c>
      <c r="AJ516" s="79" t="b">
        <v>0</v>
      </c>
      <c r="AK516" s="79">
        <v>3</v>
      </c>
      <c r="AL516" s="85" t="s">
        <v>1836</v>
      </c>
      <c r="AM516" s="79" t="s">
        <v>1923</v>
      </c>
      <c r="AN516" s="79" t="b">
        <v>0</v>
      </c>
      <c r="AO516" s="85" t="s">
        <v>1836</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0</v>
      </c>
      <c r="BE516" s="49">
        <v>0</v>
      </c>
      <c r="BF516" s="48">
        <v>1</v>
      </c>
      <c r="BG516" s="49">
        <v>4.545454545454546</v>
      </c>
      <c r="BH516" s="48">
        <v>0</v>
      </c>
      <c r="BI516" s="49">
        <v>0</v>
      </c>
      <c r="BJ516" s="48">
        <v>21</v>
      </c>
      <c r="BK516" s="49">
        <v>95.45454545454545</v>
      </c>
      <c r="BL516" s="48">
        <v>22</v>
      </c>
    </row>
    <row r="517" spans="1:64" ht="15">
      <c r="A517" s="64" t="s">
        <v>521</v>
      </c>
      <c r="B517" s="64" t="s">
        <v>642</v>
      </c>
      <c r="C517" s="65" t="s">
        <v>5806</v>
      </c>
      <c r="D517" s="66">
        <v>3</v>
      </c>
      <c r="E517" s="67" t="s">
        <v>132</v>
      </c>
      <c r="F517" s="68">
        <v>35</v>
      </c>
      <c r="G517" s="65"/>
      <c r="H517" s="69"/>
      <c r="I517" s="70"/>
      <c r="J517" s="70"/>
      <c r="K517" s="34" t="s">
        <v>65</v>
      </c>
      <c r="L517" s="77">
        <v>517</v>
      </c>
      <c r="M517" s="77"/>
      <c r="N517" s="72"/>
      <c r="O517" s="79" t="s">
        <v>646</v>
      </c>
      <c r="P517" s="81">
        <v>43479.055925925924</v>
      </c>
      <c r="Q517" s="79" t="s">
        <v>765</v>
      </c>
      <c r="R517" s="79"/>
      <c r="S517" s="79"/>
      <c r="T517" s="79"/>
      <c r="U517" s="79"/>
      <c r="V517" s="82" t="s">
        <v>1146</v>
      </c>
      <c r="W517" s="81">
        <v>43479.055925925924</v>
      </c>
      <c r="X517" s="82" t="s">
        <v>1487</v>
      </c>
      <c r="Y517" s="79"/>
      <c r="Z517" s="79"/>
      <c r="AA517" s="85" t="s">
        <v>1832</v>
      </c>
      <c r="AB517" s="79"/>
      <c r="AC517" s="79" t="b">
        <v>0</v>
      </c>
      <c r="AD517" s="79">
        <v>0</v>
      </c>
      <c r="AE517" s="85" t="s">
        <v>1876</v>
      </c>
      <c r="AF517" s="79" t="b">
        <v>0</v>
      </c>
      <c r="AG517" s="79" t="s">
        <v>1909</v>
      </c>
      <c r="AH517" s="79"/>
      <c r="AI517" s="85" t="s">
        <v>1876</v>
      </c>
      <c r="AJ517" s="79" t="b">
        <v>0</v>
      </c>
      <c r="AK517" s="79">
        <v>88</v>
      </c>
      <c r="AL517" s="85" t="s">
        <v>1843</v>
      </c>
      <c r="AM517" s="79" t="s">
        <v>1919</v>
      </c>
      <c r="AN517" s="79" t="b">
        <v>0</v>
      </c>
      <c r="AO517" s="85" t="s">
        <v>1843</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521</v>
      </c>
      <c r="B518" s="64" t="s">
        <v>530</v>
      </c>
      <c r="C518" s="65" t="s">
        <v>5806</v>
      </c>
      <c r="D518" s="66">
        <v>3</v>
      </c>
      <c r="E518" s="67" t="s">
        <v>132</v>
      </c>
      <c r="F518" s="68">
        <v>35</v>
      </c>
      <c r="G518" s="65"/>
      <c r="H518" s="69"/>
      <c r="I518" s="70"/>
      <c r="J518" s="70"/>
      <c r="K518" s="34" t="s">
        <v>65</v>
      </c>
      <c r="L518" s="77">
        <v>518</v>
      </c>
      <c r="M518" s="77"/>
      <c r="N518" s="72"/>
      <c r="O518" s="79" t="s">
        <v>646</v>
      </c>
      <c r="P518" s="81">
        <v>43479.055925925924</v>
      </c>
      <c r="Q518" s="79" t="s">
        <v>765</v>
      </c>
      <c r="R518" s="79"/>
      <c r="S518" s="79"/>
      <c r="T518" s="79"/>
      <c r="U518" s="79"/>
      <c r="V518" s="82" t="s">
        <v>1146</v>
      </c>
      <c r="W518" s="81">
        <v>43479.055925925924</v>
      </c>
      <c r="X518" s="82" t="s">
        <v>1487</v>
      </c>
      <c r="Y518" s="79"/>
      <c r="Z518" s="79"/>
      <c r="AA518" s="85" t="s">
        <v>1832</v>
      </c>
      <c r="AB518" s="79"/>
      <c r="AC518" s="79" t="b">
        <v>0</v>
      </c>
      <c r="AD518" s="79">
        <v>0</v>
      </c>
      <c r="AE518" s="85" t="s">
        <v>1876</v>
      </c>
      <c r="AF518" s="79" t="b">
        <v>0</v>
      </c>
      <c r="AG518" s="79" t="s">
        <v>1909</v>
      </c>
      <c r="AH518" s="79"/>
      <c r="AI518" s="85" t="s">
        <v>1876</v>
      </c>
      <c r="AJ518" s="79" t="b">
        <v>0</v>
      </c>
      <c r="AK518" s="79">
        <v>88</v>
      </c>
      <c r="AL518" s="85" t="s">
        <v>1843</v>
      </c>
      <c r="AM518" s="79" t="s">
        <v>1919</v>
      </c>
      <c r="AN518" s="79" t="b">
        <v>0</v>
      </c>
      <c r="AO518" s="85" t="s">
        <v>1843</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v>0</v>
      </c>
      <c r="BE518" s="49">
        <v>0</v>
      </c>
      <c r="BF518" s="48">
        <v>1</v>
      </c>
      <c r="BG518" s="49">
        <v>4.3478260869565215</v>
      </c>
      <c r="BH518" s="48">
        <v>0</v>
      </c>
      <c r="BI518" s="49">
        <v>0</v>
      </c>
      <c r="BJ518" s="48">
        <v>22</v>
      </c>
      <c r="BK518" s="49">
        <v>95.65217391304348</v>
      </c>
      <c r="BL518" s="48">
        <v>23</v>
      </c>
    </row>
    <row r="519" spans="1:64" ht="15">
      <c r="A519" s="64" t="s">
        <v>522</v>
      </c>
      <c r="B519" s="64" t="s">
        <v>642</v>
      </c>
      <c r="C519" s="65" t="s">
        <v>5806</v>
      </c>
      <c r="D519" s="66">
        <v>3</v>
      </c>
      <c r="E519" s="67" t="s">
        <v>132</v>
      </c>
      <c r="F519" s="68">
        <v>35</v>
      </c>
      <c r="G519" s="65"/>
      <c r="H519" s="69"/>
      <c r="I519" s="70"/>
      <c r="J519" s="70"/>
      <c r="K519" s="34" t="s">
        <v>65</v>
      </c>
      <c r="L519" s="77">
        <v>519</v>
      </c>
      <c r="M519" s="77"/>
      <c r="N519" s="72"/>
      <c r="O519" s="79" t="s">
        <v>646</v>
      </c>
      <c r="P519" s="81">
        <v>43479.14142361111</v>
      </c>
      <c r="Q519" s="79" t="s">
        <v>765</v>
      </c>
      <c r="R519" s="79"/>
      <c r="S519" s="79"/>
      <c r="T519" s="79"/>
      <c r="U519" s="79"/>
      <c r="V519" s="82" t="s">
        <v>1147</v>
      </c>
      <c r="W519" s="81">
        <v>43479.14142361111</v>
      </c>
      <c r="X519" s="82" t="s">
        <v>1488</v>
      </c>
      <c r="Y519" s="79"/>
      <c r="Z519" s="79"/>
      <c r="AA519" s="85" t="s">
        <v>1833</v>
      </c>
      <c r="AB519" s="79"/>
      <c r="AC519" s="79" t="b">
        <v>0</v>
      </c>
      <c r="AD519" s="79">
        <v>0</v>
      </c>
      <c r="AE519" s="85" t="s">
        <v>1876</v>
      </c>
      <c r="AF519" s="79" t="b">
        <v>0</v>
      </c>
      <c r="AG519" s="79" t="s">
        <v>1909</v>
      </c>
      <c r="AH519" s="79"/>
      <c r="AI519" s="85" t="s">
        <v>1876</v>
      </c>
      <c r="AJ519" s="79" t="b">
        <v>0</v>
      </c>
      <c r="AK519" s="79">
        <v>88</v>
      </c>
      <c r="AL519" s="85" t="s">
        <v>1843</v>
      </c>
      <c r="AM519" s="79" t="s">
        <v>1921</v>
      </c>
      <c r="AN519" s="79" t="b">
        <v>0</v>
      </c>
      <c r="AO519" s="85" t="s">
        <v>1843</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522</v>
      </c>
      <c r="B520" s="64" t="s">
        <v>530</v>
      </c>
      <c r="C520" s="65" t="s">
        <v>5806</v>
      </c>
      <c r="D520" s="66">
        <v>3</v>
      </c>
      <c r="E520" s="67" t="s">
        <v>132</v>
      </c>
      <c r="F520" s="68">
        <v>35</v>
      </c>
      <c r="G520" s="65"/>
      <c r="H520" s="69"/>
      <c r="I520" s="70"/>
      <c r="J520" s="70"/>
      <c r="K520" s="34" t="s">
        <v>65</v>
      </c>
      <c r="L520" s="77">
        <v>520</v>
      </c>
      <c r="M520" s="77"/>
      <c r="N520" s="72"/>
      <c r="O520" s="79" t="s">
        <v>646</v>
      </c>
      <c r="P520" s="81">
        <v>43479.14142361111</v>
      </c>
      <c r="Q520" s="79" t="s">
        <v>765</v>
      </c>
      <c r="R520" s="79"/>
      <c r="S520" s="79"/>
      <c r="T520" s="79"/>
      <c r="U520" s="79"/>
      <c r="V520" s="82" t="s">
        <v>1147</v>
      </c>
      <c r="W520" s="81">
        <v>43479.14142361111</v>
      </c>
      <c r="X520" s="82" t="s">
        <v>1488</v>
      </c>
      <c r="Y520" s="79"/>
      <c r="Z520" s="79"/>
      <c r="AA520" s="85" t="s">
        <v>1833</v>
      </c>
      <c r="AB520" s="79"/>
      <c r="AC520" s="79" t="b">
        <v>0</v>
      </c>
      <c r="AD520" s="79">
        <v>0</v>
      </c>
      <c r="AE520" s="85" t="s">
        <v>1876</v>
      </c>
      <c r="AF520" s="79" t="b">
        <v>0</v>
      </c>
      <c r="AG520" s="79" t="s">
        <v>1909</v>
      </c>
      <c r="AH520" s="79"/>
      <c r="AI520" s="85" t="s">
        <v>1876</v>
      </c>
      <c r="AJ520" s="79" t="b">
        <v>0</v>
      </c>
      <c r="AK520" s="79">
        <v>88</v>
      </c>
      <c r="AL520" s="85" t="s">
        <v>1843</v>
      </c>
      <c r="AM520" s="79" t="s">
        <v>1921</v>
      </c>
      <c r="AN520" s="79" t="b">
        <v>0</v>
      </c>
      <c r="AO520" s="85" t="s">
        <v>1843</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v>0</v>
      </c>
      <c r="BE520" s="49">
        <v>0</v>
      </c>
      <c r="BF520" s="48">
        <v>1</v>
      </c>
      <c r="BG520" s="49">
        <v>4.3478260869565215</v>
      </c>
      <c r="BH520" s="48">
        <v>0</v>
      </c>
      <c r="BI520" s="49">
        <v>0</v>
      </c>
      <c r="BJ520" s="48">
        <v>22</v>
      </c>
      <c r="BK520" s="49">
        <v>95.65217391304348</v>
      </c>
      <c r="BL520" s="48">
        <v>23</v>
      </c>
    </row>
    <row r="521" spans="1:64" ht="15">
      <c r="A521" s="64" t="s">
        <v>523</v>
      </c>
      <c r="B521" s="64" t="s">
        <v>642</v>
      </c>
      <c r="C521" s="65" t="s">
        <v>5806</v>
      </c>
      <c r="D521" s="66">
        <v>3</v>
      </c>
      <c r="E521" s="67" t="s">
        <v>132</v>
      </c>
      <c r="F521" s="68">
        <v>35</v>
      </c>
      <c r="G521" s="65"/>
      <c r="H521" s="69"/>
      <c r="I521" s="70"/>
      <c r="J521" s="70"/>
      <c r="K521" s="34" t="s">
        <v>65</v>
      </c>
      <c r="L521" s="77">
        <v>521</v>
      </c>
      <c r="M521" s="77"/>
      <c r="N521" s="72"/>
      <c r="O521" s="79" t="s">
        <v>646</v>
      </c>
      <c r="P521" s="81">
        <v>43479.157222222224</v>
      </c>
      <c r="Q521" s="79" t="s">
        <v>765</v>
      </c>
      <c r="R521" s="79"/>
      <c r="S521" s="79"/>
      <c r="T521" s="79"/>
      <c r="U521" s="79"/>
      <c r="V521" s="82" t="s">
        <v>1148</v>
      </c>
      <c r="W521" s="81">
        <v>43479.157222222224</v>
      </c>
      <c r="X521" s="82" t="s">
        <v>1489</v>
      </c>
      <c r="Y521" s="79"/>
      <c r="Z521" s="79"/>
      <c r="AA521" s="85" t="s">
        <v>1834</v>
      </c>
      <c r="AB521" s="79"/>
      <c r="AC521" s="79" t="b">
        <v>0</v>
      </c>
      <c r="AD521" s="79">
        <v>0</v>
      </c>
      <c r="AE521" s="85" t="s">
        <v>1876</v>
      </c>
      <c r="AF521" s="79" t="b">
        <v>0</v>
      </c>
      <c r="AG521" s="79" t="s">
        <v>1909</v>
      </c>
      <c r="AH521" s="79"/>
      <c r="AI521" s="85" t="s">
        <v>1876</v>
      </c>
      <c r="AJ521" s="79" t="b">
        <v>0</v>
      </c>
      <c r="AK521" s="79">
        <v>88</v>
      </c>
      <c r="AL521" s="85" t="s">
        <v>1843</v>
      </c>
      <c r="AM521" s="79" t="s">
        <v>1923</v>
      </c>
      <c r="AN521" s="79" t="b">
        <v>0</v>
      </c>
      <c r="AO521" s="85" t="s">
        <v>1843</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523</v>
      </c>
      <c r="B522" s="64" t="s">
        <v>530</v>
      </c>
      <c r="C522" s="65" t="s">
        <v>5806</v>
      </c>
      <c r="D522" s="66">
        <v>3</v>
      </c>
      <c r="E522" s="67" t="s">
        <v>132</v>
      </c>
      <c r="F522" s="68">
        <v>35</v>
      </c>
      <c r="G522" s="65"/>
      <c r="H522" s="69"/>
      <c r="I522" s="70"/>
      <c r="J522" s="70"/>
      <c r="K522" s="34" t="s">
        <v>65</v>
      </c>
      <c r="L522" s="77">
        <v>522</v>
      </c>
      <c r="M522" s="77"/>
      <c r="N522" s="72"/>
      <c r="O522" s="79" t="s">
        <v>646</v>
      </c>
      <c r="P522" s="81">
        <v>43479.157222222224</v>
      </c>
      <c r="Q522" s="79" t="s">
        <v>765</v>
      </c>
      <c r="R522" s="79"/>
      <c r="S522" s="79"/>
      <c r="T522" s="79"/>
      <c r="U522" s="79"/>
      <c r="V522" s="82" t="s">
        <v>1148</v>
      </c>
      <c r="W522" s="81">
        <v>43479.157222222224</v>
      </c>
      <c r="X522" s="82" t="s">
        <v>1489</v>
      </c>
      <c r="Y522" s="79"/>
      <c r="Z522" s="79"/>
      <c r="AA522" s="85" t="s">
        <v>1834</v>
      </c>
      <c r="AB522" s="79"/>
      <c r="AC522" s="79" t="b">
        <v>0</v>
      </c>
      <c r="AD522" s="79">
        <v>0</v>
      </c>
      <c r="AE522" s="85" t="s">
        <v>1876</v>
      </c>
      <c r="AF522" s="79" t="b">
        <v>0</v>
      </c>
      <c r="AG522" s="79" t="s">
        <v>1909</v>
      </c>
      <c r="AH522" s="79"/>
      <c r="AI522" s="85" t="s">
        <v>1876</v>
      </c>
      <c r="AJ522" s="79" t="b">
        <v>0</v>
      </c>
      <c r="AK522" s="79">
        <v>88</v>
      </c>
      <c r="AL522" s="85" t="s">
        <v>1843</v>
      </c>
      <c r="AM522" s="79" t="s">
        <v>1923</v>
      </c>
      <c r="AN522" s="79" t="b">
        <v>0</v>
      </c>
      <c r="AO522" s="85" t="s">
        <v>1843</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0</v>
      </c>
      <c r="BE522" s="49">
        <v>0</v>
      </c>
      <c r="BF522" s="48">
        <v>1</v>
      </c>
      <c r="BG522" s="49">
        <v>4.3478260869565215</v>
      </c>
      <c r="BH522" s="48">
        <v>0</v>
      </c>
      <c r="BI522" s="49">
        <v>0</v>
      </c>
      <c r="BJ522" s="48">
        <v>22</v>
      </c>
      <c r="BK522" s="49">
        <v>95.65217391304348</v>
      </c>
      <c r="BL522" s="48">
        <v>23</v>
      </c>
    </row>
    <row r="523" spans="1:64" ht="15">
      <c r="A523" s="64" t="s">
        <v>524</v>
      </c>
      <c r="B523" s="64" t="s">
        <v>642</v>
      </c>
      <c r="C523" s="65" t="s">
        <v>5806</v>
      </c>
      <c r="D523" s="66">
        <v>3</v>
      </c>
      <c r="E523" s="67" t="s">
        <v>132</v>
      </c>
      <c r="F523" s="68">
        <v>35</v>
      </c>
      <c r="G523" s="65"/>
      <c r="H523" s="69"/>
      <c r="I523" s="70"/>
      <c r="J523" s="70"/>
      <c r="K523" s="34" t="s">
        <v>65</v>
      </c>
      <c r="L523" s="77">
        <v>523</v>
      </c>
      <c r="M523" s="77"/>
      <c r="N523" s="72"/>
      <c r="O523" s="79" t="s">
        <v>646</v>
      </c>
      <c r="P523" s="81">
        <v>43479.227222222224</v>
      </c>
      <c r="Q523" s="79" t="s">
        <v>767</v>
      </c>
      <c r="R523" s="79"/>
      <c r="S523" s="79"/>
      <c r="T523" s="79"/>
      <c r="U523" s="79"/>
      <c r="V523" s="82" t="s">
        <v>1149</v>
      </c>
      <c r="W523" s="81">
        <v>43479.227222222224</v>
      </c>
      <c r="X523" s="82" t="s">
        <v>1490</v>
      </c>
      <c r="Y523" s="79"/>
      <c r="Z523" s="79"/>
      <c r="AA523" s="85" t="s">
        <v>1835</v>
      </c>
      <c r="AB523" s="79"/>
      <c r="AC523" s="79" t="b">
        <v>0</v>
      </c>
      <c r="AD523" s="79">
        <v>0</v>
      </c>
      <c r="AE523" s="85" t="s">
        <v>1876</v>
      </c>
      <c r="AF523" s="79" t="b">
        <v>1</v>
      </c>
      <c r="AG523" s="79" t="s">
        <v>1909</v>
      </c>
      <c r="AH523" s="79"/>
      <c r="AI523" s="85" t="s">
        <v>1843</v>
      </c>
      <c r="AJ523" s="79" t="b">
        <v>0</v>
      </c>
      <c r="AK523" s="79">
        <v>3</v>
      </c>
      <c r="AL523" s="85" t="s">
        <v>1836</v>
      </c>
      <c r="AM523" s="79" t="s">
        <v>1921</v>
      </c>
      <c r="AN523" s="79" t="b">
        <v>0</v>
      </c>
      <c r="AO523" s="85" t="s">
        <v>1836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c r="BE523" s="49"/>
      <c r="BF523" s="48"/>
      <c r="BG523" s="49"/>
      <c r="BH523" s="48"/>
      <c r="BI523" s="49"/>
      <c r="BJ523" s="48"/>
      <c r="BK523" s="49"/>
      <c r="BL523" s="48"/>
    </row>
    <row r="524" spans="1:64" ht="15">
      <c r="A524" s="64" t="s">
        <v>524</v>
      </c>
      <c r="B524" s="64" t="s">
        <v>525</v>
      </c>
      <c r="C524" s="65" t="s">
        <v>5806</v>
      </c>
      <c r="D524" s="66">
        <v>3</v>
      </c>
      <c r="E524" s="67" t="s">
        <v>132</v>
      </c>
      <c r="F524" s="68">
        <v>35</v>
      </c>
      <c r="G524" s="65"/>
      <c r="H524" s="69"/>
      <c r="I524" s="70"/>
      <c r="J524" s="70"/>
      <c r="K524" s="34" t="s">
        <v>65</v>
      </c>
      <c r="L524" s="77">
        <v>524</v>
      </c>
      <c r="M524" s="77"/>
      <c r="N524" s="72"/>
      <c r="O524" s="79" t="s">
        <v>646</v>
      </c>
      <c r="P524" s="81">
        <v>43479.227222222224</v>
      </c>
      <c r="Q524" s="79" t="s">
        <v>767</v>
      </c>
      <c r="R524" s="79"/>
      <c r="S524" s="79"/>
      <c r="T524" s="79"/>
      <c r="U524" s="79"/>
      <c r="V524" s="82" t="s">
        <v>1149</v>
      </c>
      <c r="W524" s="81">
        <v>43479.227222222224</v>
      </c>
      <c r="X524" s="82" t="s">
        <v>1490</v>
      </c>
      <c r="Y524" s="79"/>
      <c r="Z524" s="79"/>
      <c r="AA524" s="85" t="s">
        <v>1835</v>
      </c>
      <c r="AB524" s="79"/>
      <c r="AC524" s="79" t="b">
        <v>0</v>
      </c>
      <c r="AD524" s="79">
        <v>0</v>
      </c>
      <c r="AE524" s="85" t="s">
        <v>1876</v>
      </c>
      <c r="AF524" s="79" t="b">
        <v>1</v>
      </c>
      <c r="AG524" s="79" t="s">
        <v>1909</v>
      </c>
      <c r="AH524" s="79"/>
      <c r="AI524" s="85" t="s">
        <v>1843</v>
      </c>
      <c r="AJ524" s="79" t="b">
        <v>0</v>
      </c>
      <c r="AK524" s="79">
        <v>3</v>
      </c>
      <c r="AL524" s="85" t="s">
        <v>1836</v>
      </c>
      <c r="AM524" s="79" t="s">
        <v>1921</v>
      </c>
      <c r="AN524" s="79" t="b">
        <v>0</v>
      </c>
      <c r="AO524" s="85" t="s">
        <v>1836</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0</v>
      </c>
      <c r="BE524" s="49">
        <v>0</v>
      </c>
      <c r="BF524" s="48">
        <v>1</v>
      </c>
      <c r="BG524" s="49">
        <v>4.545454545454546</v>
      </c>
      <c r="BH524" s="48">
        <v>0</v>
      </c>
      <c r="BI524" s="49">
        <v>0</v>
      </c>
      <c r="BJ524" s="48">
        <v>21</v>
      </c>
      <c r="BK524" s="49">
        <v>95.45454545454545</v>
      </c>
      <c r="BL524" s="48">
        <v>22</v>
      </c>
    </row>
    <row r="525" spans="1:64" ht="15">
      <c r="A525" s="64" t="s">
        <v>525</v>
      </c>
      <c r="B525" s="64" t="s">
        <v>642</v>
      </c>
      <c r="C525" s="65" t="s">
        <v>5806</v>
      </c>
      <c r="D525" s="66">
        <v>3</v>
      </c>
      <c r="E525" s="67" t="s">
        <v>132</v>
      </c>
      <c r="F525" s="68">
        <v>35</v>
      </c>
      <c r="G525" s="65"/>
      <c r="H525" s="69"/>
      <c r="I525" s="70"/>
      <c r="J525" s="70"/>
      <c r="K525" s="34" t="s">
        <v>65</v>
      </c>
      <c r="L525" s="77">
        <v>525</v>
      </c>
      <c r="M525" s="77"/>
      <c r="N525" s="72"/>
      <c r="O525" s="79" t="s">
        <v>646</v>
      </c>
      <c r="P525" s="81">
        <v>43478.90244212963</v>
      </c>
      <c r="Q525" s="79" t="s">
        <v>768</v>
      </c>
      <c r="R525" s="82" t="s">
        <v>800</v>
      </c>
      <c r="S525" s="79" t="s">
        <v>801</v>
      </c>
      <c r="T525" s="79" t="s">
        <v>844</v>
      </c>
      <c r="U525" s="79"/>
      <c r="V525" s="82" t="s">
        <v>1150</v>
      </c>
      <c r="W525" s="81">
        <v>43478.90244212963</v>
      </c>
      <c r="X525" s="82" t="s">
        <v>1491</v>
      </c>
      <c r="Y525" s="79"/>
      <c r="Z525" s="79"/>
      <c r="AA525" s="85" t="s">
        <v>1836</v>
      </c>
      <c r="AB525" s="79"/>
      <c r="AC525" s="79" t="b">
        <v>0</v>
      </c>
      <c r="AD525" s="79">
        <v>1</v>
      </c>
      <c r="AE525" s="85" t="s">
        <v>1876</v>
      </c>
      <c r="AF525" s="79" t="b">
        <v>1</v>
      </c>
      <c r="AG525" s="79" t="s">
        <v>1909</v>
      </c>
      <c r="AH525" s="79"/>
      <c r="AI525" s="85" t="s">
        <v>1843</v>
      </c>
      <c r="AJ525" s="79" t="b">
        <v>0</v>
      </c>
      <c r="AK525" s="79">
        <v>3</v>
      </c>
      <c r="AL525" s="85" t="s">
        <v>1876</v>
      </c>
      <c r="AM525" s="79" t="s">
        <v>1921</v>
      </c>
      <c r="AN525" s="79" t="b">
        <v>0</v>
      </c>
      <c r="AO525" s="85" t="s">
        <v>1836</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v>3</v>
      </c>
      <c r="BE525" s="49">
        <v>6.818181818181818</v>
      </c>
      <c r="BF525" s="48">
        <v>1</v>
      </c>
      <c r="BG525" s="49">
        <v>2.272727272727273</v>
      </c>
      <c r="BH525" s="48">
        <v>0</v>
      </c>
      <c r="BI525" s="49">
        <v>0</v>
      </c>
      <c r="BJ525" s="48">
        <v>40</v>
      </c>
      <c r="BK525" s="49">
        <v>90.9090909090909</v>
      </c>
      <c r="BL525" s="48">
        <v>44</v>
      </c>
    </row>
    <row r="526" spans="1:64" ht="15">
      <c r="A526" s="64" t="s">
        <v>526</v>
      </c>
      <c r="B526" s="64" t="s">
        <v>525</v>
      </c>
      <c r="C526" s="65" t="s">
        <v>5806</v>
      </c>
      <c r="D526" s="66">
        <v>3</v>
      </c>
      <c r="E526" s="67" t="s">
        <v>132</v>
      </c>
      <c r="F526" s="68">
        <v>35</v>
      </c>
      <c r="G526" s="65"/>
      <c r="H526" s="69"/>
      <c r="I526" s="70"/>
      <c r="J526" s="70"/>
      <c r="K526" s="34" t="s">
        <v>65</v>
      </c>
      <c r="L526" s="77">
        <v>526</v>
      </c>
      <c r="M526" s="77"/>
      <c r="N526" s="72"/>
      <c r="O526" s="79" t="s">
        <v>646</v>
      </c>
      <c r="P526" s="81">
        <v>43479.25650462963</v>
      </c>
      <c r="Q526" s="79" t="s">
        <v>767</v>
      </c>
      <c r="R526" s="79"/>
      <c r="S526" s="79"/>
      <c r="T526" s="79"/>
      <c r="U526" s="79"/>
      <c r="V526" s="82" t="s">
        <v>938</v>
      </c>
      <c r="W526" s="81">
        <v>43479.25650462963</v>
      </c>
      <c r="X526" s="82" t="s">
        <v>1492</v>
      </c>
      <c r="Y526" s="79"/>
      <c r="Z526" s="79"/>
      <c r="AA526" s="85" t="s">
        <v>1837</v>
      </c>
      <c r="AB526" s="79"/>
      <c r="AC526" s="79" t="b">
        <v>0</v>
      </c>
      <c r="AD526" s="79">
        <v>0</v>
      </c>
      <c r="AE526" s="85" t="s">
        <v>1876</v>
      </c>
      <c r="AF526" s="79" t="b">
        <v>1</v>
      </c>
      <c r="AG526" s="79" t="s">
        <v>1909</v>
      </c>
      <c r="AH526" s="79"/>
      <c r="AI526" s="85" t="s">
        <v>1843</v>
      </c>
      <c r="AJ526" s="79" t="b">
        <v>0</v>
      </c>
      <c r="AK526" s="79">
        <v>4</v>
      </c>
      <c r="AL526" s="85" t="s">
        <v>1836</v>
      </c>
      <c r="AM526" s="79" t="s">
        <v>1919</v>
      </c>
      <c r="AN526" s="79" t="b">
        <v>0</v>
      </c>
      <c r="AO526" s="85" t="s">
        <v>1836</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526</v>
      </c>
      <c r="B527" s="64" t="s">
        <v>369</v>
      </c>
      <c r="C527" s="65" t="s">
        <v>5806</v>
      </c>
      <c r="D527" s="66">
        <v>3</v>
      </c>
      <c r="E527" s="67" t="s">
        <v>132</v>
      </c>
      <c r="F527" s="68">
        <v>35</v>
      </c>
      <c r="G527" s="65"/>
      <c r="H527" s="69"/>
      <c r="I527" s="70"/>
      <c r="J527" s="70"/>
      <c r="K527" s="34" t="s">
        <v>65</v>
      </c>
      <c r="L527" s="77">
        <v>527</v>
      </c>
      <c r="M527" s="77"/>
      <c r="N527" s="72"/>
      <c r="O527" s="79" t="s">
        <v>646</v>
      </c>
      <c r="P527" s="81">
        <v>43476.524733796294</v>
      </c>
      <c r="Q527" s="79" t="s">
        <v>761</v>
      </c>
      <c r="R527" s="79"/>
      <c r="S527" s="79"/>
      <c r="T527" s="79"/>
      <c r="U527" s="79"/>
      <c r="V527" s="82" t="s">
        <v>938</v>
      </c>
      <c r="W527" s="81">
        <v>43476.524733796294</v>
      </c>
      <c r="X527" s="82" t="s">
        <v>1493</v>
      </c>
      <c r="Y527" s="79"/>
      <c r="Z527" s="79"/>
      <c r="AA527" s="85" t="s">
        <v>1838</v>
      </c>
      <c r="AB527" s="79"/>
      <c r="AC527" s="79" t="b">
        <v>0</v>
      </c>
      <c r="AD527" s="79">
        <v>0</v>
      </c>
      <c r="AE527" s="85" t="s">
        <v>1876</v>
      </c>
      <c r="AF527" s="79" t="b">
        <v>1</v>
      </c>
      <c r="AG527" s="79" t="s">
        <v>1909</v>
      </c>
      <c r="AH527" s="79"/>
      <c r="AI527" s="85" t="s">
        <v>1918</v>
      </c>
      <c r="AJ527" s="79" t="b">
        <v>0</v>
      </c>
      <c r="AK527" s="79">
        <v>76</v>
      </c>
      <c r="AL527" s="85" t="s">
        <v>1671</v>
      </c>
      <c r="AM527" s="79" t="s">
        <v>1919</v>
      </c>
      <c r="AN527" s="79" t="b">
        <v>0</v>
      </c>
      <c r="AO527" s="85" t="s">
        <v>1671</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2</v>
      </c>
      <c r="BD527" s="48">
        <v>0</v>
      </c>
      <c r="BE527" s="49">
        <v>0</v>
      </c>
      <c r="BF527" s="48">
        <v>2</v>
      </c>
      <c r="BG527" s="49">
        <v>7.142857142857143</v>
      </c>
      <c r="BH527" s="48">
        <v>0</v>
      </c>
      <c r="BI527" s="49">
        <v>0</v>
      </c>
      <c r="BJ527" s="48">
        <v>26</v>
      </c>
      <c r="BK527" s="49">
        <v>92.85714285714286</v>
      </c>
      <c r="BL527" s="48">
        <v>28</v>
      </c>
    </row>
    <row r="528" spans="1:64" ht="15">
      <c r="A528" s="64" t="s">
        <v>526</v>
      </c>
      <c r="B528" s="64" t="s">
        <v>642</v>
      </c>
      <c r="C528" s="65" t="s">
        <v>2179</v>
      </c>
      <c r="D528" s="66">
        <v>3</v>
      </c>
      <c r="E528" s="67" t="s">
        <v>136</v>
      </c>
      <c r="F528" s="68">
        <v>35</v>
      </c>
      <c r="G528" s="65"/>
      <c r="H528" s="69"/>
      <c r="I528" s="70"/>
      <c r="J528" s="70"/>
      <c r="K528" s="34" t="s">
        <v>65</v>
      </c>
      <c r="L528" s="77">
        <v>528</v>
      </c>
      <c r="M528" s="77"/>
      <c r="N528" s="72"/>
      <c r="O528" s="79" t="s">
        <v>646</v>
      </c>
      <c r="P528" s="81">
        <v>43478.16259259259</v>
      </c>
      <c r="Q528" s="79" t="s">
        <v>765</v>
      </c>
      <c r="R528" s="79"/>
      <c r="S528" s="79"/>
      <c r="T528" s="79"/>
      <c r="U528" s="79"/>
      <c r="V528" s="82" t="s">
        <v>938</v>
      </c>
      <c r="W528" s="81">
        <v>43478.16259259259</v>
      </c>
      <c r="X528" s="82" t="s">
        <v>1494</v>
      </c>
      <c r="Y528" s="79"/>
      <c r="Z528" s="79"/>
      <c r="AA528" s="85" t="s">
        <v>1839</v>
      </c>
      <c r="AB528" s="79"/>
      <c r="AC528" s="79" t="b">
        <v>0</v>
      </c>
      <c r="AD528" s="79">
        <v>0</v>
      </c>
      <c r="AE528" s="85" t="s">
        <v>1876</v>
      </c>
      <c r="AF528" s="79" t="b">
        <v>0</v>
      </c>
      <c r="AG528" s="79" t="s">
        <v>1909</v>
      </c>
      <c r="AH528" s="79"/>
      <c r="AI528" s="85" t="s">
        <v>1876</v>
      </c>
      <c r="AJ528" s="79" t="b">
        <v>0</v>
      </c>
      <c r="AK528" s="79">
        <v>88</v>
      </c>
      <c r="AL528" s="85" t="s">
        <v>1843</v>
      </c>
      <c r="AM528" s="79" t="s">
        <v>1919</v>
      </c>
      <c r="AN528" s="79" t="b">
        <v>0</v>
      </c>
      <c r="AO528" s="85" t="s">
        <v>1843</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526</v>
      </c>
      <c r="B529" s="64" t="s">
        <v>530</v>
      </c>
      <c r="C529" s="65" t="s">
        <v>5806</v>
      </c>
      <c r="D529" s="66">
        <v>3</v>
      </c>
      <c r="E529" s="67" t="s">
        <v>132</v>
      </c>
      <c r="F529" s="68">
        <v>35</v>
      </c>
      <c r="G529" s="65"/>
      <c r="H529" s="69"/>
      <c r="I529" s="70"/>
      <c r="J529" s="70"/>
      <c r="K529" s="34" t="s">
        <v>65</v>
      </c>
      <c r="L529" s="77">
        <v>529</v>
      </c>
      <c r="M529" s="77"/>
      <c r="N529" s="72"/>
      <c r="O529" s="79" t="s">
        <v>646</v>
      </c>
      <c r="P529" s="81">
        <v>43478.16259259259</v>
      </c>
      <c r="Q529" s="79" t="s">
        <v>765</v>
      </c>
      <c r="R529" s="79"/>
      <c r="S529" s="79"/>
      <c r="T529" s="79"/>
      <c r="U529" s="79"/>
      <c r="V529" s="82" t="s">
        <v>938</v>
      </c>
      <c r="W529" s="81">
        <v>43478.16259259259</v>
      </c>
      <c r="X529" s="82" t="s">
        <v>1494</v>
      </c>
      <c r="Y529" s="79"/>
      <c r="Z529" s="79"/>
      <c r="AA529" s="85" t="s">
        <v>1839</v>
      </c>
      <c r="AB529" s="79"/>
      <c r="AC529" s="79" t="b">
        <v>0</v>
      </c>
      <c r="AD529" s="79">
        <v>0</v>
      </c>
      <c r="AE529" s="85" t="s">
        <v>1876</v>
      </c>
      <c r="AF529" s="79" t="b">
        <v>0</v>
      </c>
      <c r="AG529" s="79" t="s">
        <v>1909</v>
      </c>
      <c r="AH529" s="79"/>
      <c r="AI529" s="85" t="s">
        <v>1876</v>
      </c>
      <c r="AJ529" s="79" t="b">
        <v>0</v>
      </c>
      <c r="AK529" s="79">
        <v>88</v>
      </c>
      <c r="AL529" s="85" t="s">
        <v>1843</v>
      </c>
      <c r="AM529" s="79" t="s">
        <v>1919</v>
      </c>
      <c r="AN529" s="79" t="b">
        <v>0</v>
      </c>
      <c r="AO529" s="85" t="s">
        <v>1843</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1</v>
      </c>
      <c r="BD529" s="48">
        <v>0</v>
      </c>
      <c r="BE529" s="49">
        <v>0</v>
      </c>
      <c r="BF529" s="48">
        <v>1</v>
      </c>
      <c r="BG529" s="49">
        <v>4.3478260869565215</v>
      </c>
      <c r="BH529" s="48">
        <v>0</v>
      </c>
      <c r="BI529" s="49">
        <v>0</v>
      </c>
      <c r="BJ529" s="48">
        <v>22</v>
      </c>
      <c r="BK529" s="49">
        <v>95.65217391304348</v>
      </c>
      <c r="BL529" s="48">
        <v>23</v>
      </c>
    </row>
    <row r="530" spans="1:64" ht="15">
      <c r="A530" s="64" t="s">
        <v>526</v>
      </c>
      <c r="B530" s="64" t="s">
        <v>642</v>
      </c>
      <c r="C530" s="65" t="s">
        <v>2179</v>
      </c>
      <c r="D530" s="66">
        <v>3</v>
      </c>
      <c r="E530" s="67" t="s">
        <v>136</v>
      </c>
      <c r="F530" s="68">
        <v>35</v>
      </c>
      <c r="G530" s="65"/>
      <c r="H530" s="69"/>
      <c r="I530" s="70"/>
      <c r="J530" s="70"/>
      <c r="K530" s="34" t="s">
        <v>65</v>
      </c>
      <c r="L530" s="77">
        <v>530</v>
      </c>
      <c r="M530" s="77"/>
      <c r="N530" s="72"/>
      <c r="O530" s="79" t="s">
        <v>646</v>
      </c>
      <c r="P530" s="81">
        <v>43479.25650462963</v>
      </c>
      <c r="Q530" s="79" t="s">
        <v>767</v>
      </c>
      <c r="R530" s="79"/>
      <c r="S530" s="79"/>
      <c r="T530" s="79"/>
      <c r="U530" s="79"/>
      <c r="V530" s="82" t="s">
        <v>938</v>
      </c>
      <c r="W530" s="81">
        <v>43479.25650462963</v>
      </c>
      <c r="X530" s="82" t="s">
        <v>1492</v>
      </c>
      <c r="Y530" s="79"/>
      <c r="Z530" s="79"/>
      <c r="AA530" s="85" t="s">
        <v>1837</v>
      </c>
      <c r="AB530" s="79"/>
      <c r="AC530" s="79" t="b">
        <v>0</v>
      </c>
      <c r="AD530" s="79">
        <v>0</v>
      </c>
      <c r="AE530" s="85" t="s">
        <v>1876</v>
      </c>
      <c r="AF530" s="79" t="b">
        <v>1</v>
      </c>
      <c r="AG530" s="79" t="s">
        <v>1909</v>
      </c>
      <c r="AH530" s="79"/>
      <c r="AI530" s="85" t="s">
        <v>1843</v>
      </c>
      <c r="AJ530" s="79" t="b">
        <v>0</v>
      </c>
      <c r="AK530" s="79">
        <v>4</v>
      </c>
      <c r="AL530" s="85" t="s">
        <v>1836</v>
      </c>
      <c r="AM530" s="79" t="s">
        <v>1919</v>
      </c>
      <c r="AN530" s="79" t="b">
        <v>0</v>
      </c>
      <c r="AO530" s="85" t="s">
        <v>1836</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1</v>
      </c>
      <c r="BG530" s="49">
        <v>4.545454545454546</v>
      </c>
      <c r="BH530" s="48">
        <v>0</v>
      </c>
      <c r="BI530" s="49">
        <v>0</v>
      </c>
      <c r="BJ530" s="48">
        <v>21</v>
      </c>
      <c r="BK530" s="49">
        <v>95.45454545454545</v>
      </c>
      <c r="BL530" s="48">
        <v>22</v>
      </c>
    </row>
    <row r="531" spans="1:64" ht="15">
      <c r="A531" s="64" t="s">
        <v>527</v>
      </c>
      <c r="B531" s="64" t="s">
        <v>643</v>
      </c>
      <c r="C531" s="65" t="s">
        <v>5806</v>
      </c>
      <c r="D531" s="66">
        <v>3</v>
      </c>
      <c r="E531" s="67" t="s">
        <v>132</v>
      </c>
      <c r="F531" s="68">
        <v>35</v>
      </c>
      <c r="G531" s="65"/>
      <c r="H531" s="69"/>
      <c r="I531" s="70"/>
      <c r="J531" s="70"/>
      <c r="K531" s="34" t="s">
        <v>65</v>
      </c>
      <c r="L531" s="77">
        <v>531</v>
      </c>
      <c r="M531" s="77"/>
      <c r="N531" s="72"/>
      <c r="O531" s="79" t="s">
        <v>646</v>
      </c>
      <c r="P531" s="81">
        <v>43479.305659722224</v>
      </c>
      <c r="Q531" s="79" t="s">
        <v>769</v>
      </c>
      <c r="R531" s="79"/>
      <c r="S531" s="79"/>
      <c r="T531" s="79"/>
      <c r="U531" s="79"/>
      <c r="V531" s="82" t="s">
        <v>1151</v>
      </c>
      <c r="W531" s="81">
        <v>43479.305659722224</v>
      </c>
      <c r="X531" s="82" t="s">
        <v>1495</v>
      </c>
      <c r="Y531" s="79"/>
      <c r="Z531" s="79"/>
      <c r="AA531" s="85" t="s">
        <v>1840</v>
      </c>
      <c r="AB531" s="85" t="s">
        <v>1875</v>
      </c>
      <c r="AC531" s="79" t="b">
        <v>0</v>
      </c>
      <c r="AD531" s="79">
        <v>0</v>
      </c>
      <c r="AE531" s="85" t="s">
        <v>1908</v>
      </c>
      <c r="AF531" s="79" t="b">
        <v>0</v>
      </c>
      <c r="AG531" s="79" t="s">
        <v>1909</v>
      </c>
      <c r="AH531" s="79"/>
      <c r="AI531" s="85" t="s">
        <v>1876</v>
      </c>
      <c r="AJ531" s="79" t="b">
        <v>0</v>
      </c>
      <c r="AK531" s="79">
        <v>0</v>
      </c>
      <c r="AL531" s="85" t="s">
        <v>1876</v>
      </c>
      <c r="AM531" s="79" t="s">
        <v>1923</v>
      </c>
      <c r="AN531" s="79" t="b">
        <v>0</v>
      </c>
      <c r="AO531" s="85" t="s">
        <v>1875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17</v>
      </c>
      <c r="BC531" s="78" t="str">
        <f>REPLACE(INDEX(GroupVertices[Group],MATCH(Edges[[#This Row],[Vertex 2]],GroupVertices[Vertex],0)),1,1,"")</f>
        <v>17</v>
      </c>
      <c r="BD531" s="48"/>
      <c r="BE531" s="49"/>
      <c r="BF531" s="48"/>
      <c r="BG531" s="49"/>
      <c r="BH531" s="48"/>
      <c r="BI531" s="49"/>
      <c r="BJ531" s="48"/>
      <c r="BK531" s="49"/>
      <c r="BL531" s="48"/>
    </row>
    <row r="532" spans="1:64" ht="15">
      <c r="A532" s="64" t="s">
        <v>527</v>
      </c>
      <c r="B532" s="64" t="s">
        <v>644</v>
      </c>
      <c r="C532" s="65" t="s">
        <v>5806</v>
      </c>
      <c r="D532" s="66">
        <v>3</v>
      </c>
      <c r="E532" s="67" t="s">
        <v>132</v>
      </c>
      <c r="F532" s="68">
        <v>35</v>
      </c>
      <c r="G532" s="65"/>
      <c r="H532" s="69"/>
      <c r="I532" s="70"/>
      <c r="J532" s="70"/>
      <c r="K532" s="34" t="s">
        <v>65</v>
      </c>
      <c r="L532" s="77">
        <v>532</v>
      </c>
      <c r="M532" s="77"/>
      <c r="N532" s="72"/>
      <c r="O532" s="79" t="s">
        <v>646</v>
      </c>
      <c r="P532" s="81">
        <v>43479.305659722224</v>
      </c>
      <c r="Q532" s="79" t="s">
        <v>769</v>
      </c>
      <c r="R532" s="79"/>
      <c r="S532" s="79"/>
      <c r="T532" s="79"/>
      <c r="U532" s="79"/>
      <c r="V532" s="82" t="s">
        <v>1151</v>
      </c>
      <c r="W532" s="81">
        <v>43479.305659722224</v>
      </c>
      <c r="X532" s="82" t="s">
        <v>1495</v>
      </c>
      <c r="Y532" s="79"/>
      <c r="Z532" s="79"/>
      <c r="AA532" s="85" t="s">
        <v>1840</v>
      </c>
      <c r="AB532" s="85" t="s">
        <v>1875</v>
      </c>
      <c r="AC532" s="79" t="b">
        <v>0</v>
      </c>
      <c r="AD532" s="79">
        <v>0</v>
      </c>
      <c r="AE532" s="85" t="s">
        <v>1908</v>
      </c>
      <c r="AF532" s="79" t="b">
        <v>0</v>
      </c>
      <c r="AG532" s="79" t="s">
        <v>1909</v>
      </c>
      <c r="AH532" s="79"/>
      <c r="AI532" s="85" t="s">
        <v>1876</v>
      </c>
      <c r="AJ532" s="79" t="b">
        <v>0</v>
      </c>
      <c r="AK532" s="79">
        <v>0</v>
      </c>
      <c r="AL532" s="85" t="s">
        <v>1876</v>
      </c>
      <c r="AM532" s="79" t="s">
        <v>1923</v>
      </c>
      <c r="AN532" s="79" t="b">
        <v>0</v>
      </c>
      <c r="AO532" s="85" t="s">
        <v>1875</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17</v>
      </c>
      <c r="BC532" s="78" t="str">
        <f>REPLACE(INDEX(GroupVertices[Group],MATCH(Edges[[#This Row],[Vertex 2]],GroupVertices[Vertex],0)),1,1,"")</f>
        <v>17</v>
      </c>
      <c r="BD532" s="48"/>
      <c r="BE532" s="49"/>
      <c r="BF532" s="48"/>
      <c r="BG532" s="49"/>
      <c r="BH532" s="48"/>
      <c r="BI532" s="49"/>
      <c r="BJ532" s="48"/>
      <c r="BK532" s="49"/>
      <c r="BL532" s="48"/>
    </row>
    <row r="533" spans="1:64" ht="15">
      <c r="A533" s="64" t="s">
        <v>527</v>
      </c>
      <c r="B533" s="64" t="s">
        <v>645</v>
      </c>
      <c r="C533" s="65" t="s">
        <v>5806</v>
      </c>
      <c r="D533" s="66">
        <v>3</v>
      </c>
      <c r="E533" s="67" t="s">
        <v>132</v>
      </c>
      <c r="F533" s="68">
        <v>35</v>
      </c>
      <c r="G533" s="65"/>
      <c r="H533" s="69"/>
      <c r="I533" s="70"/>
      <c r="J533" s="70"/>
      <c r="K533" s="34" t="s">
        <v>65</v>
      </c>
      <c r="L533" s="77">
        <v>533</v>
      </c>
      <c r="M533" s="77"/>
      <c r="N533" s="72"/>
      <c r="O533" s="79" t="s">
        <v>647</v>
      </c>
      <c r="P533" s="81">
        <v>43479.305659722224</v>
      </c>
      <c r="Q533" s="79" t="s">
        <v>769</v>
      </c>
      <c r="R533" s="79"/>
      <c r="S533" s="79"/>
      <c r="T533" s="79"/>
      <c r="U533" s="79"/>
      <c r="V533" s="82" t="s">
        <v>1151</v>
      </c>
      <c r="W533" s="81">
        <v>43479.305659722224</v>
      </c>
      <c r="X533" s="82" t="s">
        <v>1495</v>
      </c>
      <c r="Y533" s="79"/>
      <c r="Z533" s="79"/>
      <c r="AA533" s="85" t="s">
        <v>1840</v>
      </c>
      <c r="AB533" s="85" t="s">
        <v>1875</v>
      </c>
      <c r="AC533" s="79" t="b">
        <v>0</v>
      </c>
      <c r="AD533" s="79">
        <v>0</v>
      </c>
      <c r="AE533" s="85" t="s">
        <v>1908</v>
      </c>
      <c r="AF533" s="79" t="b">
        <v>0</v>
      </c>
      <c r="AG533" s="79" t="s">
        <v>1909</v>
      </c>
      <c r="AH533" s="79"/>
      <c r="AI533" s="85" t="s">
        <v>1876</v>
      </c>
      <c r="AJ533" s="79" t="b">
        <v>0</v>
      </c>
      <c r="AK533" s="79">
        <v>0</v>
      </c>
      <c r="AL533" s="85" t="s">
        <v>1876</v>
      </c>
      <c r="AM533" s="79" t="s">
        <v>1923</v>
      </c>
      <c r="AN533" s="79" t="b">
        <v>0</v>
      </c>
      <c r="AO533" s="85" t="s">
        <v>1875</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17</v>
      </c>
      <c r="BC533" s="78" t="str">
        <f>REPLACE(INDEX(GroupVertices[Group],MATCH(Edges[[#This Row],[Vertex 2]],GroupVertices[Vertex],0)),1,1,"")</f>
        <v>17</v>
      </c>
      <c r="BD533" s="48">
        <v>0</v>
      </c>
      <c r="BE533" s="49">
        <v>0</v>
      </c>
      <c r="BF533" s="48">
        <v>0</v>
      </c>
      <c r="BG533" s="49">
        <v>0</v>
      </c>
      <c r="BH533" s="48">
        <v>0</v>
      </c>
      <c r="BI533" s="49">
        <v>0</v>
      </c>
      <c r="BJ533" s="48">
        <v>27</v>
      </c>
      <c r="BK533" s="49">
        <v>100</v>
      </c>
      <c r="BL533" s="48">
        <v>27</v>
      </c>
    </row>
    <row r="534" spans="1:64" ht="15">
      <c r="A534" s="64" t="s">
        <v>528</v>
      </c>
      <c r="B534" s="64" t="s">
        <v>642</v>
      </c>
      <c r="C534" s="65" t="s">
        <v>5806</v>
      </c>
      <c r="D534" s="66">
        <v>3</v>
      </c>
      <c r="E534" s="67" t="s">
        <v>132</v>
      </c>
      <c r="F534" s="68">
        <v>35</v>
      </c>
      <c r="G534" s="65"/>
      <c r="H534" s="69"/>
      <c r="I534" s="70"/>
      <c r="J534" s="70"/>
      <c r="K534" s="34" t="s">
        <v>65</v>
      </c>
      <c r="L534" s="77">
        <v>534</v>
      </c>
      <c r="M534" s="77"/>
      <c r="N534" s="72"/>
      <c r="O534" s="79" t="s">
        <v>646</v>
      </c>
      <c r="P534" s="81">
        <v>43479.62008101852</v>
      </c>
      <c r="Q534" s="79" t="s">
        <v>765</v>
      </c>
      <c r="R534" s="79"/>
      <c r="S534" s="79"/>
      <c r="T534" s="79"/>
      <c r="U534" s="79"/>
      <c r="V534" s="82" t="s">
        <v>1152</v>
      </c>
      <c r="W534" s="81">
        <v>43479.62008101852</v>
      </c>
      <c r="X534" s="82" t="s">
        <v>1496</v>
      </c>
      <c r="Y534" s="79"/>
      <c r="Z534" s="79"/>
      <c r="AA534" s="85" t="s">
        <v>1841</v>
      </c>
      <c r="AB534" s="79"/>
      <c r="AC534" s="79" t="b">
        <v>0</v>
      </c>
      <c r="AD534" s="79">
        <v>0</v>
      </c>
      <c r="AE534" s="85" t="s">
        <v>1876</v>
      </c>
      <c r="AF534" s="79" t="b">
        <v>0</v>
      </c>
      <c r="AG534" s="79" t="s">
        <v>1909</v>
      </c>
      <c r="AH534" s="79"/>
      <c r="AI534" s="85" t="s">
        <v>1876</v>
      </c>
      <c r="AJ534" s="79" t="b">
        <v>0</v>
      </c>
      <c r="AK534" s="79">
        <v>90</v>
      </c>
      <c r="AL534" s="85" t="s">
        <v>1843</v>
      </c>
      <c r="AM534" s="79" t="s">
        <v>1919</v>
      </c>
      <c r="AN534" s="79" t="b">
        <v>0</v>
      </c>
      <c r="AO534" s="85" t="s">
        <v>1843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528</v>
      </c>
      <c r="B535" s="64" t="s">
        <v>530</v>
      </c>
      <c r="C535" s="65" t="s">
        <v>5806</v>
      </c>
      <c r="D535" s="66">
        <v>3</v>
      </c>
      <c r="E535" s="67" t="s">
        <v>132</v>
      </c>
      <c r="F535" s="68">
        <v>35</v>
      </c>
      <c r="G535" s="65"/>
      <c r="H535" s="69"/>
      <c r="I535" s="70"/>
      <c r="J535" s="70"/>
      <c r="K535" s="34" t="s">
        <v>65</v>
      </c>
      <c r="L535" s="77">
        <v>535</v>
      </c>
      <c r="M535" s="77"/>
      <c r="N535" s="72"/>
      <c r="O535" s="79" t="s">
        <v>646</v>
      </c>
      <c r="P535" s="81">
        <v>43479.62008101852</v>
      </c>
      <c r="Q535" s="79" t="s">
        <v>765</v>
      </c>
      <c r="R535" s="79"/>
      <c r="S535" s="79"/>
      <c r="T535" s="79"/>
      <c r="U535" s="79"/>
      <c r="V535" s="82" t="s">
        <v>1152</v>
      </c>
      <c r="W535" s="81">
        <v>43479.62008101852</v>
      </c>
      <c r="X535" s="82" t="s">
        <v>1496</v>
      </c>
      <c r="Y535" s="79"/>
      <c r="Z535" s="79"/>
      <c r="AA535" s="85" t="s">
        <v>1841</v>
      </c>
      <c r="AB535" s="79"/>
      <c r="AC535" s="79" t="b">
        <v>0</v>
      </c>
      <c r="AD535" s="79">
        <v>0</v>
      </c>
      <c r="AE535" s="85" t="s">
        <v>1876</v>
      </c>
      <c r="AF535" s="79" t="b">
        <v>0</v>
      </c>
      <c r="AG535" s="79" t="s">
        <v>1909</v>
      </c>
      <c r="AH535" s="79"/>
      <c r="AI535" s="85" t="s">
        <v>1876</v>
      </c>
      <c r="AJ535" s="79" t="b">
        <v>0</v>
      </c>
      <c r="AK535" s="79">
        <v>90</v>
      </c>
      <c r="AL535" s="85" t="s">
        <v>1843</v>
      </c>
      <c r="AM535" s="79" t="s">
        <v>1919</v>
      </c>
      <c r="AN535" s="79" t="b">
        <v>0</v>
      </c>
      <c r="AO535" s="85" t="s">
        <v>1843</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v>0</v>
      </c>
      <c r="BE535" s="49">
        <v>0</v>
      </c>
      <c r="BF535" s="48">
        <v>1</v>
      </c>
      <c r="BG535" s="49">
        <v>4.3478260869565215</v>
      </c>
      <c r="BH535" s="48">
        <v>0</v>
      </c>
      <c r="BI535" s="49">
        <v>0</v>
      </c>
      <c r="BJ535" s="48">
        <v>22</v>
      </c>
      <c r="BK535" s="49">
        <v>95.65217391304348</v>
      </c>
      <c r="BL535" s="48">
        <v>23</v>
      </c>
    </row>
    <row r="536" spans="1:64" ht="15">
      <c r="A536" s="64" t="s">
        <v>529</v>
      </c>
      <c r="B536" s="64" t="s">
        <v>369</v>
      </c>
      <c r="C536" s="65" t="s">
        <v>5806</v>
      </c>
      <c r="D536" s="66">
        <v>3</v>
      </c>
      <c r="E536" s="67" t="s">
        <v>132</v>
      </c>
      <c r="F536" s="68">
        <v>35</v>
      </c>
      <c r="G536" s="65"/>
      <c r="H536" s="69"/>
      <c r="I536" s="70"/>
      <c r="J536" s="70"/>
      <c r="K536" s="34" t="s">
        <v>65</v>
      </c>
      <c r="L536" s="77">
        <v>536</v>
      </c>
      <c r="M536" s="77"/>
      <c r="N536" s="72"/>
      <c r="O536" s="79" t="s">
        <v>646</v>
      </c>
      <c r="P536" s="81">
        <v>43476.829664351855</v>
      </c>
      <c r="Q536" s="79" t="s">
        <v>761</v>
      </c>
      <c r="R536" s="79"/>
      <c r="S536" s="79"/>
      <c r="T536" s="79"/>
      <c r="U536" s="79"/>
      <c r="V536" s="82" t="s">
        <v>1153</v>
      </c>
      <c r="W536" s="81">
        <v>43476.829664351855</v>
      </c>
      <c r="X536" s="82" t="s">
        <v>1497</v>
      </c>
      <c r="Y536" s="79"/>
      <c r="Z536" s="79"/>
      <c r="AA536" s="85" t="s">
        <v>1842</v>
      </c>
      <c r="AB536" s="79"/>
      <c r="AC536" s="79" t="b">
        <v>0</v>
      </c>
      <c r="AD536" s="79">
        <v>0</v>
      </c>
      <c r="AE536" s="85" t="s">
        <v>1876</v>
      </c>
      <c r="AF536" s="79" t="b">
        <v>1</v>
      </c>
      <c r="AG536" s="79" t="s">
        <v>1909</v>
      </c>
      <c r="AH536" s="79"/>
      <c r="AI536" s="85" t="s">
        <v>1918</v>
      </c>
      <c r="AJ536" s="79" t="b">
        <v>0</v>
      </c>
      <c r="AK536" s="79">
        <v>76</v>
      </c>
      <c r="AL536" s="85" t="s">
        <v>1671</v>
      </c>
      <c r="AM536" s="79" t="s">
        <v>1919</v>
      </c>
      <c r="AN536" s="79" t="b">
        <v>0</v>
      </c>
      <c r="AO536" s="85" t="s">
        <v>1671</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2</v>
      </c>
      <c r="BD536" s="48">
        <v>0</v>
      </c>
      <c r="BE536" s="49">
        <v>0</v>
      </c>
      <c r="BF536" s="48">
        <v>2</v>
      </c>
      <c r="BG536" s="49">
        <v>7.142857142857143</v>
      </c>
      <c r="BH536" s="48">
        <v>0</v>
      </c>
      <c r="BI536" s="49">
        <v>0</v>
      </c>
      <c r="BJ536" s="48">
        <v>26</v>
      </c>
      <c r="BK536" s="49">
        <v>92.85714285714286</v>
      </c>
      <c r="BL536" s="48">
        <v>28</v>
      </c>
    </row>
    <row r="537" spans="1:64" ht="15">
      <c r="A537" s="64" t="s">
        <v>530</v>
      </c>
      <c r="B537" s="64" t="s">
        <v>642</v>
      </c>
      <c r="C537" s="65" t="s">
        <v>5806</v>
      </c>
      <c r="D537" s="66">
        <v>3</v>
      </c>
      <c r="E537" s="67" t="s">
        <v>132</v>
      </c>
      <c r="F537" s="68">
        <v>35</v>
      </c>
      <c r="G537" s="65"/>
      <c r="H537" s="69"/>
      <c r="I537" s="70"/>
      <c r="J537" s="70"/>
      <c r="K537" s="34" t="s">
        <v>65</v>
      </c>
      <c r="L537" s="77">
        <v>537</v>
      </c>
      <c r="M537" s="77"/>
      <c r="N537" s="72"/>
      <c r="O537" s="79" t="s">
        <v>646</v>
      </c>
      <c r="P537" s="81">
        <v>43477.69556712963</v>
      </c>
      <c r="Q537" s="79" t="s">
        <v>770</v>
      </c>
      <c r="R537" s="82" t="s">
        <v>799</v>
      </c>
      <c r="S537" s="79" t="s">
        <v>818</v>
      </c>
      <c r="T537" s="79"/>
      <c r="U537" s="79"/>
      <c r="V537" s="82" t="s">
        <v>1154</v>
      </c>
      <c r="W537" s="81">
        <v>43477.69556712963</v>
      </c>
      <c r="X537" s="82" t="s">
        <v>1498</v>
      </c>
      <c r="Y537" s="79"/>
      <c r="Z537" s="79"/>
      <c r="AA537" s="85" t="s">
        <v>1843</v>
      </c>
      <c r="AB537" s="79"/>
      <c r="AC537" s="79" t="b">
        <v>0</v>
      </c>
      <c r="AD537" s="79">
        <v>100</v>
      </c>
      <c r="AE537" s="85" t="s">
        <v>1876</v>
      </c>
      <c r="AF537" s="79" t="b">
        <v>0</v>
      </c>
      <c r="AG537" s="79" t="s">
        <v>1909</v>
      </c>
      <c r="AH537" s="79"/>
      <c r="AI537" s="85" t="s">
        <v>1876</v>
      </c>
      <c r="AJ537" s="79" t="b">
        <v>0</v>
      </c>
      <c r="AK537" s="79">
        <v>88</v>
      </c>
      <c r="AL537" s="85" t="s">
        <v>1876</v>
      </c>
      <c r="AM537" s="79" t="s">
        <v>1920</v>
      </c>
      <c r="AN537" s="79" t="b">
        <v>0</v>
      </c>
      <c r="AO537" s="85" t="s">
        <v>1843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v>
      </c>
      <c r="BC537" s="78" t="str">
        <f>REPLACE(INDEX(GroupVertices[Group],MATCH(Edges[[#This Row],[Vertex 2]],GroupVertices[Vertex],0)),1,1,"")</f>
        <v>1</v>
      </c>
      <c r="BD537" s="48">
        <v>2</v>
      </c>
      <c r="BE537" s="49">
        <v>4.878048780487805</v>
      </c>
      <c r="BF537" s="48">
        <v>1</v>
      </c>
      <c r="BG537" s="49">
        <v>2.4390243902439024</v>
      </c>
      <c r="BH537" s="48">
        <v>0</v>
      </c>
      <c r="BI537" s="49">
        <v>0</v>
      </c>
      <c r="BJ537" s="48">
        <v>38</v>
      </c>
      <c r="BK537" s="49">
        <v>92.6829268292683</v>
      </c>
      <c r="BL537" s="48">
        <v>41</v>
      </c>
    </row>
    <row r="538" spans="1:64" ht="15">
      <c r="A538" s="64" t="s">
        <v>529</v>
      </c>
      <c r="B538" s="64" t="s">
        <v>642</v>
      </c>
      <c r="C538" s="65" t="s">
        <v>5806</v>
      </c>
      <c r="D538" s="66">
        <v>3</v>
      </c>
      <c r="E538" s="67" t="s">
        <v>132</v>
      </c>
      <c r="F538" s="68">
        <v>35</v>
      </c>
      <c r="G538" s="65"/>
      <c r="H538" s="69"/>
      <c r="I538" s="70"/>
      <c r="J538" s="70"/>
      <c r="K538" s="34" t="s">
        <v>65</v>
      </c>
      <c r="L538" s="77">
        <v>538</v>
      </c>
      <c r="M538" s="77"/>
      <c r="N538" s="72"/>
      <c r="O538" s="79" t="s">
        <v>646</v>
      </c>
      <c r="P538" s="81">
        <v>43479.80809027778</v>
      </c>
      <c r="Q538" s="79" t="s">
        <v>765</v>
      </c>
      <c r="R538" s="79"/>
      <c r="S538" s="79"/>
      <c r="T538" s="79"/>
      <c r="U538" s="79"/>
      <c r="V538" s="82" t="s">
        <v>1153</v>
      </c>
      <c r="W538" s="81">
        <v>43479.80809027778</v>
      </c>
      <c r="X538" s="82" t="s">
        <v>1499</v>
      </c>
      <c r="Y538" s="79"/>
      <c r="Z538" s="79"/>
      <c r="AA538" s="85" t="s">
        <v>1844</v>
      </c>
      <c r="AB538" s="79"/>
      <c r="AC538" s="79" t="b">
        <v>0</v>
      </c>
      <c r="AD538" s="79">
        <v>0</v>
      </c>
      <c r="AE538" s="85" t="s">
        <v>1876</v>
      </c>
      <c r="AF538" s="79" t="b">
        <v>0</v>
      </c>
      <c r="AG538" s="79" t="s">
        <v>1909</v>
      </c>
      <c r="AH538" s="79"/>
      <c r="AI538" s="85" t="s">
        <v>1876</v>
      </c>
      <c r="AJ538" s="79" t="b">
        <v>0</v>
      </c>
      <c r="AK538" s="79">
        <v>90</v>
      </c>
      <c r="AL538" s="85" t="s">
        <v>1843</v>
      </c>
      <c r="AM538" s="79" t="s">
        <v>1919</v>
      </c>
      <c r="AN538" s="79" t="b">
        <v>0</v>
      </c>
      <c r="AO538" s="85" t="s">
        <v>1843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529</v>
      </c>
      <c r="B539" s="64" t="s">
        <v>530</v>
      </c>
      <c r="C539" s="65" t="s">
        <v>5806</v>
      </c>
      <c r="D539" s="66">
        <v>3</v>
      </c>
      <c r="E539" s="67" t="s">
        <v>132</v>
      </c>
      <c r="F539" s="68">
        <v>35</v>
      </c>
      <c r="G539" s="65"/>
      <c r="H539" s="69"/>
      <c r="I539" s="70"/>
      <c r="J539" s="70"/>
      <c r="K539" s="34" t="s">
        <v>65</v>
      </c>
      <c r="L539" s="77">
        <v>539</v>
      </c>
      <c r="M539" s="77"/>
      <c r="N539" s="72"/>
      <c r="O539" s="79" t="s">
        <v>646</v>
      </c>
      <c r="P539" s="81">
        <v>43479.80809027778</v>
      </c>
      <c r="Q539" s="79" t="s">
        <v>765</v>
      </c>
      <c r="R539" s="79"/>
      <c r="S539" s="79"/>
      <c r="T539" s="79"/>
      <c r="U539" s="79"/>
      <c r="V539" s="82" t="s">
        <v>1153</v>
      </c>
      <c r="W539" s="81">
        <v>43479.80809027778</v>
      </c>
      <c r="X539" s="82" t="s">
        <v>1499</v>
      </c>
      <c r="Y539" s="79"/>
      <c r="Z539" s="79"/>
      <c r="AA539" s="85" t="s">
        <v>1844</v>
      </c>
      <c r="AB539" s="79"/>
      <c r="AC539" s="79" t="b">
        <v>0</v>
      </c>
      <c r="AD539" s="79">
        <v>0</v>
      </c>
      <c r="AE539" s="85" t="s">
        <v>1876</v>
      </c>
      <c r="AF539" s="79" t="b">
        <v>0</v>
      </c>
      <c r="AG539" s="79" t="s">
        <v>1909</v>
      </c>
      <c r="AH539" s="79"/>
      <c r="AI539" s="85" t="s">
        <v>1876</v>
      </c>
      <c r="AJ539" s="79" t="b">
        <v>0</v>
      </c>
      <c r="AK539" s="79">
        <v>90</v>
      </c>
      <c r="AL539" s="85" t="s">
        <v>1843</v>
      </c>
      <c r="AM539" s="79" t="s">
        <v>1919</v>
      </c>
      <c r="AN539" s="79" t="b">
        <v>0</v>
      </c>
      <c r="AO539" s="85" t="s">
        <v>1843</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v>0</v>
      </c>
      <c r="BE539" s="49">
        <v>0</v>
      </c>
      <c r="BF539" s="48">
        <v>1</v>
      </c>
      <c r="BG539" s="49">
        <v>4.3478260869565215</v>
      </c>
      <c r="BH539" s="48">
        <v>0</v>
      </c>
      <c r="BI539" s="49">
        <v>0</v>
      </c>
      <c r="BJ539" s="48">
        <v>22</v>
      </c>
      <c r="BK539" s="49">
        <v>95.65217391304348</v>
      </c>
      <c r="BL539"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9"/>
    <dataValidation allowBlank="1" showErrorMessage="1" sqref="N2:N5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9"/>
    <dataValidation allowBlank="1" showInputMessage="1" promptTitle="Edge Color" prompt="To select an optional edge color, right-click and select Select Color on the right-click menu." sqref="C3:C539"/>
    <dataValidation allowBlank="1" showInputMessage="1" promptTitle="Edge Width" prompt="Enter an optional edge width between 1 and 10." errorTitle="Invalid Edge Width" error="The optional edge width must be a whole number between 1 and 10." sqref="D3:D539"/>
    <dataValidation allowBlank="1" showInputMessage="1" promptTitle="Edge Opacity" prompt="Enter an optional edge opacity between 0 (transparent) and 100 (opaque)." errorTitle="Invalid Edge Opacity" error="The optional edge opacity must be a whole number between 0 and 10." sqref="F3:F5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9">
      <formula1>ValidEdgeVisibilities</formula1>
    </dataValidation>
    <dataValidation allowBlank="1" showInputMessage="1" showErrorMessage="1" promptTitle="Vertex 1 Name" prompt="Enter the name of the edge's first vertex." sqref="A3:A539"/>
    <dataValidation allowBlank="1" showInputMessage="1" showErrorMessage="1" promptTitle="Vertex 2 Name" prompt="Enter the name of the edge's second vertex." sqref="B3:B539"/>
    <dataValidation allowBlank="1" showInputMessage="1" showErrorMessage="1" promptTitle="Edge Label" prompt="Enter an optional edge label." errorTitle="Invalid Edge Visibility" error="You have entered an unrecognized edge visibility.  Try selecting from the drop-down list instead." sqref="H3:H5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9"/>
  </dataValidations>
  <hyperlinks>
    <hyperlink ref="R16" r:id="rId1" display="https://twitter.com/BridgettHenwood/status/1047110766019661824"/>
    <hyperlink ref="R18" r:id="rId2" display="https://twitter.com/BridgettHenwood/status/1047110766019661824"/>
    <hyperlink ref="R20" r:id="rId3" display="https://twitter.com/BridgettHenwood/status/1047110766019661824"/>
    <hyperlink ref="R59" r:id="rId4" display="http://wwwphilatelie-truchtersheim.e-monsite.com/album-photos/identifications-de-surcharges/surcharges-inconnues-sur-type-blanc/"/>
    <hyperlink ref="R69" r:id="rId5" display="https://www.youtube.com/watch?v=_YAQMx3aylI&amp;feature=youtu.be"/>
    <hyperlink ref="R70" r:id="rId6" display="https://www.youtube.com/watch?v=_YAQMx3aylI&amp;feature=youtu.be"/>
    <hyperlink ref="R72" r:id="rId7" display="https://www.youtube.com/watch?v=_YAQMx3aylI&amp;feature=youtu.be"/>
    <hyperlink ref="R73" r:id="rId8" display="https://www.youtube.com/watch?v=_YAQMx3aylI&amp;feature=youtu.be"/>
    <hyperlink ref="R74" r:id="rId9" display="https://www.youtube.com/watch?v=_YAQMx3aylI&amp;feature=youtu.be"/>
    <hyperlink ref="R75" r:id="rId10" display="https://www.youtube.com/watch?v=_YAQMx3aylI&amp;feature=youtu.be"/>
    <hyperlink ref="R81" r:id="rId11" display="https://worldview.stratfor.com/situation-report/israel-some-ministers-consider-targeted-killings-hamas-leaders-gaza-reoccupation?utm_source=Twitter&amp;utm_medium=social&amp;utm_campaign=article"/>
    <hyperlink ref="R82" r:id="rId12" display="https://twitter.com/Stratfor/status/1065355111403261958"/>
    <hyperlink ref="R91" r:id="rId13" display="https://lenta.ru/news/2018/11/21/reoccupation/?utm_source=lentatw&amp;utm_medium=social"/>
    <hyperlink ref="R94" r:id="rId14" display="https://libuwspaceprd02.uwaterloo.ca/handle/10012/12878"/>
    <hyperlink ref="R96" r:id="rId15" display="https://twitter.com/FlashForFreedom/status/1066614187235950592"/>
    <hyperlink ref="R106" r:id="rId16" display="https://rouendanslarue.net/video-expulsion-et-reoccupation-du-rond-point-des-vaches-round-2/"/>
    <hyperlink ref="R108" r:id="rId17" display="https://rouendanslarue.net/video-expulsion-et-reoccupation-du-rond-point-des-vaches-round-2/"/>
    <hyperlink ref="R111" r:id="rId18" display="https://www.youtube.com/watch?v=_YAQMx3aylI&amp;feature=youtu.be"/>
    <hyperlink ref="R112" r:id="rId19" display="https://www.youtube.com/watch?v=BwaEcWjD-lQ&amp;feature=youtu.be"/>
    <hyperlink ref="R118" r:id="rId20" display="https://www.metropolismag.com/architecture/181-fremont-seismic-structure-arup/pic/44491/"/>
    <hyperlink ref="R126" r:id="rId21" display="https://www.thenational.ae/world/europe/britain-should-use-threat-of-food-shortages-against-ireland-says-leading-brexiteer-1.800238"/>
    <hyperlink ref="R127" r:id="rId22" display="https://www.thenational.ae/world/europe/britain-should-use-threat-of-food-shortages-against-ireland-says-leading-brexiteer-1.800238"/>
    <hyperlink ref="R128" r:id="rId23" display="https://www.jpost.com/Israel-News/Israeli-PA-security-coordination-is-at-risk-unless-US-law-is-changed-573760"/>
    <hyperlink ref="R129" r:id="rId24" display="https://twitter.com/AzAmbassadeFr/status/1071310294247456768"/>
    <hyperlink ref="R131" r:id="rId25" display="http://presscore.ca/nato-was-created-by-nazi-war-criminals-to-establish-the-fourth-reich"/>
    <hyperlink ref="R132" r:id="rId26" display="http://presscore.ca/2011-congressional-audit-forfeited-federal-reserve-franchise-for-violation-of-law"/>
    <hyperlink ref="R144" r:id="rId27" display="https://twitter.com/lawson_sv/status/715265549945610240"/>
    <hyperlink ref="R145" r:id="rId28" display="https://www.youtube.com/watch?v=NJ9NDctoK0E&amp;feature=youtu.be"/>
    <hyperlink ref="R146" r:id="rId29" display="https://educationactiontoronto.com/articles/education-funding-guide-a-first-step-towards-privatization/"/>
    <hyperlink ref="R147" r:id="rId30" display="https://www.youtube.com/watch?v=BwaEcWjD-lQ&amp;feature=youtu.be"/>
    <hyperlink ref="R167" r:id="rId31" display="http://historyloversclub.com/historical-photos-of-allied-forces/11/"/>
    <hyperlink ref="R169" r:id="rId32" display="https://www.cupw.ca/fr/campaign/resources/d%C3%A9claration-de-solidarit%C3%A9-du-sttp-avec-le-camp-des-unist%E2%80%99ot%E2%80%99en-et-la-r%C3%A9occupation"/>
    <hyperlink ref="R171" r:id="rId33" display="https://twitter.com/mrvalentynne/status/1078811084214149120"/>
    <hyperlink ref="R221" r:id="rId34" display="https://twitter.com/CpbLexit/status/1079490437805756417"/>
    <hyperlink ref="R223" r:id="rId35" display="https://twitter.com/azuretone/status/1079768614033649664"/>
    <hyperlink ref="R279" r:id="rId36" display="https://twitter.com/Trevor_Jang/status/1083452191556329473"/>
    <hyperlink ref="R293" r:id="rId37" display="https://www.vice.com/en_ca/article/kzvmqv/the-real-war-facing-the-wetsuweten-nation"/>
    <hyperlink ref="R525" r:id="rId38" display="https://twitter.com/ORCRoseAnne/status/1084128274425483264"/>
    <hyperlink ref="R537" r:id="rId39" display="https://www.vice.com/en_ca/article/kzvmqv/the-real-war-facing-the-wetsuweten-nation"/>
    <hyperlink ref="U3" r:id="rId40" display="https://pbs.twimg.com/media/DqOHKziWoAUB8Ga.jpg"/>
    <hyperlink ref="U26" r:id="rId41" display="https://pbs.twimg.com/media/DrVus6GW4AURsOK.jpg"/>
    <hyperlink ref="U34" r:id="rId42" display="https://pbs.twimg.com/media/DrfbQaWWsAERrTz.jpg"/>
    <hyperlink ref="U59" r:id="rId43" display="https://pbs.twimg.com/media/DsIyfbMWoAAhFkP.jpg"/>
    <hyperlink ref="U76" r:id="rId44" display="https://pbs.twimg.com/media/DsWNvenUwAUTeX_.jpg"/>
    <hyperlink ref="U77" r:id="rId45" display="https://pbs.twimg.com/media/DsWNvenUwAUTeX_.jpg"/>
    <hyperlink ref="U91" r:id="rId46" display="https://pbs.twimg.com/media/DsiqBj5W0AEWzkF.jpg"/>
    <hyperlink ref="U98" r:id="rId47" display="https://pbs.twimg.com/media/DtKMxO1X4AAZXOl.jpg"/>
    <hyperlink ref="U101" r:id="rId48" display="https://pbs.twimg.com/media/DsM18CoWoAAXtD7.jpg"/>
    <hyperlink ref="U115" r:id="rId49" display="https://pbs.twimg.com/media/CmwwbOxW8AEe6uB.jpg"/>
    <hyperlink ref="U116" r:id="rId50" display="https://pbs.twimg.com/media/CmwwbOxW8AEe6uB.jpg"/>
    <hyperlink ref="U118" r:id="rId51" display="https://pbs.twimg.com/media/DtvWX4uX4AEfDq_.jpg"/>
    <hyperlink ref="U121" r:id="rId52" display="https://pbs.twimg.com/media/DtvWX4uX4AEfDq_.jpg"/>
    <hyperlink ref="U131" r:id="rId53" display="https://pbs.twimg.com/media/DVEHoI_W0AAPn4y.jpg"/>
    <hyperlink ref="U167" r:id="rId54" display="https://pbs.twimg.com/media/DvSIA9MXcAEc4Bp.jpg"/>
    <hyperlink ref="U172" r:id="rId55" display="https://pbs.twimg.com/media/Dt_56nRXgAIbG23.jpg"/>
    <hyperlink ref="U225" r:id="rId56" display="https://pbs.twimg.com/media/DqazO96WsAAmWd5.jpg"/>
    <hyperlink ref="U227" r:id="rId57" display="https://pbs.twimg.com/media/Dv3smozVAAArLsP.jpg"/>
    <hyperlink ref="U228" r:id="rId58" display="https://pbs.twimg.com/media/Dv3smozVAAArLsP.jpg"/>
    <hyperlink ref="U229" r:id="rId59" display="https://pbs.twimg.com/media/DsoYfpnWwAYNKPp.jpg"/>
    <hyperlink ref="U234" r:id="rId60" display="https://pbs.twimg.com/media/DsoYfpnWwAYNKPp.jpg"/>
    <hyperlink ref="U236" r:id="rId61" display="https://pbs.twimg.com/media/DsoYfpnWwAYNKPp.jpg"/>
    <hyperlink ref="U238" r:id="rId62" display="https://pbs.twimg.com/media/DsoYfpnWwAYNKPp.jpg"/>
    <hyperlink ref="U240" r:id="rId63" display="https://pbs.twimg.com/media/DsoYfpnWwAYNKPp.jpg"/>
    <hyperlink ref="U242" r:id="rId64" display="https://pbs.twimg.com/media/DsoYfpnWwAYNKPp.jpg"/>
    <hyperlink ref="U244" r:id="rId65" display="https://pbs.twimg.com/media/DsoYfpnWwAYNKPp.jpg"/>
    <hyperlink ref="U246" r:id="rId66" display="https://pbs.twimg.com/media/DsoYfpnWwAYNKPp.jpg"/>
    <hyperlink ref="U248" r:id="rId67" display="https://pbs.twimg.com/media/DsoYfpnWwAYNKPp.jpg"/>
    <hyperlink ref="U250" r:id="rId68" display="https://pbs.twimg.com/media/DsoYfpnWwAYNKPp.jpg"/>
    <hyperlink ref="U251" r:id="rId69" display="https://pbs.twimg.com/media/Dv5338xU8AAXFpl.jpg"/>
    <hyperlink ref="U259" r:id="rId70" display="https://pbs.twimg.com/media/DwUHC3PXcAA4TeE.jpg"/>
    <hyperlink ref="V3" r:id="rId71" display="https://pbs.twimg.com/media/DqOHKziWoAUB8Ga.jpg"/>
    <hyperlink ref="V4" r:id="rId72" display="http://pbs.twimg.com/profile_images/650882209310633984/5qWUJBp9_normal.png"/>
    <hyperlink ref="V5" r:id="rId73" display="http://pbs.twimg.com/profile_images/650882209310633984/5qWUJBp9_normal.png"/>
    <hyperlink ref="V6" r:id="rId74" display="http://pbs.twimg.com/profile_images/650882209310633984/5qWUJBp9_normal.png"/>
    <hyperlink ref="V7" r:id="rId75" display="http://pbs.twimg.com/profile_images/650882209310633984/5qWUJBp9_normal.png"/>
    <hyperlink ref="V8" r:id="rId76" display="http://pbs.twimg.com/profile_images/511690776112160769/2IRnIrKU_normal.jpeg"/>
    <hyperlink ref="V9" r:id="rId77" display="http://pbs.twimg.com/profile_images/1047761128133152768/Cx7kr4rr_normal.jpg"/>
    <hyperlink ref="V10" r:id="rId78" display="http://pbs.twimg.com/profile_images/990109622/doro_normal.jpg"/>
    <hyperlink ref="V11" r:id="rId79" display="http://pbs.twimg.com/profile_images/1037290612381364224/fvvrD1ap_normal.jpg"/>
    <hyperlink ref="V12" r:id="rId80" display="http://pbs.twimg.com/profile_images/1051562415220031488/O2qrYJjk_normal.jpg"/>
    <hyperlink ref="V13" r:id="rId81" display="http://pbs.twimg.com/profile_images/565989643808931840/HEvm0C65_normal.jpeg"/>
    <hyperlink ref="V14" r:id="rId82" display="http://pbs.twimg.com/profile_images/1043737166621364224/6_hu4ar3_normal.jpg"/>
    <hyperlink ref="V15" r:id="rId83" display="http://pbs.twimg.com/profile_images/571553454154199040/K1byB2Eo_normal.jpeg"/>
    <hyperlink ref="V16" r:id="rId84" display="http://pbs.twimg.com/profile_images/1083189397137379328/k0HwuBqW_normal.jpg"/>
    <hyperlink ref="V17" r:id="rId85" display="http://pbs.twimg.com/profile_images/632639849674240000/GJYai_DF_normal.jpg"/>
    <hyperlink ref="V18" r:id="rId86" display="http://pbs.twimg.com/profile_images/1083189397137379328/k0HwuBqW_normal.jpg"/>
    <hyperlink ref="V19" r:id="rId87" display="http://pbs.twimg.com/profile_images/632639849674240000/GJYai_DF_normal.jpg"/>
    <hyperlink ref="V20" r:id="rId88" display="http://pbs.twimg.com/profile_images/1083189397137379328/k0HwuBqW_normal.jpg"/>
    <hyperlink ref="V21" r:id="rId89" display="http://pbs.twimg.com/profile_images/632639849674240000/GJYai_DF_normal.jpg"/>
    <hyperlink ref="V22" r:id="rId90" display="http://pbs.twimg.com/profile_images/632639849674240000/GJYai_DF_normal.jpg"/>
    <hyperlink ref="V23" r:id="rId91" display="http://pbs.twimg.com/profile_images/883619784142802945/WhLLf-ct_normal.jpg"/>
    <hyperlink ref="V24" r:id="rId92" display="http://pbs.twimg.com/profile_images/1046786987565469698/yjO93-Ek_normal.jpg"/>
    <hyperlink ref="V25" r:id="rId93" display="http://pbs.twimg.com/profile_images/1080153901641416706/d8Nhlo8y_normal.jpg"/>
    <hyperlink ref="V26" r:id="rId94" display="https://pbs.twimg.com/media/DrVus6GW4AURsOK.jpg"/>
    <hyperlink ref="V27" r:id="rId95" display="http://pbs.twimg.com/profile_images/1034581160440094721/s5aSFhHx_normal.jpg"/>
    <hyperlink ref="V28" r:id="rId96" display="http://pbs.twimg.com/profile_images/859124319917617155/DkWL7sO6_normal.jpg"/>
    <hyperlink ref="V29" r:id="rId97" display="http://pbs.twimg.com/profile_images/958798396277522432/y5qGlZ7W_normal.jpg"/>
    <hyperlink ref="V30" r:id="rId98" display="http://pbs.twimg.com/profile_images/859124319917617155/DkWL7sO6_normal.jpg"/>
    <hyperlink ref="V31" r:id="rId99" display="http://pbs.twimg.com/profile_images/958798396277522432/y5qGlZ7W_normal.jpg"/>
    <hyperlink ref="V32" r:id="rId100" display="http://pbs.twimg.com/profile_images/859124319917617155/DkWL7sO6_normal.jpg"/>
    <hyperlink ref="V33" r:id="rId101" display="http://pbs.twimg.com/profile_images/958798396277522432/y5qGlZ7W_normal.jpg"/>
    <hyperlink ref="V34" r:id="rId102" display="https://pbs.twimg.com/media/DrfbQaWWsAERrTz.jpg"/>
    <hyperlink ref="V35" r:id="rId103" display="http://pbs.twimg.com/profile_images/756421767485423616/9dteWYnL_normal.jpg"/>
    <hyperlink ref="V36" r:id="rId104" display="http://pbs.twimg.com/profile_images/882873716803215360/orviFGmX_normal.jpg"/>
    <hyperlink ref="V37" r:id="rId105" display="http://pbs.twimg.com/profile_images/1058459680492576768/rec39Kql_normal.jpg"/>
    <hyperlink ref="V38" r:id="rId106" display="http://pbs.twimg.com/profile_images/1058459680492576768/rec39Kql_normal.jpg"/>
    <hyperlink ref="V39" r:id="rId107" display="http://pbs.twimg.com/profile_images/1058459680492576768/rec39Kql_normal.jpg"/>
    <hyperlink ref="V40" r:id="rId108" display="http://pbs.twimg.com/profile_images/1058459680492576768/rec39Kql_normal.jpg"/>
    <hyperlink ref="V41" r:id="rId109" display="http://pbs.twimg.com/profile_images/1058459680492576768/rec39Kql_normal.jpg"/>
    <hyperlink ref="V42" r:id="rId110" display="http://pbs.twimg.com/profile_images/1058459680492576768/rec39Kql_normal.jpg"/>
    <hyperlink ref="V43" r:id="rId111" display="http://pbs.twimg.com/profile_images/503374390516383744/0fIUyd8-_normal.jpeg"/>
    <hyperlink ref="V44" r:id="rId112" display="http://pbs.twimg.com/profile_images/584294428497543169/GyQGoSlX_normal.jpg"/>
    <hyperlink ref="V45" r:id="rId113" display="http://pbs.twimg.com/profile_images/584294428497543169/GyQGoSlX_normal.jpg"/>
    <hyperlink ref="V46" r:id="rId114" display="http://pbs.twimg.com/profile_images/845138980794380293/OwdMI8gU_normal.jpg"/>
    <hyperlink ref="V47" r:id="rId115" display="http://pbs.twimg.com/profile_images/1021653794843779073/mkTvicNp_normal.jpg"/>
    <hyperlink ref="V48" r:id="rId116" display="http://pbs.twimg.com/profile_images/910195734301020161/eXDfe0HL_normal.jpg"/>
    <hyperlink ref="V49" r:id="rId117" display="http://pbs.twimg.com/profile_images/910195734301020161/eXDfe0HL_normal.jpg"/>
    <hyperlink ref="V50" r:id="rId118" display="http://pbs.twimg.com/profile_images/2230539759/oh-stop-it-you_normal.png"/>
    <hyperlink ref="V51" r:id="rId119" display="http://pbs.twimg.com/profile_images/2230539759/oh-stop-it-you_normal.png"/>
    <hyperlink ref="V52" r:id="rId120" display="http://pbs.twimg.com/profile_images/580091795532562432/xt8jHoum_normal.jpg"/>
    <hyperlink ref="V53" r:id="rId121" display="http://pbs.twimg.com/profile_images/580091795532562432/xt8jHoum_normal.jpg"/>
    <hyperlink ref="V54" r:id="rId122" display="http://pbs.twimg.com/profile_images/580091795532562432/xt8jHoum_normal.jpg"/>
    <hyperlink ref="V55" r:id="rId123" display="http://pbs.twimg.com/profile_images/580091795532562432/xt8jHoum_normal.jpg"/>
    <hyperlink ref="V56" r:id="rId124" display="http://pbs.twimg.com/profile_images/1624528068/image_normal.jpg"/>
    <hyperlink ref="V57" r:id="rId125" display="http://pbs.twimg.com/profile_images/869267719417470976/nfQZF2Nn_normal.jpg"/>
    <hyperlink ref="V58" r:id="rId126" display="http://pbs.twimg.com/profile_images/869267719417470976/nfQZF2Nn_normal.jpg"/>
    <hyperlink ref="V59" r:id="rId127" display="https://pbs.twimg.com/media/DsIyfbMWoAAhFkP.jpg"/>
    <hyperlink ref="V60" r:id="rId128" display="http://pbs.twimg.com/profile_images/884538938240749570/48NSaxM7_normal.jpg"/>
    <hyperlink ref="V61" r:id="rId129" display="http://pbs.twimg.com/profile_images/953949336702013441/6RRf_Zza_normal.jpg"/>
    <hyperlink ref="V62" r:id="rId130" display="http://pbs.twimg.com/profile_images/749232284293791744/lfSyQO8z_normal.jpg"/>
    <hyperlink ref="V63" r:id="rId131" display="http://pbs.twimg.com/profile_images/988229691738853377/VyCW77_f_normal.jpg"/>
    <hyperlink ref="V64" r:id="rId132" display="http://pbs.twimg.com/profile_images/896519889363619840/gqDeBqpt_normal.jpg"/>
    <hyperlink ref="V65" r:id="rId133" display="http://pbs.twimg.com/profile_images/983061172843941888/aWKp9uck_normal.jpg"/>
    <hyperlink ref="V66" r:id="rId134" display="http://pbs.twimg.com/profile_images/1041026270312710144/f141jSHA_normal.jpg"/>
    <hyperlink ref="V67" r:id="rId135" display="http://pbs.twimg.com/profile_images/2402525109/aeeikw8vry4fnd38k0kj_normal.jpeg"/>
    <hyperlink ref="V68" r:id="rId136" display="http://pbs.twimg.com/profile_images/826073606392315904/_noPxyve_normal.jpg"/>
    <hyperlink ref="V69" r:id="rId137" display="http://pbs.twimg.com/profile_images/767321623766630400/K1k83P2o_normal.jpg"/>
    <hyperlink ref="V70" r:id="rId138" display="http://pbs.twimg.com/profile_images/863053348974600192/5Pn0wrAw_normal.jpg"/>
    <hyperlink ref="V71" r:id="rId139" display="http://pbs.twimg.com/profile_images/897779974375055360/HGakOxnL_normal.jpg"/>
    <hyperlink ref="V72" r:id="rId140" display="http://pbs.twimg.com/profile_images/926453239515631616/lYvqWNg9_normal.jpg"/>
    <hyperlink ref="V73" r:id="rId141" display="http://pbs.twimg.com/profile_images/1051188466816622592/aKKjJquY_normal.jpg"/>
    <hyperlink ref="V74" r:id="rId142" display="http://pbs.twimg.com/profile_images/1064439374241284096/LV7antAv_normal.jpg"/>
    <hyperlink ref="V75" r:id="rId143" display="http://pbs.twimg.com/profile_images/984746968160391169/txjNjWep_normal.jpg"/>
    <hyperlink ref="V76" r:id="rId144" display="https://pbs.twimg.com/media/DsWNvenUwAUTeX_.jpg"/>
    <hyperlink ref="V77" r:id="rId145" display="https://pbs.twimg.com/media/DsWNvenUwAUTeX_.jpg"/>
    <hyperlink ref="V78" r:id="rId146" display="http://pbs.twimg.com/profile_images/1616035514/Games_Warhammer_016339__normal.jpg"/>
    <hyperlink ref="V79" r:id="rId147" display="http://pbs.twimg.com/profile_images/830455672416387073/Fe9_Td72_normal.jpg"/>
    <hyperlink ref="V80" r:id="rId148" display="http://pbs.twimg.com/profile_images/3471613885/9b2c205deaa3bc5a2aa7bba2c276d304_normal.jpeg"/>
    <hyperlink ref="V81" r:id="rId149" display="http://pbs.twimg.com/profile_images/856691407150489600/qR4LbD6F_normal.jpg"/>
    <hyperlink ref="V82" r:id="rId150" display="http://pbs.twimg.com/profile_images/1010950458620272640/RK7LfT2I_normal.jpg"/>
    <hyperlink ref="V83" r:id="rId151" display="http://pbs.twimg.com/profile_images/876595701618057217/WDTdbfOO_normal.jpg"/>
    <hyperlink ref="V84" r:id="rId152" display="http://pbs.twimg.com/profile_images/815864550268473344/g0AtCUWM_normal.jpg"/>
    <hyperlink ref="V85" r:id="rId153" display="http://pbs.twimg.com/profile_images/748321226746060804/EDGVZUuN_normal.jpg"/>
    <hyperlink ref="V86" r:id="rId154" display="http://pbs.twimg.com/profile_images/794037708133957632/tV3bAr2U_normal.jpg"/>
    <hyperlink ref="V87" r:id="rId155" display="http://pbs.twimg.com/profile_images/748321226746060804/EDGVZUuN_normal.jpg"/>
    <hyperlink ref="V88" r:id="rId156" display="http://pbs.twimg.com/profile_images/794037708133957632/tV3bAr2U_normal.jpg"/>
    <hyperlink ref="V89" r:id="rId157" display="http://pbs.twimg.com/profile_images/794037708133957632/tV3bAr2U_normal.jpg"/>
    <hyperlink ref="V90" r:id="rId158" display="http://pbs.twimg.com/profile_images/982081234229587971/C45YyCY3_normal.jpg"/>
    <hyperlink ref="V91" r:id="rId159" display="https://pbs.twimg.com/media/DsiqBj5W0AEWzkF.jpg"/>
    <hyperlink ref="V92" r:id="rId160" display="http://pbs.twimg.com/profile_images/1059163262745542656/fwN9aLTr_normal.jpg"/>
    <hyperlink ref="V93" r:id="rId161" display="http://pbs.twimg.com/profile_images/554291156687671296/E2HrXyvU_normal.png"/>
    <hyperlink ref="V94" r:id="rId162" display="http://pbs.twimg.com/profile_images/1000749762524528642/8QIzbJKP_normal.jpg"/>
    <hyperlink ref="V95" r:id="rId163" display="http://pbs.twimg.com/profile_images/970678269224898562/4Zh5_e-G_normal.jpg"/>
    <hyperlink ref="V96" r:id="rId164" display="http://pbs.twimg.com/profile_images/971773492046811136/o_jHk-tW_normal.jpg"/>
    <hyperlink ref="V97" r:id="rId165" display="http://pbs.twimg.com/profile_images/1000211598189973504/LGIBOD7J_normal.jpg"/>
    <hyperlink ref="V98" r:id="rId166" display="https://pbs.twimg.com/media/DtKMxO1X4AAZXOl.jpg"/>
    <hyperlink ref="V99" r:id="rId167" display="http://pbs.twimg.com/profile_images/1600472103/Israel_passport_photo_cropped_normal.jpg"/>
    <hyperlink ref="V100" r:id="rId168" display="http://pbs.twimg.com/profile_images/1076182547267284992/tYXFC5Sg_normal.jpg"/>
    <hyperlink ref="V101" r:id="rId169" display="https://pbs.twimg.com/media/DsM18CoWoAAXtD7.jpg"/>
    <hyperlink ref="V102" r:id="rId170" display="http://pbs.twimg.com/profile_images/986962588712996865/L_eRiG3C_normal.jpg"/>
    <hyperlink ref="V103" r:id="rId171" display="http://pbs.twimg.com/profile_images/986962588712996865/L_eRiG3C_normal.jpg"/>
    <hyperlink ref="V104" r:id="rId172" display="http://pbs.twimg.com/profile_images/1598203794/224763_143926435676292_100001768086550_268864_2901229_a_normal.jpg"/>
    <hyperlink ref="V105" r:id="rId173" display="http://pbs.twimg.com/profile_images/1074033263189127173/eOKo_9yt_normal.jpg"/>
    <hyperlink ref="V106" r:id="rId174" display="http://pbs.twimg.com/profile_images/1085307975529582592/4kK6CTsa_normal.jpg"/>
    <hyperlink ref="V107" r:id="rId175" display="http://pbs.twimg.com/profile_images/1085307975529582592/4kK6CTsa_normal.jpg"/>
    <hyperlink ref="V108" r:id="rId176" display="http://pbs.twimg.com/profile_images/536139205072928768/QmBFB9GI_normal.jpeg"/>
    <hyperlink ref="V109" r:id="rId177" display="http://pbs.twimg.com/profile_images/536139205072928768/QmBFB9GI_normal.jpeg"/>
    <hyperlink ref="V110" r:id="rId178" display="http://pbs.twimg.com/profile_images/942864379934138368/k95q3BBW_normal.jpg"/>
    <hyperlink ref="V111" r:id="rId179" display="http://pbs.twimg.com/profile_images/942864379934138368/k95q3BBW_normal.jpg"/>
    <hyperlink ref="V112" r:id="rId180" display="http://pbs.twimg.com/profile_images/942864379934138368/k95q3BBW_normal.jpg"/>
    <hyperlink ref="V113" r:id="rId181" display="http://pbs.twimg.com/profile_images/1072778308474101760/KSDoXPzV_normal.jpg"/>
    <hyperlink ref="V114" r:id="rId182" display="http://pbs.twimg.com/profile_images/1070769648424108032/luf3W4Pc_normal.jpg"/>
    <hyperlink ref="V115" r:id="rId183" display="https://pbs.twimg.com/media/CmwwbOxW8AEe6uB.jpg"/>
    <hyperlink ref="V116" r:id="rId184" display="https://pbs.twimg.com/media/CmwwbOxW8AEe6uB.jpg"/>
    <hyperlink ref="V117" r:id="rId185" display="http://pbs.twimg.com/profile_images/655930543045873664/NB6Sn9W3_normal.jpg"/>
    <hyperlink ref="V118" r:id="rId186" display="https://pbs.twimg.com/media/DtvWX4uX4AEfDq_.jpg"/>
    <hyperlink ref="V119" r:id="rId187" display="http://pbs.twimg.com/profile_images/1044325282256015362/q6ROBCUA_normal.jpg"/>
    <hyperlink ref="V120" r:id="rId188" display="http://pbs.twimg.com/profile_images/1051935611932876800/0OPrOfwD_normal.jpg"/>
    <hyperlink ref="V121" r:id="rId189" display="https://pbs.twimg.com/media/DtvWX4uX4AEfDq_.jpg"/>
    <hyperlink ref="V122" r:id="rId190" display="http://pbs.twimg.com/profile_images/765972708874039296/Eun-M0OD_normal.jpg"/>
    <hyperlink ref="V123" r:id="rId191" display="http://abs.twimg.com/sticky/default_profile_images/default_profile_normal.png"/>
    <hyperlink ref="V124" r:id="rId192" display="http://pbs.twimg.com/profile_images/1030962751387168768/jt_dQVHn_normal.jpg"/>
    <hyperlink ref="V125" r:id="rId193" display="http://pbs.twimg.com/profile_images/1030962751387168768/jt_dQVHn_normal.jpg"/>
    <hyperlink ref="V126" r:id="rId194" display="http://abs.twimg.com/sticky/default_profile_images/default_profile_normal.png"/>
    <hyperlink ref="V127" r:id="rId195" display="http://pbs.twimg.com/profile_images/864951168992247808/aqaBxFeE_normal.jpg"/>
    <hyperlink ref="V128" r:id="rId196" display="http://pbs.twimg.com/profile_images/1249159414/CharmaineSMALL_normal.jpg"/>
    <hyperlink ref="V129" r:id="rId197" display="http://pbs.twimg.com/profile_images/1032239636800782338/NUEfku3f_normal.jpg"/>
    <hyperlink ref="V130" r:id="rId198" display="http://pbs.twimg.com/profile_images/807253062993715201/K5cHOJFR_normal.jpg"/>
    <hyperlink ref="V131" r:id="rId199" display="https://pbs.twimg.com/media/DVEHoI_W0AAPn4y.jpg"/>
    <hyperlink ref="V132" r:id="rId200" display="http://pbs.twimg.com/profile_images/792969151564410880/XcNUtX1L_normal.jpg"/>
    <hyperlink ref="V133" r:id="rId201" display="http://pbs.twimg.com/profile_images/792969151564410880/XcNUtX1L_normal.jpg"/>
    <hyperlink ref="V134" r:id="rId202" display="http://pbs.twimg.com/profile_images/795727951094513664/M6nb-HjR_normal.jpg"/>
    <hyperlink ref="V135" r:id="rId203" display="http://pbs.twimg.com/profile_images/594926442238050305/O4FmEfOL_normal.jpg"/>
    <hyperlink ref="V136" r:id="rId204" display="http://pbs.twimg.com/profile_images/594926442238050305/O4FmEfOL_normal.jpg"/>
    <hyperlink ref="V137" r:id="rId205" display="http://pbs.twimg.com/profile_images/1047899775490777088/QiUnITiG_normal.jpg"/>
    <hyperlink ref="V138" r:id="rId206" display="http://pbs.twimg.com/profile_images/1047899775490777088/QiUnITiG_normal.jpg"/>
    <hyperlink ref="V139" r:id="rId207" display="http://pbs.twimg.com/profile_images/1047899775490777088/QiUnITiG_normal.jpg"/>
    <hyperlink ref="V140" r:id="rId208" display="http://pbs.twimg.com/profile_images/1047899775490777088/QiUnITiG_normal.jpg"/>
    <hyperlink ref="V141" r:id="rId209" display="http://pbs.twimg.com/profile_images/1047899775490777088/QiUnITiG_normal.jpg"/>
    <hyperlink ref="V142" r:id="rId210" display="http://pbs.twimg.com/profile_images/1047899775490777088/QiUnITiG_normal.jpg"/>
    <hyperlink ref="V143" r:id="rId211" display="http://pbs.twimg.com/profile_images/1047899775490777088/QiUnITiG_normal.jpg"/>
    <hyperlink ref="V144" r:id="rId212" display="http://pbs.twimg.com/profile_images/1083921152924364800/pZq2HTcI_normal.jpg"/>
    <hyperlink ref="V145" r:id="rId213" display="http://pbs.twimg.com/profile_images/974597618465693696/dWP0CSvZ_normal.jpg"/>
    <hyperlink ref="V146" r:id="rId214" display="http://pbs.twimg.com/profile_images/526180356072816641/g4nZ_1bI_normal.png"/>
    <hyperlink ref="V147" r:id="rId215" display="http://pbs.twimg.com/profile_images/1064466165559373826/uwd5d87F_normal.jpg"/>
    <hyperlink ref="V148" r:id="rId216" display="http://pbs.twimg.com/profile_images/524756586758021120/Vzu5W7fd_normal.jpeg"/>
    <hyperlink ref="V149" r:id="rId217" display="http://pbs.twimg.com/profile_images/994584632409624576/2u5lce4N_normal.jpg"/>
    <hyperlink ref="V150" r:id="rId218" display="http://pbs.twimg.com/profile_images/944874497710219264/X0_QAoxM_normal.jpg"/>
    <hyperlink ref="V151" r:id="rId219" display="http://pbs.twimg.com/profile_images/63230216/asg_photo_resize_normal.jpg"/>
    <hyperlink ref="V152" r:id="rId220" display="http://pbs.twimg.com/profile_images/2899488140/caf909feabbd7593c4a4fd407bfb584d_normal.png"/>
    <hyperlink ref="V153" r:id="rId221" display="http://pbs.twimg.com/profile_images/702934917382959104/6BHrxx2r_normal.jpg"/>
    <hyperlink ref="V154" r:id="rId222" display="http://pbs.twimg.com/profile_images/1006104551676575744/HSx9hkoT_normal.jpg"/>
    <hyperlink ref="V155" r:id="rId223" display="http://pbs.twimg.com/profile_images/533104573552943104/LSadDoRU_normal.png"/>
    <hyperlink ref="V156" r:id="rId224" display="http://pbs.twimg.com/profile_images/910146842276630528/xAq1G8DU_normal.jpg"/>
    <hyperlink ref="V157" r:id="rId225" display="http://pbs.twimg.com/profile_images/944360166882910208/XCm-bMno_normal.jpg"/>
    <hyperlink ref="V158" r:id="rId226" display="http://pbs.twimg.com/profile_images/1056548495665127426/oN1tr7zJ_normal.jpg"/>
    <hyperlink ref="V159" r:id="rId227" display="http://pbs.twimg.com/profile_images/1017301708945403904/TRwVp-eI_normal.jpg"/>
    <hyperlink ref="V160" r:id="rId228" display="http://pbs.twimg.com/profile_images/548654455978090496/RYEUBEz-_normal.jpeg"/>
    <hyperlink ref="V161" r:id="rId229" display="http://pbs.twimg.com/profile_images/1135398148/070818_034_normal.jpg"/>
    <hyperlink ref="V162" r:id="rId230" display="http://abs.twimg.com/sticky/default_profile_images/default_profile_normal.png"/>
    <hyperlink ref="V163" r:id="rId231" display="http://pbs.twimg.com/profile_images/757054387030077440/hfg-Y_Lv_normal.jpg"/>
    <hyperlink ref="V164" r:id="rId232" display="http://pbs.twimg.com/profile_images/1076205688005820417/ajhaGRbS_normal.jpg"/>
    <hyperlink ref="V165" r:id="rId233" display="http://pbs.twimg.com/profile_images/970301172497223680/WCIXBS_c_normal.jpg"/>
    <hyperlink ref="V166" r:id="rId234" display="http://pbs.twimg.com/profile_images/59218305/IMG_0084_normal.JPG"/>
    <hyperlink ref="V167" r:id="rId235" display="https://pbs.twimg.com/media/DvSIA9MXcAEc4Bp.jpg"/>
    <hyperlink ref="V168" r:id="rId236" display="http://pbs.twimg.com/profile_images/825801053337694212/ko167b8G_normal.jpg"/>
    <hyperlink ref="V169" r:id="rId237" display="http://pbs.twimg.com/profile_images/1826958386/safe_image.php_normal.jpg"/>
    <hyperlink ref="V170" r:id="rId238" display="http://pbs.twimg.com/profile_images/1458354099/tw_10750931_1311518159_normal.jpg"/>
    <hyperlink ref="V171" r:id="rId239" display="http://pbs.twimg.com/profile_images/1034348024397410305/4rL4Z_6k_normal.jpg"/>
    <hyperlink ref="V172" r:id="rId240" display="https://pbs.twimg.com/media/Dt_56nRXgAIbG23.jpg"/>
    <hyperlink ref="V173" r:id="rId241" display="http://pbs.twimg.com/profile_images/1080483839976374272/KiDhPpAe_normal.jpg"/>
    <hyperlink ref="V174" r:id="rId242" display="http://pbs.twimg.com/profile_images/825634595529965568/I2x6S3CU_normal.jpg"/>
    <hyperlink ref="V175" r:id="rId243" display="http://pbs.twimg.com/profile_images/825634595529965568/I2x6S3CU_normal.jpg"/>
    <hyperlink ref="V176" r:id="rId244" display="http://pbs.twimg.com/profile_images/825634595529965568/I2x6S3CU_normal.jpg"/>
    <hyperlink ref="V177" r:id="rId245" display="http://pbs.twimg.com/profile_images/825634595529965568/I2x6S3CU_normal.jpg"/>
    <hyperlink ref="V178" r:id="rId246" display="http://pbs.twimg.com/profile_images/825634595529965568/I2x6S3CU_normal.jpg"/>
    <hyperlink ref="V179" r:id="rId247" display="http://pbs.twimg.com/profile_images/825634595529965568/I2x6S3CU_normal.jpg"/>
    <hyperlink ref="V180" r:id="rId248" display="http://pbs.twimg.com/profile_images/825634595529965568/I2x6S3CU_normal.jpg"/>
    <hyperlink ref="V181" r:id="rId249" display="http://pbs.twimg.com/profile_images/825634595529965568/I2x6S3CU_normal.jpg"/>
    <hyperlink ref="V182" r:id="rId250" display="http://pbs.twimg.com/profile_images/825634595529965568/I2x6S3CU_normal.jpg"/>
    <hyperlink ref="V183" r:id="rId251" display="http://pbs.twimg.com/profile_images/825634595529965568/I2x6S3CU_normal.jpg"/>
    <hyperlink ref="V184" r:id="rId252" display="http://pbs.twimg.com/profile_images/825634595529965568/I2x6S3CU_normal.jpg"/>
    <hyperlink ref="V185" r:id="rId253" display="http://pbs.twimg.com/profile_images/825634595529965568/I2x6S3CU_normal.jpg"/>
    <hyperlink ref="V186" r:id="rId254" display="http://pbs.twimg.com/profile_images/825634595529965568/I2x6S3CU_normal.jpg"/>
    <hyperlink ref="V187" r:id="rId255" display="http://pbs.twimg.com/profile_images/825634595529965568/I2x6S3CU_normal.jpg"/>
    <hyperlink ref="V188" r:id="rId256" display="http://pbs.twimg.com/profile_images/825634595529965568/I2x6S3CU_normal.jpg"/>
    <hyperlink ref="V189" r:id="rId257" display="http://pbs.twimg.com/profile_images/825634595529965568/I2x6S3CU_normal.jpg"/>
    <hyperlink ref="V190" r:id="rId258" display="http://pbs.twimg.com/profile_images/825634595529965568/I2x6S3CU_normal.jpg"/>
    <hyperlink ref="V191" r:id="rId259" display="http://pbs.twimg.com/profile_images/825634595529965568/I2x6S3CU_normal.jpg"/>
    <hyperlink ref="V192" r:id="rId260" display="http://pbs.twimg.com/profile_images/825634595529965568/I2x6S3CU_normal.jpg"/>
    <hyperlink ref="V193" r:id="rId261" display="http://pbs.twimg.com/profile_images/825634595529965568/I2x6S3CU_normal.jpg"/>
    <hyperlink ref="V194" r:id="rId262" display="http://pbs.twimg.com/profile_images/825634595529965568/I2x6S3CU_normal.jpg"/>
    <hyperlink ref="V195" r:id="rId263" display="http://pbs.twimg.com/profile_images/825634595529965568/I2x6S3CU_normal.jpg"/>
    <hyperlink ref="V196" r:id="rId264" display="http://pbs.twimg.com/profile_images/825634595529965568/I2x6S3CU_normal.jpg"/>
    <hyperlink ref="V197" r:id="rId265" display="http://pbs.twimg.com/profile_images/825634595529965568/I2x6S3CU_normal.jpg"/>
    <hyperlink ref="V198" r:id="rId266" display="http://pbs.twimg.com/profile_images/825634595529965568/I2x6S3CU_normal.jpg"/>
    <hyperlink ref="V199" r:id="rId267" display="http://pbs.twimg.com/profile_images/825634595529965568/I2x6S3CU_normal.jpg"/>
    <hyperlink ref="V200" r:id="rId268" display="http://pbs.twimg.com/profile_images/825634595529965568/I2x6S3CU_normal.jpg"/>
    <hyperlink ref="V201" r:id="rId269" display="http://pbs.twimg.com/profile_images/825634595529965568/I2x6S3CU_normal.jpg"/>
    <hyperlink ref="V202" r:id="rId270" display="http://pbs.twimg.com/profile_images/825634595529965568/I2x6S3CU_normal.jpg"/>
    <hyperlink ref="V203" r:id="rId271" display="http://pbs.twimg.com/profile_images/825634595529965568/I2x6S3CU_normal.jpg"/>
    <hyperlink ref="V204" r:id="rId272" display="http://pbs.twimg.com/profile_images/825634595529965568/I2x6S3CU_normal.jpg"/>
    <hyperlink ref="V205" r:id="rId273" display="http://pbs.twimg.com/profile_images/825634595529965568/I2x6S3CU_normal.jpg"/>
    <hyperlink ref="V206" r:id="rId274" display="http://pbs.twimg.com/profile_images/825634595529965568/I2x6S3CU_normal.jpg"/>
    <hyperlink ref="V207" r:id="rId275" display="http://pbs.twimg.com/profile_images/825634595529965568/I2x6S3CU_normal.jpg"/>
    <hyperlink ref="V208" r:id="rId276" display="http://pbs.twimg.com/profile_images/825634595529965568/I2x6S3CU_normal.jpg"/>
    <hyperlink ref="V209" r:id="rId277" display="http://pbs.twimg.com/profile_images/825634595529965568/I2x6S3CU_normal.jpg"/>
    <hyperlink ref="V210" r:id="rId278" display="http://pbs.twimg.com/profile_images/825634595529965568/I2x6S3CU_normal.jpg"/>
    <hyperlink ref="V211" r:id="rId279" display="http://pbs.twimg.com/profile_images/825634595529965568/I2x6S3CU_normal.jpg"/>
    <hyperlink ref="V212" r:id="rId280" display="http://pbs.twimg.com/profile_images/825634595529965568/I2x6S3CU_normal.jpg"/>
    <hyperlink ref="V213" r:id="rId281" display="http://pbs.twimg.com/profile_images/825634595529965568/I2x6S3CU_normal.jpg"/>
    <hyperlink ref="V214" r:id="rId282" display="http://pbs.twimg.com/profile_images/825634595529965568/I2x6S3CU_normal.jpg"/>
    <hyperlink ref="V215" r:id="rId283" display="http://pbs.twimg.com/profile_images/825634595529965568/I2x6S3CU_normal.jpg"/>
    <hyperlink ref="V216" r:id="rId284" display="http://pbs.twimg.com/profile_images/825634595529965568/I2x6S3CU_normal.jpg"/>
    <hyperlink ref="V217" r:id="rId285" display="http://pbs.twimg.com/profile_images/825634595529965568/I2x6S3CU_normal.jpg"/>
    <hyperlink ref="V218" r:id="rId286" display="http://pbs.twimg.com/profile_images/825634595529965568/I2x6S3CU_normal.jpg"/>
    <hyperlink ref="V219" r:id="rId287" display="http://pbs.twimg.com/profile_images/825634595529965568/I2x6S3CU_normal.jpg"/>
    <hyperlink ref="V220" r:id="rId288" display="http://abs.twimg.com/sticky/default_profile_images/default_profile_normal.png"/>
    <hyperlink ref="V221" r:id="rId289" display="http://pbs.twimg.com/profile_images/801567097088331787/cIWjmrqW_normal.jpg"/>
    <hyperlink ref="V222" r:id="rId290" display="http://pbs.twimg.com/profile_images/1079438433205080067/1a0TRvBA_normal.jpg"/>
    <hyperlink ref="V223" r:id="rId291" display="http://pbs.twimg.com/profile_images/1079438433205080067/1a0TRvBA_normal.jpg"/>
    <hyperlink ref="V224" r:id="rId292" display="http://pbs.twimg.com/profile_images/1080423837190311938/1ApukaYu_normal.jpg"/>
    <hyperlink ref="V225" r:id="rId293" display="https://pbs.twimg.com/media/DqazO96WsAAmWd5.jpg"/>
    <hyperlink ref="V226" r:id="rId294" display="http://pbs.twimg.com/profile_images/909429825177362433/A__hmFkz_normal.jpg"/>
    <hyperlink ref="V227" r:id="rId295" display="https://pbs.twimg.com/media/Dv3smozVAAArLsP.jpg"/>
    <hyperlink ref="V228" r:id="rId296" display="https://pbs.twimg.com/media/Dv3smozVAAArLsP.jpg"/>
    <hyperlink ref="V229" r:id="rId297" display="https://pbs.twimg.com/media/DsoYfpnWwAYNKPp.jpg"/>
    <hyperlink ref="V230" r:id="rId298" display="http://pbs.twimg.com/profile_images/1650087616/Fabien_mars_2011_normal.jpg"/>
    <hyperlink ref="V231" r:id="rId299" display="http://pbs.twimg.com/profile_images/1069651828869083136/FW_oMeYV_normal.jpg"/>
    <hyperlink ref="V232" r:id="rId300" display="http://pbs.twimg.com/profile_images/1065244685801791488/LHfHFkMr_normal.jpg"/>
    <hyperlink ref="V233" r:id="rId301" display="http://pbs.twimg.com/profile_images/1426559898/C__Szabo_normal.jpg"/>
    <hyperlink ref="V234" r:id="rId302" display="https://pbs.twimg.com/media/DsoYfpnWwAYNKPp.jpg"/>
    <hyperlink ref="V235" r:id="rId303" display="http://pbs.twimg.com/profile_images/1426559898/C__Szabo_normal.jpg"/>
    <hyperlink ref="V236" r:id="rId304" display="https://pbs.twimg.com/media/DsoYfpnWwAYNKPp.jpg"/>
    <hyperlink ref="V237" r:id="rId305" display="http://pbs.twimg.com/profile_images/1426559898/C__Szabo_normal.jpg"/>
    <hyperlink ref="V238" r:id="rId306" display="https://pbs.twimg.com/media/DsoYfpnWwAYNKPp.jpg"/>
    <hyperlink ref="V239" r:id="rId307" display="http://pbs.twimg.com/profile_images/1426559898/C__Szabo_normal.jpg"/>
    <hyperlink ref="V240" r:id="rId308" display="https://pbs.twimg.com/media/DsoYfpnWwAYNKPp.jpg"/>
    <hyperlink ref="V241" r:id="rId309" display="http://pbs.twimg.com/profile_images/1426559898/C__Szabo_normal.jpg"/>
    <hyperlink ref="V242" r:id="rId310" display="https://pbs.twimg.com/media/DsoYfpnWwAYNKPp.jpg"/>
    <hyperlink ref="V243" r:id="rId311" display="http://pbs.twimg.com/profile_images/1426559898/C__Szabo_normal.jpg"/>
    <hyperlink ref="V244" r:id="rId312" display="https://pbs.twimg.com/media/DsoYfpnWwAYNKPp.jpg"/>
    <hyperlink ref="V245" r:id="rId313" display="http://pbs.twimg.com/profile_images/1426559898/C__Szabo_normal.jpg"/>
    <hyperlink ref="V246" r:id="rId314" display="https://pbs.twimg.com/media/DsoYfpnWwAYNKPp.jpg"/>
    <hyperlink ref="V247" r:id="rId315" display="http://pbs.twimg.com/profile_images/1426559898/C__Szabo_normal.jpg"/>
    <hyperlink ref="V248" r:id="rId316" display="https://pbs.twimg.com/media/DsoYfpnWwAYNKPp.jpg"/>
    <hyperlink ref="V249" r:id="rId317" display="http://pbs.twimg.com/profile_images/1426559898/C__Szabo_normal.jpg"/>
    <hyperlink ref="V250" r:id="rId318" display="https://pbs.twimg.com/media/DsoYfpnWwAYNKPp.jpg"/>
    <hyperlink ref="V251" r:id="rId319" display="https://pbs.twimg.com/media/Dv5338xU8AAXFpl.jpg"/>
    <hyperlink ref="V252" r:id="rId320" display="http://pbs.twimg.com/profile_images/1426559898/C__Szabo_normal.jpg"/>
    <hyperlink ref="V253" r:id="rId321" display="http://pbs.twimg.com/profile_images/1426559898/C__Szabo_normal.jpg"/>
    <hyperlink ref="V254" r:id="rId322" display="http://abs.twimg.com/sticky/default_profile_images/default_profile_normal.png"/>
    <hyperlink ref="V255" r:id="rId323" display="http://abs.twimg.com/sticky/default_profile_images/default_profile_normal.png"/>
    <hyperlink ref="V256" r:id="rId324" display="http://abs.twimg.com/sticky/default_profile_images/default_profile_normal.png"/>
    <hyperlink ref="V257" r:id="rId325" display="http://abs.twimg.com/sticky/default_profile_images/default_profile_normal.png"/>
    <hyperlink ref="V258" r:id="rId326" display="http://pbs.twimg.com/profile_images/853302647121747972/PXNbu4Nd_normal.jpg"/>
    <hyperlink ref="V259" r:id="rId327" display="https://pbs.twimg.com/media/DwUHC3PXcAA4TeE.jpg"/>
    <hyperlink ref="V260" r:id="rId328" display="http://pbs.twimg.com/profile_images/1082672185192472576/sRX3cYHn_normal.jpg"/>
    <hyperlink ref="V261" r:id="rId329" display="http://pbs.twimg.com/profile_images/1070982360911503360/BVbk0ilS_normal.jpg"/>
    <hyperlink ref="V262" r:id="rId330" display="http://pbs.twimg.com/profile_images/630829872651239425/AQ2eteeG_normal.jpg"/>
    <hyperlink ref="V263" r:id="rId331" display="http://pbs.twimg.com/profile_images/630829872651239425/AQ2eteeG_normal.jpg"/>
    <hyperlink ref="V264" r:id="rId332" display="http://pbs.twimg.com/profile_images/636895276238684160/v7B0GyFG_normal.jpg"/>
    <hyperlink ref="V265" r:id="rId333" display="http://pbs.twimg.com/profile_images/636895276238684160/v7B0GyFG_normal.jpg"/>
    <hyperlink ref="V266" r:id="rId334" display="http://pbs.twimg.com/profile_images/962445824990072832/1yYAAvob_normal.jpg"/>
    <hyperlink ref="V267" r:id="rId335" display="http://pbs.twimg.com/profile_images/1043227388572835840/NMJbRJEp_normal.jpg"/>
    <hyperlink ref="V268" r:id="rId336" display="http://pbs.twimg.com/profile_images/1082070635461918720/pvAWEFVu_normal.jpg"/>
    <hyperlink ref="V269" r:id="rId337" display="http://pbs.twimg.com/profile_images/1082070635461918720/pvAWEFVu_normal.jpg"/>
    <hyperlink ref="V270" r:id="rId338" display="http://pbs.twimg.com/profile_images/897479920733093888/IxQlyLhF_normal.jpg"/>
    <hyperlink ref="V271" r:id="rId339" display="http://pbs.twimg.com/profile_images/897479920733093888/IxQlyLhF_normal.jpg"/>
    <hyperlink ref="V272" r:id="rId340" display="http://pbs.twimg.com/profile_images/828962171992293377/WfhGdL1a_normal.jpg"/>
    <hyperlink ref="V273" r:id="rId341" display="http://pbs.twimg.com/profile_images/1046495993666113536/BwqSiVbr_normal.jpg"/>
    <hyperlink ref="V274" r:id="rId342" display="http://pbs.twimg.com/profile_images/1080666964505313281/IwScseeC_normal.jpg"/>
    <hyperlink ref="V275" r:id="rId343" display="http://pbs.twimg.com/profile_images/1080666964505313281/IwScseeC_normal.jpg"/>
    <hyperlink ref="V276" r:id="rId344" display="http://pbs.twimg.com/profile_images/1079836543920103424/1Tt2CEA7_normal.jpg"/>
    <hyperlink ref="V277" r:id="rId345" display="http://pbs.twimg.com/profile_images/1077612587808948226/4fuKTR5y_normal.jpg"/>
    <hyperlink ref="V278" r:id="rId346" display="http://pbs.twimg.com/profile_images/1077612587808948226/4fuKTR5y_normal.jpg"/>
    <hyperlink ref="V279" r:id="rId347" display="http://pbs.twimg.com/profile_images/1132879994/School-Of-Journalism-092_normal.jpg"/>
    <hyperlink ref="V280" r:id="rId348" display="http://pbs.twimg.com/profile_images/740379667136290816/lrb_Di6I_normal.jpg"/>
    <hyperlink ref="V281" r:id="rId349" display="http://pbs.twimg.com/profile_images/780208608063528960/rTZbM5-T_normal.jpg"/>
    <hyperlink ref="V282" r:id="rId350" display="http://pbs.twimg.com/profile_images/780208608063528960/rTZbM5-T_normal.jpg"/>
    <hyperlink ref="V283" r:id="rId351" display="http://pbs.twimg.com/profile_images/903306065114128384/lBhy28Rv_normal.jpg"/>
    <hyperlink ref="V284" r:id="rId352" display="http://pbs.twimg.com/profile_images/1080949170821713921/RsZHSepI_normal.jpg"/>
    <hyperlink ref="V285" r:id="rId353" display="http://pbs.twimg.com/profile_images/898046470586105856/UnxWzBz1_normal.jpg"/>
    <hyperlink ref="V286" r:id="rId354" display="http://pbs.twimg.com/profile_images/1052800206503211009/01wVovy8_normal.jpg"/>
    <hyperlink ref="V287" r:id="rId355" display="http://pbs.twimg.com/profile_images/1066956104196734976/PXVfc8rJ_normal.jpg"/>
    <hyperlink ref="V288" r:id="rId356" display="http://pbs.twimg.com/profile_images/1081579808625061888/a2vZQ7j4_normal.jpg"/>
    <hyperlink ref="V289" r:id="rId357" display="http://pbs.twimg.com/profile_images/1024740767296876544/vjotCTPW_normal.jpg"/>
    <hyperlink ref="V290" r:id="rId358" display="http://pbs.twimg.com/profile_images/822637924588130304/m6Uhkyw__normal.jpg"/>
    <hyperlink ref="V291" r:id="rId359" display="http://pbs.twimg.com/profile_images/1071601221016858624/cEoEIQg2_normal.jpg"/>
    <hyperlink ref="V292" r:id="rId360" display="http://pbs.twimg.com/profile_images/913652940639838208/yGgOcuU3_normal.jpg"/>
    <hyperlink ref="V293" r:id="rId361" display="http://pbs.twimg.com/profile_images/952189257631768577/0rH7s7Qw_normal.jpg"/>
    <hyperlink ref="V294" r:id="rId362" display="http://pbs.twimg.com/profile_images/825464632026370048/zhCvSO91_normal.jpg"/>
    <hyperlink ref="V295" r:id="rId363" display="http://pbs.twimg.com/profile_images/1059164916056252416/WKAngoYs_normal.jpg"/>
    <hyperlink ref="V296" r:id="rId364" display="http://pbs.twimg.com/profile_images/1050588112856862720/bbmNlosN_normal.jpg"/>
    <hyperlink ref="V297" r:id="rId365" display="http://pbs.twimg.com/profile_images/1180440462/lego_scott_normal.jpg"/>
    <hyperlink ref="V298" r:id="rId366" display="http://pbs.twimg.com/profile_images/999010809630998528/aLmN8ZQ6_normal.jpg"/>
    <hyperlink ref="V299" r:id="rId367" display="http://pbs.twimg.com/profile_images/790092851426177024/Xwua9gwo_normal.jpg"/>
    <hyperlink ref="V300" r:id="rId368" display="http://pbs.twimg.com/profile_images/541341792860262400/8fD4zte4_normal.jpeg"/>
    <hyperlink ref="V301" r:id="rId369" display="http://pbs.twimg.com/profile_images/676129973/IMG_0269_normal.jpg"/>
    <hyperlink ref="V302" r:id="rId370" display="http://pbs.twimg.com/profile_images/837669903066750976/95u-l3Vn_normal.jpg"/>
    <hyperlink ref="V303" r:id="rId371" display="http://pbs.twimg.com/profile_images/1068363933097041921/Gh7wa02I_normal.jpg"/>
    <hyperlink ref="V304" r:id="rId372" display="http://pbs.twimg.com/profile_images/907294710628093952/jURb9Y4U_normal.jpg"/>
    <hyperlink ref="V305" r:id="rId373" display="http://pbs.twimg.com/profile_images/963871133140369408/YDRFfi9-_normal.jpg"/>
    <hyperlink ref="V306" r:id="rId374" display="http://pbs.twimg.com/profile_images/1081071522897375234/rkCw1gRS_normal.jpg"/>
    <hyperlink ref="V307" r:id="rId375" display="http://pbs.twimg.com/profile_images/1006400115358089216/bUaCNaDT_normal.jpg"/>
    <hyperlink ref="V308" r:id="rId376" display="http://pbs.twimg.com/profile_images/586649609008623616/WIwd972z_normal.jpg"/>
    <hyperlink ref="V309" r:id="rId377" display="http://pbs.twimg.com/profile_images/1061801669334249474/qzt2mFL6_normal.jpg"/>
    <hyperlink ref="V310" r:id="rId378" display="http://pbs.twimg.com/profile_images/1042264604666220544/lqq_yB-X_normal.jpg"/>
    <hyperlink ref="V311" r:id="rId379" display="http://abs.twimg.com/sticky/default_profile_images/default_profile_normal.png"/>
    <hyperlink ref="V312" r:id="rId380" display="http://pbs.twimg.com/profile_images/1041350481526743040/RlD4nlDL_normal.jpg"/>
    <hyperlink ref="V313" r:id="rId381" display="http://pbs.twimg.com/profile_images/533838154596245505/byxJ51RD_normal.jpeg"/>
    <hyperlink ref="V314" r:id="rId382" display="http://pbs.twimg.com/profile_images/1065057153470291968/ihoKH08f_normal.jpg"/>
    <hyperlink ref="V315" r:id="rId383" display="http://pbs.twimg.com/profile_images/837079924489994240/onFrqfGv_normal.jpg"/>
    <hyperlink ref="V316" r:id="rId384" display="http://pbs.twimg.com/profile_images/741733647921729538/ejoIFStq_normal.jpg"/>
    <hyperlink ref="V317" r:id="rId385" display="http://pbs.twimg.com/profile_images/670107010931773441/3S2ttiQ5_normal.jpg"/>
    <hyperlink ref="V318" r:id="rId386" display="http://pbs.twimg.com/profile_images/1020740486259240960/LCZWMhWC_normal.jpg"/>
    <hyperlink ref="V319" r:id="rId387" display="http://pbs.twimg.com/profile_images/962695099665674240/G9P63VrS_normal.jpg"/>
    <hyperlink ref="V320" r:id="rId388" display="http://pbs.twimg.com/profile_images/1083692558914531330/Dq1Tj3wO_normal.jpg"/>
    <hyperlink ref="V321" r:id="rId389" display="http://pbs.twimg.com/profile_images/794585567925178369/byMeoRHW_normal.jpg"/>
    <hyperlink ref="V322" r:id="rId390" display="http://pbs.twimg.com/profile_images/1058633458606579712/0Jaw9jTZ_normal.jpg"/>
    <hyperlink ref="V323" r:id="rId391" display="http://pbs.twimg.com/profile_images/1075204238077116416/LrOUkpQy_normal.jpg"/>
    <hyperlink ref="V324" r:id="rId392" display="http://pbs.twimg.com/profile_images/2356520012/23pxd0cciz19ebke621b_normal.jpeg"/>
    <hyperlink ref="V325" r:id="rId393" display="http://pbs.twimg.com/profile_images/1046175808509923328/o08sa37N_normal.jpg"/>
    <hyperlink ref="V326" r:id="rId394" display="http://pbs.twimg.com/profile_images/1003853042641395712/ZObXw5YO_normal.jpg"/>
    <hyperlink ref="V327" r:id="rId395" display="http://pbs.twimg.com/profile_images/1021776873439678465/T75fkptv_normal.jpg"/>
    <hyperlink ref="V328" r:id="rId396" display="http://pbs.twimg.com/profile_images/595396567756087296/Q-9_MCo-_normal.jpg"/>
    <hyperlink ref="V329" r:id="rId397" display="http://pbs.twimg.com/profile_images/1081772603868495873/R3W0-HXC_normal.jpg"/>
    <hyperlink ref="V330" r:id="rId398" display="http://pbs.twimg.com/profile_images/1037472171780501504/IeSwn-6__normal.jpg"/>
    <hyperlink ref="V331" r:id="rId399" display="http://pbs.twimg.com/profile_images/795825961430224896/z3hlZBU9_normal.jpg"/>
    <hyperlink ref="V332" r:id="rId400" display="http://pbs.twimg.com/profile_images/747128656804220928/j3s_nvkL_normal.jpg"/>
    <hyperlink ref="V333" r:id="rId401" display="http://pbs.twimg.com/profile_images/916734267207704579/Rp8gURlh_normal.jpg"/>
    <hyperlink ref="V334" r:id="rId402" display="http://pbs.twimg.com/profile_images/1010337905644957696/XXxOtgr5_normal.jpg"/>
    <hyperlink ref="V335" r:id="rId403" display="http://pbs.twimg.com/profile_images/986756471730798592/PcPu1Zsl_normal.jpg"/>
    <hyperlink ref="V336" r:id="rId404" display="http://pbs.twimg.com/profile_images/1072581694685921281/HeELJUCm_normal.jpg"/>
    <hyperlink ref="V337" r:id="rId405" display="http://pbs.twimg.com/profile_images/1036646009047339008/SsPH--EZ_normal.jpg"/>
    <hyperlink ref="V338" r:id="rId406" display="http://pbs.twimg.com/profile_images/1064636751824719872/dapFnxN8_normal.jpg"/>
    <hyperlink ref="V339" r:id="rId407" display="http://pbs.twimg.com/profile_images/1038863115377553408/zJaOZsFl_normal.jpg"/>
    <hyperlink ref="V340" r:id="rId408" display="http://pbs.twimg.com/profile_images/696553593256546304/w8m8qvb6_normal.jpg"/>
    <hyperlink ref="V341" r:id="rId409" display="http://pbs.twimg.com/profile_images/933019486357204992/mRI5eEg0_normal.jpg"/>
    <hyperlink ref="V342" r:id="rId410" display="http://pbs.twimg.com/profile_images/553234353778487296/aJx9mH0b_normal.jpeg"/>
    <hyperlink ref="V343" r:id="rId411" display="http://pbs.twimg.com/profile_images/906496321372213249/peIoFPen_normal.jpg"/>
    <hyperlink ref="V344" r:id="rId412" display="http://pbs.twimg.com/profile_images/741642403421917185/DcybQBUj_normal.jpg"/>
    <hyperlink ref="V345" r:id="rId413" display="http://pbs.twimg.com/profile_images/955238966017560577/JdJ9RUMv_normal.jpg"/>
    <hyperlink ref="V346" r:id="rId414" display="http://pbs.twimg.com/profile_images/684524689557860353/gRIO7V94_normal.jpg"/>
    <hyperlink ref="V347" r:id="rId415" display="http://pbs.twimg.com/profile_images/959993196032884736/qS4iGani_normal.jpg"/>
    <hyperlink ref="V348" r:id="rId416" display="http://pbs.twimg.com/profile_images/921514824563023872/NEJL898K_normal.jpg"/>
    <hyperlink ref="V349" r:id="rId417" display="http://pbs.twimg.com/profile_images/966486112989360128/6qzoKyBY_normal.jpg"/>
    <hyperlink ref="V350" r:id="rId418" display="http://pbs.twimg.com/profile_images/957469933516087296/aB4H5kfv_normal.jpg"/>
    <hyperlink ref="V351" r:id="rId419" display="http://pbs.twimg.com/profile_images/837812204418158593/jlww7fHk_normal.jpg"/>
    <hyperlink ref="V352" r:id="rId420" display="http://pbs.twimg.com/profile_images/837812204418158593/jlww7fHk_normal.jpg"/>
    <hyperlink ref="V353" r:id="rId421" display="http://pbs.twimg.com/profile_images/721382734506147841/Ue7fJDIr_normal.jpg"/>
    <hyperlink ref="V354" r:id="rId422" display="http://pbs.twimg.com/profile_images/721382734506147841/Ue7fJDIr_normal.jpg"/>
    <hyperlink ref="V355" r:id="rId423" display="http://pbs.twimg.com/profile_images/1085208368346816512/Oem09Qfg_normal.jpg"/>
    <hyperlink ref="V356" r:id="rId424" display="http://pbs.twimg.com/profile_images/1085208368346816512/Oem09Qfg_normal.jpg"/>
    <hyperlink ref="V357" r:id="rId425" display="http://pbs.twimg.com/profile_images/1067969579585028096/FR2DtxH8_normal.jpg"/>
    <hyperlink ref="V358" r:id="rId426" display="http://pbs.twimg.com/profile_images/1067969579585028096/FR2DtxH8_normal.jpg"/>
    <hyperlink ref="V359" r:id="rId427" display="http://pbs.twimg.com/profile_images/1082070828223586304/eR2wd4I0_normal.jpg"/>
    <hyperlink ref="V360" r:id="rId428" display="http://pbs.twimg.com/profile_images/1082070828223586304/eR2wd4I0_normal.jpg"/>
    <hyperlink ref="V361" r:id="rId429" display="http://pbs.twimg.com/profile_images/1026212366621396992/sCJitzfV_normal.jpg"/>
    <hyperlink ref="V362" r:id="rId430" display="http://pbs.twimg.com/profile_images/1026212366621396992/sCJitzfV_normal.jpg"/>
    <hyperlink ref="V363" r:id="rId431" display="http://pbs.twimg.com/profile_images/801098230159343616/j3VSB6LJ_normal.jpg"/>
    <hyperlink ref="V364" r:id="rId432" display="http://pbs.twimg.com/profile_images/801098230159343616/j3VSB6LJ_normal.jpg"/>
    <hyperlink ref="V365" r:id="rId433" display="http://pbs.twimg.com/profile_images/2878484954/c770cab95cf55ce568bc4839e87b4fda_normal.jpeg"/>
    <hyperlink ref="V366" r:id="rId434" display="http://pbs.twimg.com/profile_images/2878484954/c770cab95cf55ce568bc4839e87b4fda_normal.jpeg"/>
    <hyperlink ref="V367" r:id="rId435" display="http://pbs.twimg.com/profile_images/2878484954/c770cab95cf55ce568bc4839e87b4fda_normal.jpeg"/>
    <hyperlink ref="V368" r:id="rId436" display="http://pbs.twimg.com/profile_images/1081676737006657536/bKpPDPkD_normal.jpg"/>
    <hyperlink ref="V369" r:id="rId437" display="http://pbs.twimg.com/profile_images/1081676737006657536/bKpPDPkD_normal.jpg"/>
    <hyperlink ref="V370" r:id="rId438" display="http://pbs.twimg.com/profile_images/958092579710619648/bF2vKAAE_normal.jpg"/>
    <hyperlink ref="V371" r:id="rId439" display="http://pbs.twimg.com/profile_images/958092579710619648/bF2vKAAE_normal.jpg"/>
    <hyperlink ref="V372" r:id="rId440" display="http://pbs.twimg.com/profile_images/723334144277798914/pbjCt--o_normal.jpg"/>
    <hyperlink ref="V373" r:id="rId441" display="http://pbs.twimg.com/profile_images/723334144277798914/pbjCt--o_normal.jpg"/>
    <hyperlink ref="V374" r:id="rId442" display="http://pbs.twimg.com/profile_images/1083936383104962560/pBhU2a4k_normal.jpg"/>
    <hyperlink ref="V375" r:id="rId443" display="http://pbs.twimg.com/profile_images/1083936383104962560/pBhU2a4k_normal.jpg"/>
    <hyperlink ref="V376" r:id="rId444" display="http://pbs.twimg.com/profile_images/1079229993375256581/1BJyYcj1_normal.jpg"/>
    <hyperlink ref="V377" r:id="rId445" display="http://pbs.twimg.com/profile_images/1079229993375256581/1BJyYcj1_normal.jpg"/>
    <hyperlink ref="V378" r:id="rId446" display="http://pbs.twimg.com/profile_images/1078567165500903424/_UFTUXD0_normal.jpg"/>
    <hyperlink ref="V379" r:id="rId447" display="http://pbs.twimg.com/profile_images/1078567165500903424/_UFTUXD0_normal.jpg"/>
    <hyperlink ref="V380" r:id="rId448" display="http://pbs.twimg.com/profile_images/743163268705980416/yn4xmIi__normal.jpg"/>
    <hyperlink ref="V381" r:id="rId449" display="http://pbs.twimg.com/profile_images/743163268705980416/yn4xmIi__normal.jpg"/>
    <hyperlink ref="V382" r:id="rId450" display="http://pbs.twimg.com/profile_images/743163268705980416/yn4xmIi__normal.jpg"/>
    <hyperlink ref="V383" r:id="rId451" display="http://pbs.twimg.com/profile_images/1699065399/S6300208--Jemmy_on_stairs_normal.jpg"/>
    <hyperlink ref="V384" r:id="rId452" display="http://pbs.twimg.com/profile_images/1699065399/S6300208--Jemmy_on_stairs_normal.jpg"/>
    <hyperlink ref="V385" r:id="rId453" display="http://pbs.twimg.com/profile_images/500239543023714306/G1Kvtaz4_normal.jpeg"/>
    <hyperlink ref="V386" r:id="rId454" display="http://pbs.twimg.com/profile_images/500239543023714306/G1Kvtaz4_normal.jpeg"/>
    <hyperlink ref="V387" r:id="rId455" display="http://pbs.twimg.com/profile_images/660180896956354560/9OAdQj8H_normal.jpg"/>
    <hyperlink ref="V388" r:id="rId456" display="http://pbs.twimg.com/profile_images/660180896956354560/9OAdQj8H_normal.jpg"/>
    <hyperlink ref="V389" r:id="rId457" display="http://pbs.twimg.com/profile_images/1035611175030009856/vyTFgloG_normal.jpg"/>
    <hyperlink ref="V390" r:id="rId458" display="http://pbs.twimg.com/profile_images/1035611175030009856/vyTFgloG_normal.jpg"/>
    <hyperlink ref="V391" r:id="rId459" display="http://pbs.twimg.com/profile_images/897884962665279488/T8IJ1x7b_normal.jpg"/>
    <hyperlink ref="V392" r:id="rId460" display="http://pbs.twimg.com/profile_images/897884962665279488/T8IJ1x7b_normal.jpg"/>
    <hyperlink ref="V393" r:id="rId461" display="http://pbs.twimg.com/profile_images/2900358086/00a7322c9849c4dee47ac5f11c412682_normal.jpeg"/>
    <hyperlink ref="V394" r:id="rId462" display="http://pbs.twimg.com/profile_images/2900358086/00a7322c9849c4dee47ac5f11c412682_normal.jpeg"/>
    <hyperlink ref="V395" r:id="rId463" display="http://pbs.twimg.com/profile_images/1023665154615963648/etZjBlR3_normal.jpg"/>
    <hyperlink ref="V396" r:id="rId464" display="http://pbs.twimg.com/profile_images/1023665154615963648/etZjBlR3_normal.jpg"/>
    <hyperlink ref="V397" r:id="rId465" display="http://pbs.twimg.com/profile_images/1073012088849612800/m64dB_IA_normal.jpg"/>
    <hyperlink ref="V398" r:id="rId466" display="http://pbs.twimg.com/profile_images/1073012088849612800/m64dB_IA_normal.jpg"/>
    <hyperlink ref="V399" r:id="rId467" display="http://pbs.twimg.com/profile_images/880796349775704065/oNFkBWo5_normal.jpg"/>
    <hyperlink ref="V400" r:id="rId468" display="http://pbs.twimg.com/profile_images/880796349775704065/oNFkBWo5_normal.jpg"/>
    <hyperlink ref="V401" r:id="rId469" display="http://pbs.twimg.com/profile_images/997214051062005760/uoTcXt_w_normal.jpg"/>
    <hyperlink ref="V402" r:id="rId470" display="http://pbs.twimg.com/profile_images/997214051062005760/uoTcXt_w_normal.jpg"/>
    <hyperlink ref="V403" r:id="rId471" display="http://pbs.twimg.com/profile_images/984206177910181889/LWKMrm8r_normal.jpg"/>
    <hyperlink ref="V404" r:id="rId472" display="http://pbs.twimg.com/profile_images/984206177910181889/LWKMrm8r_normal.jpg"/>
    <hyperlink ref="V405" r:id="rId473" display="http://pbs.twimg.com/profile_images/514041519515254785/wZRTjpHj_normal.jpeg"/>
    <hyperlink ref="V406" r:id="rId474" display="http://pbs.twimg.com/profile_images/514041519515254785/wZRTjpHj_normal.jpeg"/>
    <hyperlink ref="V407" r:id="rId475" display="http://pbs.twimg.com/profile_images/1073800914169946113/Huv5FcGb_normal.jpg"/>
    <hyperlink ref="V408" r:id="rId476" display="http://pbs.twimg.com/profile_images/1073800914169946113/Huv5FcGb_normal.jpg"/>
    <hyperlink ref="V409" r:id="rId477" display="http://pbs.twimg.com/profile_images/605469452470083584/6PiKPaaT_normal.jpg"/>
    <hyperlink ref="V410" r:id="rId478" display="http://pbs.twimg.com/profile_images/605469452470083584/6PiKPaaT_normal.jpg"/>
    <hyperlink ref="V411" r:id="rId479" display="http://pbs.twimg.com/profile_images/1033430583630868481/54WqE-Sz_normal.jpg"/>
    <hyperlink ref="V412" r:id="rId480" display="http://pbs.twimg.com/profile_images/1033430583630868481/54WqE-Sz_normal.jpg"/>
    <hyperlink ref="V413" r:id="rId481" display="http://pbs.twimg.com/profile_images/783787638121562112/GIBlofCQ_normal.jpg"/>
    <hyperlink ref="V414" r:id="rId482" display="http://pbs.twimg.com/profile_images/783787638121562112/GIBlofCQ_normal.jpg"/>
    <hyperlink ref="V415" r:id="rId483" display="http://pbs.twimg.com/profile_images/756314468372447232/9IEFL-Dm_normal.jpg"/>
    <hyperlink ref="V416" r:id="rId484" display="http://pbs.twimg.com/profile_images/756314468372447232/9IEFL-Dm_normal.jpg"/>
    <hyperlink ref="V417" r:id="rId485" display="http://pbs.twimg.com/profile_images/1082728257802235904/iDEkfN7X_normal.jpg"/>
    <hyperlink ref="V418" r:id="rId486" display="http://pbs.twimg.com/profile_images/1082728257802235904/iDEkfN7X_normal.jpg"/>
    <hyperlink ref="V419" r:id="rId487" display="http://pbs.twimg.com/profile_images/975665650860417024/dHyH5taf_normal.jpg"/>
    <hyperlink ref="V420" r:id="rId488" display="http://pbs.twimg.com/profile_images/975665650860417024/dHyH5taf_normal.jpg"/>
    <hyperlink ref="V421" r:id="rId489" display="http://pbs.twimg.com/profile_images/657050590883635201/epX3FB0A_normal.jpg"/>
    <hyperlink ref="V422" r:id="rId490" display="http://pbs.twimg.com/profile_images/657050590883635201/epX3FB0A_normal.jpg"/>
    <hyperlink ref="V423" r:id="rId491" display="http://pbs.twimg.com/profile_images/1056645660492120069/TW6F3AZ2_normal.jpg"/>
    <hyperlink ref="V424" r:id="rId492" display="http://pbs.twimg.com/profile_images/1056645660492120069/TW6F3AZ2_normal.jpg"/>
    <hyperlink ref="V425" r:id="rId493" display="http://pbs.twimg.com/profile_images/417223172362993664/brCWcBGt_normal.jpeg"/>
    <hyperlink ref="V426" r:id="rId494" display="http://pbs.twimg.com/profile_images/417223172362993664/brCWcBGt_normal.jpeg"/>
    <hyperlink ref="V427" r:id="rId495" display="http://pbs.twimg.com/profile_images/1068849337025867776/jM_sL3VH_normal.jpg"/>
    <hyperlink ref="V428" r:id="rId496" display="http://pbs.twimg.com/profile_images/1068849337025867776/jM_sL3VH_normal.jpg"/>
    <hyperlink ref="V429" r:id="rId497" display="http://abs.twimg.com/sticky/default_profile_images/default_profile_normal.png"/>
    <hyperlink ref="V430" r:id="rId498" display="http://abs.twimg.com/sticky/default_profile_images/default_profile_normal.png"/>
    <hyperlink ref="V431" r:id="rId499" display="http://pbs.twimg.com/profile_images/1082745867550027776/tiXShKuA_normal.jpg"/>
    <hyperlink ref="V432" r:id="rId500" display="http://pbs.twimg.com/profile_images/1082745867550027776/tiXShKuA_normal.jpg"/>
    <hyperlink ref="V433" r:id="rId501" display="http://pbs.twimg.com/profile_images/1080799262340833280/QWFRPv0m_normal.jpg"/>
    <hyperlink ref="V434" r:id="rId502" display="http://pbs.twimg.com/profile_images/1080799262340833280/QWFRPv0m_normal.jpg"/>
    <hyperlink ref="V435" r:id="rId503" display="http://pbs.twimg.com/profile_images/726888580178579456/2f2nP8rQ_normal.jpg"/>
    <hyperlink ref="V436" r:id="rId504" display="http://pbs.twimg.com/profile_images/878715391333236737/UAJUTwY8_normal.jpg"/>
    <hyperlink ref="V437" r:id="rId505" display="http://pbs.twimg.com/profile_images/941086106241482752/ZSV0Zxit_normal.jpg"/>
    <hyperlink ref="V438" r:id="rId506" display="http://pbs.twimg.com/profile_images/941086106241482752/ZSV0Zxit_normal.jpg"/>
    <hyperlink ref="V439" r:id="rId507" display="http://pbs.twimg.com/profile_images/1083615837431287809/Ve5jgpRy_normal.jpg"/>
    <hyperlink ref="V440" r:id="rId508" display="http://pbs.twimg.com/profile_images/1083615837431287809/Ve5jgpRy_normal.jpg"/>
    <hyperlink ref="V441" r:id="rId509" display="http://pbs.twimg.com/profile_images/966894822794522624/voRCZaiI_normal.jpg"/>
    <hyperlink ref="V442" r:id="rId510" display="http://abs.twimg.com/sticky/default_profile_images/default_profile_normal.png"/>
    <hyperlink ref="V443" r:id="rId511" display="http://abs.twimg.com/sticky/default_profile_images/default_profile_normal.png"/>
    <hyperlink ref="V444" r:id="rId512" display="http://pbs.twimg.com/profile_images/787408394487554048/G8_Ma_72_normal.jpg"/>
    <hyperlink ref="V445" r:id="rId513" display="http://pbs.twimg.com/profile_images/787408394487554048/G8_Ma_72_normal.jpg"/>
    <hyperlink ref="V446" r:id="rId514" display="http://pbs.twimg.com/profile_images/1073925241997451265/CVXMhyNb_normal.jpg"/>
    <hyperlink ref="V447" r:id="rId515" display="http://pbs.twimg.com/profile_images/1073925241997451265/CVXMhyNb_normal.jpg"/>
    <hyperlink ref="V448" r:id="rId516" display="http://pbs.twimg.com/profile_images/1202554348/P2160252_2_normal.jpg"/>
    <hyperlink ref="V449" r:id="rId517" display="http://pbs.twimg.com/profile_images/1202554348/P2160252_2_normal.jpg"/>
    <hyperlink ref="V450" r:id="rId518" display="http://pbs.twimg.com/profile_images/1072095503507017730/DHqjaOJG_normal.jpg"/>
    <hyperlink ref="V451" r:id="rId519" display="http://pbs.twimg.com/profile_images/1072095503507017730/DHqjaOJG_normal.jpg"/>
    <hyperlink ref="V452" r:id="rId520" display="http://pbs.twimg.com/profile_images/1058034898487758848/1a545-Z1_normal.jpg"/>
    <hyperlink ref="V453" r:id="rId521" display="http://pbs.twimg.com/profile_images/1058034898487758848/1a545-Z1_normal.jpg"/>
    <hyperlink ref="V454" r:id="rId522" display="http://pbs.twimg.com/profile_images/854375868545683456/t3hjwey4_normal.jpg"/>
    <hyperlink ref="V455" r:id="rId523" display="http://pbs.twimg.com/profile_images/854375868545683456/t3hjwey4_normal.jpg"/>
    <hyperlink ref="V456" r:id="rId524" display="http://pbs.twimg.com/profile_images/688118012977664001/Kpn-gpOW_normal.jpg"/>
    <hyperlink ref="V457" r:id="rId525" display="http://pbs.twimg.com/profile_images/688118012977664001/Kpn-gpOW_normal.jpg"/>
    <hyperlink ref="V458" r:id="rId526" display="http://pbs.twimg.com/profile_images/688118012977664001/Kpn-gpOW_normal.jpg"/>
    <hyperlink ref="V459" r:id="rId527" display="http://pbs.twimg.com/profile_images/688118012977664001/Kpn-gpOW_normal.jpg"/>
    <hyperlink ref="V460" r:id="rId528" display="http://pbs.twimg.com/profile_images/688118012977664001/Kpn-gpOW_normal.jpg"/>
    <hyperlink ref="V461" r:id="rId529" display="http://pbs.twimg.com/profile_images/688118012977664001/Kpn-gpOW_normal.jpg"/>
    <hyperlink ref="V462" r:id="rId530" display="http://pbs.twimg.com/profile_images/881726533878124544/h6LyUme9_normal.jpg"/>
    <hyperlink ref="V463" r:id="rId531" display="http://pbs.twimg.com/profile_images/881726533878124544/h6LyUme9_normal.jpg"/>
    <hyperlink ref="V464" r:id="rId532" display="http://pbs.twimg.com/profile_images/2096085084/IMG00218-20120411-1529_normal.jpg"/>
    <hyperlink ref="V465" r:id="rId533" display="http://pbs.twimg.com/profile_images/2096085084/IMG00218-20120411-1529_normal.jpg"/>
    <hyperlink ref="V466" r:id="rId534" display="http://pbs.twimg.com/profile_images/975372476489203713/Xd2gotEp_normal.jpg"/>
    <hyperlink ref="V467" r:id="rId535" display="http://pbs.twimg.com/profile_images/975372476489203713/Xd2gotEp_normal.jpg"/>
    <hyperlink ref="V468" r:id="rId536" display="http://pbs.twimg.com/profile_images/869661670725099520/5nFP8KBJ_normal.jpg"/>
    <hyperlink ref="V469" r:id="rId537" display="http://pbs.twimg.com/profile_images/869661670725099520/5nFP8KBJ_normal.jpg"/>
    <hyperlink ref="V470" r:id="rId538" display="http://abs.twimg.com/sticky/default_profile_images/default_profile_normal.png"/>
    <hyperlink ref="V471" r:id="rId539" display="http://abs.twimg.com/sticky/default_profile_images/default_profile_normal.png"/>
    <hyperlink ref="V472" r:id="rId540" display="http://pbs.twimg.com/profile_images/544589751693496320/Tx2zw80j_normal.jpeg"/>
    <hyperlink ref="V473" r:id="rId541" display="http://pbs.twimg.com/profile_images/544589751693496320/Tx2zw80j_normal.jpeg"/>
    <hyperlink ref="V474" r:id="rId542" display="http://pbs.twimg.com/profile_images/1013119850422546432/DaEEzbAb_normal.jpg"/>
    <hyperlink ref="V475" r:id="rId543" display="http://pbs.twimg.com/profile_images/1013119850422546432/DaEEzbAb_normal.jpg"/>
    <hyperlink ref="V476" r:id="rId544" display="http://pbs.twimg.com/profile_images/975862319195611136/UZrvV3Qr_normal.jpg"/>
    <hyperlink ref="V477" r:id="rId545" display="http://pbs.twimg.com/profile_images/975862319195611136/UZrvV3Qr_normal.jpg"/>
    <hyperlink ref="V478" r:id="rId546" display="http://pbs.twimg.com/profile_images/1012483914902982659/-sht9mXS_normal.jpg"/>
    <hyperlink ref="V479" r:id="rId547" display="http://pbs.twimg.com/profile_images/1012483914902982659/-sht9mXS_normal.jpg"/>
    <hyperlink ref="V480" r:id="rId548" display="http://pbs.twimg.com/profile_images/1080043248020684800/74Q9qB1Y_normal.jpg"/>
    <hyperlink ref="V481" r:id="rId549" display="http://pbs.twimg.com/profile_images/1080043248020684800/74Q9qB1Y_normal.jpg"/>
    <hyperlink ref="V482" r:id="rId550" display="http://pbs.twimg.com/profile_images/1021234915092807680/Jjxtb4AI_normal.jpg"/>
    <hyperlink ref="V483" r:id="rId551" display="http://pbs.twimg.com/profile_images/1021234915092807680/Jjxtb4AI_normal.jpg"/>
    <hyperlink ref="V484" r:id="rId552" display="http://pbs.twimg.com/profile_images/1084608807291052032/qkUqPczd_normal.jpg"/>
    <hyperlink ref="V485" r:id="rId553" display="http://pbs.twimg.com/profile_images/1084608807291052032/qkUqPczd_normal.jpg"/>
    <hyperlink ref="V486" r:id="rId554" display="http://pbs.twimg.com/profile_images/1058208450998611968/xYxshaMx_normal.jpg"/>
    <hyperlink ref="V487" r:id="rId555" display="http://pbs.twimg.com/profile_images/1058208450998611968/xYxshaMx_normal.jpg"/>
    <hyperlink ref="V488" r:id="rId556" display="http://pbs.twimg.com/profile_images/378800000105803358/58b06c6748ccde67921c1646582d3894_normal.png"/>
    <hyperlink ref="V489" r:id="rId557" display="http://pbs.twimg.com/profile_images/378800000105803358/58b06c6748ccde67921c1646582d3894_normal.png"/>
    <hyperlink ref="V490" r:id="rId558" display="http://pbs.twimg.com/profile_images/1054768222782676992/7cnNtrej_normal.jpg"/>
    <hyperlink ref="V491" r:id="rId559" display="http://pbs.twimg.com/profile_images/1054768222782676992/7cnNtrej_normal.jpg"/>
    <hyperlink ref="V492" r:id="rId560" display="http://pbs.twimg.com/profile_images/902536834521079808/I4qRyBYP_normal.jpg"/>
    <hyperlink ref="V493" r:id="rId561" display="http://pbs.twimg.com/profile_images/902536834521079808/I4qRyBYP_normal.jpg"/>
    <hyperlink ref="V494" r:id="rId562" display="http://pbs.twimg.com/profile_images/902536834521079808/I4qRyBYP_normal.jpg"/>
    <hyperlink ref="V495" r:id="rId563" display="http://pbs.twimg.com/profile_images/1020276839544074240/JWExf3JO_normal.jpg"/>
    <hyperlink ref="V496" r:id="rId564" display="http://pbs.twimg.com/profile_images/1020276839544074240/JWExf3JO_normal.jpg"/>
    <hyperlink ref="V497" r:id="rId565" display="http://pbs.twimg.com/profile_images/486537985328816131/vbUuL_zm_normal.jpeg"/>
    <hyperlink ref="V498" r:id="rId566" display="http://pbs.twimg.com/profile_images/486537985328816131/vbUuL_zm_normal.jpeg"/>
    <hyperlink ref="V499" r:id="rId567" display="http://pbs.twimg.com/profile_images/905109789717303296/KB3aL5K4_normal.jpg"/>
    <hyperlink ref="V500" r:id="rId568" display="http://pbs.twimg.com/profile_images/905109789717303296/KB3aL5K4_normal.jpg"/>
    <hyperlink ref="V501" r:id="rId569" display="http://pbs.twimg.com/profile_images/906632851898204161/V0ZXueA5_normal.jpg"/>
    <hyperlink ref="V502" r:id="rId570" display="http://pbs.twimg.com/profile_images/906632851898204161/V0ZXueA5_normal.jpg"/>
    <hyperlink ref="V503" r:id="rId571" display="http://pbs.twimg.com/profile_images/705995541818245120/FPyXTwvC_normal.jpg"/>
    <hyperlink ref="V504" r:id="rId572" display="http://pbs.twimg.com/profile_images/705995541818245120/FPyXTwvC_normal.jpg"/>
    <hyperlink ref="V505" r:id="rId573" display="http://pbs.twimg.com/profile_images/746100398654529536/JW0RKLuQ_normal.jpg"/>
    <hyperlink ref="V506" r:id="rId574" display="http://pbs.twimg.com/profile_images/746100398654529536/JW0RKLuQ_normal.jpg"/>
    <hyperlink ref="V507" r:id="rId575" display="http://pbs.twimg.com/profile_images/964936138627731461/PkIpI038_normal.jpg"/>
    <hyperlink ref="V508" r:id="rId576" display="http://pbs.twimg.com/profile_images/964936138627731461/PkIpI038_normal.jpg"/>
    <hyperlink ref="V509" r:id="rId577" display="http://pbs.twimg.com/profile_images/775379884155764736/8xnDvA5b_normal.jpg"/>
    <hyperlink ref="V510" r:id="rId578" display="http://pbs.twimg.com/profile_images/775379884155764736/8xnDvA5b_normal.jpg"/>
    <hyperlink ref="V511" r:id="rId579" display="http://pbs.twimg.com/profile_images/996197401772806145/AAT83xmU_normal.jpg"/>
    <hyperlink ref="V512" r:id="rId580" display="http://pbs.twimg.com/profile_images/996197401772806145/AAT83xmU_normal.jpg"/>
    <hyperlink ref="V513" r:id="rId581" display="http://pbs.twimg.com/profile_images/734266529357778945/LjKPZ2Gv_normal.jpg"/>
    <hyperlink ref="V514" r:id="rId582" display="http://pbs.twimg.com/profile_images/734266529357778945/LjKPZ2Gv_normal.jpg"/>
    <hyperlink ref="V515" r:id="rId583" display="http://pbs.twimg.com/profile_images/644305633223708672/c2BLjcvy_normal.jpg"/>
    <hyperlink ref="V516" r:id="rId584" display="http://pbs.twimg.com/profile_images/644305633223708672/c2BLjcvy_normal.jpg"/>
    <hyperlink ref="V517" r:id="rId585" display="http://pbs.twimg.com/profile_images/500673093820747776/PBTDdiZj_normal.jpeg"/>
    <hyperlink ref="V518" r:id="rId586" display="http://pbs.twimg.com/profile_images/500673093820747776/PBTDdiZj_normal.jpeg"/>
    <hyperlink ref="V519" r:id="rId587" display="http://pbs.twimg.com/profile_images/1082690827439136769/W_AY80wR_normal.jpg"/>
    <hyperlink ref="V520" r:id="rId588" display="http://pbs.twimg.com/profile_images/1082690827439136769/W_AY80wR_normal.jpg"/>
    <hyperlink ref="V521" r:id="rId589" display="http://pbs.twimg.com/profile_images/863890473244532737/mcPaWbtw_normal.jpg"/>
    <hyperlink ref="V522" r:id="rId590" display="http://pbs.twimg.com/profile_images/863890473244532737/mcPaWbtw_normal.jpg"/>
    <hyperlink ref="V523" r:id="rId591" display="http://pbs.twimg.com/profile_images/1002242470367789056/bsn1gW-A_normal.jpg"/>
    <hyperlink ref="V524" r:id="rId592" display="http://pbs.twimg.com/profile_images/1002242470367789056/bsn1gW-A_normal.jpg"/>
    <hyperlink ref="V525" r:id="rId593" display="http://pbs.twimg.com/profile_images/1084559613851140096/S8TJWPJo_normal.jpg"/>
    <hyperlink ref="V526" r:id="rId594" display="http://abs.twimg.com/sticky/default_profile_images/default_profile_normal.png"/>
    <hyperlink ref="V527" r:id="rId595" display="http://abs.twimg.com/sticky/default_profile_images/default_profile_normal.png"/>
    <hyperlink ref="V528" r:id="rId596" display="http://abs.twimg.com/sticky/default_profile_images/default_profile_normal.png"/>
    <hyperlink ref="V529" r:id="rId597" display="http://abs.twimg.com/sticky/default_profile_images/default_profile_normal.png"/>
    <hyperlink ref="V530" r:id="rId598" display="http://abs.twimg.com/sticky/default_profile_images/default_profile_normal.png"/>
    <hyperlink ref="V531" r:id="rId599" display="http://pbs.twimg.com/profile_images/1867311678/0_normal.jpg"/>
    <hyperlink ref="V532" r:id="rId600" display="http://pbs.twimg.com/profile_images/1867311678/0_normal.jpg"/>
    <hyperlink ref="V533" r:id="rId601" display="http://pbs.twimg.com/profile_images/1867311678/0_normal.jpg"/>
    <hyperlink ref="V534" r:id="rId602" display="http://pbs.twimg.com/profile_images/2874038290/77c8a430d1cc0aee5499337b209f2a75_normal.jpeg"/>
    <hyperlink ref="V535" r:id="rId603" display="http://pbs.twimg.com/profile_images/2874038290/77c8a430d1cc0aee5499337b209f2a75_normal.jpeg"/>
    <hyperlink ref="V536" r:id="rId604" display="http://pbs.twimg.com/profile_images/957661295712456704/0neq5QsI_normal.jpg"/>
    <hyperlink ref="V537" r:id="rId605" display="http://pbs.twimg.com/profile_images/996246229783724033/G2l3YUHC_normal.jpg"/>
    <hyperlink ref="V538" r:id="rId606" display="http://pbs.twimg.com/profile_images/957661295712456704/0neq5QsI_normal.jpg"/>
    <hyperlink ref="V539" r:id="rId607" display="http://pbs.twimg.com/profile_images/957661295712456704/0neq5QsI_normal.jpg"/>
    <hyperlink ref="X3" r:id="rId608" display="https://twitter.com/#!/janetadama/status/1054835641622712320"/>
    <hyperlink ref="X4" r:id="rId609" display="https://twitter.com/#!/anastunya/status/1058467303187111936"/>
    <hyperlink ref="X5" r:id="rId610" display="https://twitter.com/#!/anastunya/status/1058467303187111936"/>
    <hyperlink ref="X6" r:id="rId611" display="https://twitter.com/#!/anastunya/status/1058467303187111936"/>
    <hyperlink ref="X7" r:id="rId612" display="https://twitter.com/#!/anastunya/status/1058467303187111936"/>
    <hyperlink ref="X8" r:id="rId613" display="https://twitter.com/#!/dietsq/status/1059875803767496706"/>
    <hyperlink ref="X9" r:id="rId614" display="https://twitter.com/#!/chaos_im_blut/status/1059882673794105347"/>
    <hyperlink ref="X10" r:id="rId615" display="https://twitter.com/#!/seidenstrasse/status/1059899882813771776"/>
    <hyperlink ref="X11" r:id="rId616" display="https://twitter.com/#!/burek54484321/status/1059902928008437760"/>
    <hyperlink ref="X12" r:id="rId617" display="https://twitter.com/#!/reginajacobs67/status/1059907284766257153"/>
    <hyperlink ref="X13" r:id="rId618" display="https://twitter.com/#!/komet81/status/1059950214738513920"/>
    <hyperlink ref="X14" r:id="rId619" display="https://twitter.com/#!/drummercindy/status/1059955206945935360"/>
    <hyperlink ref="X15" r:id="rId620" display="https://twitter.com/#!/pondonpdch/status/1059982944272437249"/>
    <hyperlink ref="X16" r:id="rId621" display="https://twitter.com/#!/tufkaa/status/1047120189807108097"/>
    <hyperlink ref="X17" r:id="rId622" display="https://twitter.com/#!/prevgenocide/status/1059991174000377856"/>
    <hyperlink ref="X18" r:id="rId623" display="https://twitter.com/#!/tufkaa/status/1047120189807108097"/>
    <hyperlink ref="X19" r:id="rId624" display="https://twitter.com/#!/prevgenocide/status/1059991174000377856"/>
    <hyperlink ref="X20" r:id="rId625" display="https://twitter.com/#!/tufkaa/status/1047120189807108097"/>
    <hyperlink ref="X21" r:id="rId626" display="https://twitter.com/#!/prevgenocide/status/1059991174000377856"/>
    <hyperlink ref="X22" r:id="rId627" display="https://twitter.com/#!/prevgenocide/status/1059991174000377856"/>
    <hyperlink ref="X23" r:id="rId628" display="https://twitter.com/#!/cruzza5/status/1060071639239548928"/>
    <hyperlink ref="X24" r:id="rId629" display="https://twitter.com/#!/earth_riot/status/1060078600144199681"/>
    <hyperlink ref="X25" r:id="rId630" display="https://twitter.com/#!/bulgarell1mauro/status/1060132618522509313"/>
    <hyperlink ref="X26" r:id="rId631" display="https://twitter.com/#!/hambibleibt/status/1059875554848063488"/>
    <hyperlink ref="X27" r:id="rId632" display="https://twitter.com/#!/un_clima/status/1060278466556448768"/>
    <hyperlink ref="X28" r:id="rId633" display="https://twitter.com/#!/alainrobert44/status/1060271357743808513"/>
    <hyperlink ref="X29" r:id="rId634" display="https://twitter.com/#!/arnaudpasquer/status/1060283506339778560"/>
    <hyperlink ref="X30" r:id="rId635" display="https://twitter.com/#!/alainrobert44/status/1060271357743808513"/>
    <hyperlink ref="X31" r:id="rId636" display="https://twitter.com/#!/arnaudpasquer/status/1060283506339778560"/>
    <hyperlink ref="X32" r:id="rId637" display="https://twitter.com/#!/alainrobert44/status/1060271357743808513"/>
    <hyperlink ref="X33" r:id="rId638" display="https://twitter.com/#!/arnaudpasquer/status/1060283506339778560"/>
    <hyperlink ref="X34" r:id="rId639" display="https://twitter.com/#!/localdataco/status/1060557313738792961"/>
    <hyperlink ref="X35" r:id="rId640" display="https://twitter.com/#!/michaelweedon/status/1060557922512572416"/>
    <hyperlink ref="X36" r:id="rId641" display="https://twitter.com/#!/ancomdrsucy/status/1061014288645550080"/>
    <hyperlink ref="X37" r:id="rId642" display="https://twitter.com/#!/phawin70197122/status/1061264892467048450"/>
    <hyperlink ref="X38" r:id="rId643" display="https://twitter.com/#!/phawin70197122/status/1061264892467048450"/>
    <hyperlink ref="X39" r:id="rId644" display="https://twitter.com/#!/phawin70197122/status/1061264892467048450"/>
    <hyperlink ref="X40" r:id="rId645" display="https://twitter.com/#!/phawin70197122/status/1061264892467048450"/>
    <hyperlink ref="X41" r:id="rId646" display="https://twitter.com/#!/phawin70197122/status/1061264892467048450"/>
    <hyperlink ref="X42" r:id="rId647" display="https://twitter.com/#!/phawin70197122/status/1061264892467048450"/>
    <hyperlink ref="X43" r:id="rId648" display="https://twitter.com/#!/bernardreynau11/status/1061442905674604544"/>
    <hyperlink ref="X44" r:id="rId649" display="https://twitter.com/#!/michmich650/status/1061533608282861568"/>
    <hyperlink ref="X45" r:id="rId650" display="https://twitter.com/#!/michmich650/status/1061533608282861568"/>
    <hyperlink ref="X46" r:id="rId651" display="https://twitter.com/#!/everywordid911/status/1061843676039659520"/>
    <hyperlink ref="X47" r:id="rId652" display="https://twitter.com/#!/tanstaafl_muc/status/1061989550640250881"/>
    <hyperlink ref="X48" r:id="rId653" display="https://twitter.com/#!/liberalstbg/status/1061992077309997058"/>
    <hyperlink ref="X49" r:id="rId654" display="https://twitter.com/#!/liberalstbg/status/1061992077309997058"/>
    <hyperlink ref="X50" r:id="rId655" display="https://twitter.com/#!/no_businesshere/status/1062112106550575108"/>
    <hyperlink ref="X51" r:id="rId656" display="https://twitter.com/#!/no_businesshere/status/1062112106550575108"/>
    <hyperlink ref="X52" r:id="rId657" display="https://twitter.com/#!/simonplatman/status/1062278410171494400"/>
    <hyperlink ref="X53" r:id="rId658" display="https://twitter.com/#!/simonplatman/status/1062278410171494400"/>
    <hyperlink ref="X54" r:id="rId659" display="https://twitter.com/#!/simonplatman/status/1062278410171494400"/>
    <hyperlink ref="X55" r:id="rId660" display="https://twitter.com/#!/simonplatman/status/1062278410171494400"/>
    <hyperlink ref="X56" r:id="rId661" display="https://twitter.com/#!/baeticus007/status/1062152073553240064"/>
    <hyperlink ref="X57" r:id="rId662" display="https://twitter.com/#!/slicktrick14/status/1063410120565100544"/>
    <hyperlink ref="X58" r:id="rId663" display="https://twitter.com/#!/slicktrick14/status/1063410120565100544"/>
    <hyperlink ref="X59" r:id="rId664" display="https://twitter.com/#!/harald_zierock/status/1063468093865947136"/>
    <hyperlink ref="X60" r:id="rId665" display="https://twitter.com/#!/rhiz0me_/status/1063771384650874881"/>
    <hyperlink ref="X61" r:id="rId666" display="https://twitter.com/#!/convergencesd/status/1063771834594803712"/>
    <hyperlink ref="X62" r:id="rId667" display="https://twitter.com/#!/cortegedetete/status/1063848699124699137"/>
    <hyperlink ref="X63" r:id="rId668" display="https://twitter.com/#!/nouwaon/status/1063849977062072320"/>
    <hyperlink ref="X64" r:id="rId669" display="https://twitter.com/#!/moog5hur1/status/1063851740288729089"/>
    <hyperlink ref="X65" r:id="rId670" display="https://twitter.com/#!/defendrehabiter/status/1063852332469968899"/>
    <hyperlink ref="X66" r:id="rId671" display="https://twitter.com/#!/simonecoquillet/status/1063862417690714112"/>
    <hyperlink ref="X67" r:id="rId672" display="https://twitter.com/#!/pinar_selek/status/1063919633625952256"/>
    <hyperlink ref="X68" r:id="rId673" display="https://twitter.com/#!/sounail/status/1063962443758665728"/>
    <hyperlink ref="X69" r:id="rId674" display="https://twitter.com/#!/coordjeunesbdx/status/1064107801524477952"/>
    <hyperlink ref="X70" r:id="rId675" display="https://twitter.com/#!/tugduald56/status/1064108001878032384"/>
    <hyperlink ref="X71" r:id="rId676" display="https://twitter.com/#!/mg_saga/status/1064112394098503680"/>
    <hyperlink ref="X72" r:id="rId677" display="https://twitter.com/#!/milkamins/status/1064114089339904000"/>
    <hyperlink ref="X73" r:id="rId678" display="https://twitter.com/#!/pbadaboum/status/1064125903779889152"/>
    <hyperlink ref="X74" r:id="rId679" display="https://twitter.com/#!/grosdino76/status/1064136918231932931"/>
    <hyperlink ref="X75" r:id="rId680" display="https://twitter.com/#!/jeandodroyer/status/1064156616054976513"/>
    <hyperlink ref="X76" r:id="rId681" display="https://twitter.com/#!/beccabluesky/status/1064412744735178752"/>
    <hyperlink ref="X77" r:id="rId682" display="https://twitter.com/#!/beccabluesky/status/1064412744735178752"/>
    <hyperlink ref="X78" r:id="rId683" display="https://twitter.com/#!/ultromarin/status/1065288361873682433"/>
    <hyperlink ref="X79" r:id="rId684" display="https://twitter.com/#!/flat_green/status/1065288913827389441"/>
    <hyperlink ref="X80" r:id="rId685" display="https://twitter.com/#!/sangdrag/status/1065306260302639106"/>
    <hyperlink ref="X81" r:id="rId686" display="https://twitter.com/#!/stratfor/status/1065355111403261958"/>
    <hyperlink ref="X82" r:id="rId687" display="https://twitter.com/#!/deven_intel/status/1065355727097683968"/>
    <hyperlink ref="X83" r:id="rId688" display="https://twitter.com/#!/ndh_j_m_f/status/1065356213242798080"/>
    <hyperlink ref="X84" r:id="rId689" display="https://twitter.com/#!/al_haafez/status/1065357745065508864"/>
    <hyperlink ref="X85" r:id="rId690" display="https://twitter.com/#!/darwin1800/status/1065269919263145985"/>
    <hyperlink ref="X86" r:id="rId691" display="https://twitter.com/#!/marilyncapps/status/1065386848149807104"/>
    <hyperlink ref="X87" r:id="rId692" display="https://twitter.com/#!/darwin1800/status/1065269919263145985"/>
    <hyperlink ref="X88" r:id="rId693" display="https://twitter.com/#!/marilyncapps/status/1065386848149807104"/>
    <hyperlink ref="X89" r:id="rId694" display="https://twitter.com/#!/marilyncapps/status/1065386848149807104"/>
    <hyperlink ref="X90" r:id="rId695" display="https://twitter.com/#!/kennethlipp/status/1065415813077721088"/>
    <hyperlink ref="X91" r:id="rId696" display="https://twitter.com/#!/lentaruofficial/status/1065288258312118272"/>
    <hyperlink ref="X92" r:id="rId697" display="https://twitter.com/#!/lookingsomenews/status/1065447813910315009"/>
    <hyperlink ref="X93" r:id="rId698" display="https://twitter.com/#!/stuartpb/status/1065757594680094720"/>
    <hyperlink ref="X94" r:id="rId699" display="https://twitter.com/#!/seanmaciel/status/1066077515968479232"/>
    <hyperlink ref="X95" r:id="rId700" display="https://twitter.com/#!/howelljohn/status/1066431509878448128"/>
    <hyperlink ref="X96" r:id="rId701" display="https://twitter.com/#!/elidayid/status/1066658769529176067"/>
    <hyperlink ref="X97" r:id="rId702" display="https://twitter.com/#!/waleadeboy/status/1067976616964435968"/>
    <hyperlink ref="X98" r:id="rId703" display="https://twitter.com/#!/wilkesliberty45/status/1068070857673764864"/>
    <hyperlink ref="X99" r:id="rId704" display="https://twitter.com/#!/jakekoren/status/1068335269496020993"/>
    <hyperlink ref="X100" r:id="rId705" display="https://twitter.com/#!/m_gael/status/1068478381484851200"/>
    <hyperlink ref="X101" r:id="rId706" display="https://twitter.com/#!/micropolitiques/status/1063753435156279298"/>
    <hyperlink ref="X102" r:id="rId707" display="https://twitter.com/#!/_riffraff_/status/1063851970602110976"/>
    <hyperlink ref="X103" r:id="rId708" display="https://twitter.com/#!/_riffraff_/status/1068505448507195392"/>
    <hyperlink ref="X104" r:id="rId709" display="https://twitter.com/#!/changdesbois/status/1068518521552793602"/>
    <hyperlink ref="X105" r:id="rId710" display="https://twitter.com/#!/melbapeach_/status/1068616652059750400"/>
    <hyperlink ref="X106" r:id="rId711" display="https://twitter.com/#!/civis_ryais/status/1068695882151985152"/>
    <hyperlink ref="X107" r:id="rId712" display="https://twitter.com/#!/civis_ryais/status/1068695978855804928"/>
    <hyperlink ref="X108" r:id="rId713" display="https://twitter.com/#!/asprudhomme/status/1068697285448609792"/>
    <hyperlink ref="X109" r:id="rId714" display="https://twitter.com/#!/asprudhomme/status/1068697401391759360"/>
    <hyperlink ref="X110" r:id="rId715" display="https://twitter.com/#!/rouendanslarue/status/1064107662353281031"/>
    <hyperlink ref="X111" r:id="rId716" display="https://twitter.com/#!/rouendanslarue/status/1064108003593461761"/>
    <hyperlink ref="X112" r:id="rId717" display="https://twitter.com/#!/rouendanslarue/status/1068474742095708160"/>
    <hyperlink ref="X113" r:id="rId718" display="https://twitter.com/#!/marieprs3/status/1068835852850216960"/>
    <hyperlink ref="X114" r:id="rId719" display="https://twitter.com/#!/rankovickrnic/status/1068991437096841223"/>
    <hyperlink ref="X115" r:id="rId720" display="https://twitter.com/#!/lapin47/status/751028497355837442"/>
    <hyperlink ref="X116" r:id="rId721" display="https://twitter.com/#!/lylybriscoe/status/1069527969033580545"/>
    <hyperlink ref="X117" r:id="rId722" display="https://twitter.com/#!/duanebratt/status/1070325553629224967"/>
    <hyperlink ref="X118" r:id="rId723" display="https://twitter.com/#!/raspishake/status/1070685044170256385"/>
    <hyperlink ref="X119" r:id="rId724" display="https://twitter.com/#!/bt_hampton/status/1070685400836976647"/>
    <hyperlink ref="X120" r:id="rId725" display="https://twitter.com/#!/jeanpie85985247/status/1070701762280079360"/>
    <hyperlink ref="X121" r:id="rId726" display="https://twitter.com/#!/geotecniaonline/status/1070685321589866496"/>
    <hyperlink ref="X122" r:id="rId727" display="https://twitter.com/#!/mrgdeviaje/status/1070765700044767233"/>
    <hyperlink ref="X123" r:id="rId728" display="https://twitter.com/#!/jackieo1066/status/1070986758827978752"/>
    <hyperlink ref="X124" r:id="rId729" display="https://twitter.com/#!/vantomas2/status/1070993719653007360"/>
    <hyperlink ref="X125" r:id="rId730" display="https://twitter.com/#!/vantomas2/status/1070993719653007360"/>
    <hyperlink ref="X126" r:id="rId731" display="https://twitter.com/#!/hansell_dave/status/1071082219454824450"/>
    <hyperlink ref="X127" r:id="rId732" display="https://twitter.com/#!/lewisno1fan/status/1071084441815138312"/>
    <hyperlink ref="X128" r:id="rId733" display="https://twitter.com/#!/charseitz/status/1071086345467113472"/>
    <hyperlink ref="X129" r:id="rId734" display="https://twitter.com/#!/rolandabiar/status/1071512546333601792"/>
    <hyperlink ref="X130" r:id="rId735" display="https://twitter.com/#!/cmgrenoble/status/1071887687156666369"/>
    <hyperlink ref="X131" r:id="rId736" display="https://twitter.com/#!/presscoreca/status/959556912437018624"/>
    <hyperlink ref="X132" r:id="rId737" display="https://twitter.com/#!/presscoreca/status/1036594298970488833"/>
    <hyperlink ref="X133" r:id="rId738" display="https://twitter.com/#!/presscoreca/status/1061957588558872576"/>
    <hyperlink ref="X134" r:id="rId739" display="https://twitter.com/#!/eyegloarts/status/1072525835423371268"/>
    <hyperlink ref="X135" r:id="rId740" display="https://twitter.com/#!/jasonmcloughli3/status/1072587209902043136"/>
    <hyperlink ref="X136" r:id="rId741" display="https://twitter.com/#!/jasonmcloughli3/status/1072587209902043136"/>
    <hyperlink ref="X137" r:id="rId742" display="https://twitter.com/#!/agentndn/status/1072982414211891200"/>
    <hyperlink ref="X138" r:id="rId743" display="https://twitter.com/#!/agentndn/status/1072982414211891200"/>
    <hyperlink ref="X139" r:id="rId744" display="https://twitter.com/#!/agentndn/status/1072982414211891200"/>
    <hyperlink ref="X140" r:id="rId745" display="https://twitter.com/#!/agentndn/status/1072982414211891200"/>
    <hyperlink ref="X141" r:id="rId746" display="https://twitter.com/#!/agentndn/status/1072982414211891200"/>
    <hyperlink ref="X142" r:id="rId747" display="https://twitter.com/#!/agentndn/status/1072982414211891200"/>
    <hyperlink ref="X143" r:id="rId748" display="https://twitter.com/#!/agentndn/status/1072982414211891200"/>
    <hyperlink ref="X144" r:id="rId749" display="https://twitter.com/#!/lawson_sv/status/1073364364382650369"/>
    <hyperlink ref="X145" r:id="rId750" display="https://twitter.com/#!/skuits/status/1073590768227573763"/>
    <hyperlink ref="X146" r:id="rId751" display="https://twitter.com/#!/yaxl_to/status/1074791992545034242"/>
    <hyperlink ref="X147" r:id="rId752" display="https://twitter.com/#!/michel04091956/status/1075062604148690944"/>
    <hyperlink ref="X148" r:id="rId753" display="https://twitter.com/#!/thankeveryword/status/1075390557910818822"/>
    <hyperlink ref="X149" r:id="rId754" display="https://twitter.com/#!/willgalladryn/status/1075401896284905472"/>
    <hyperlink ref="X150" r:id="rId755" display="https://twitter.com/#!/fckeveryword/status/1075390297675317248"/>
    <hyperlink ref="X151" r:id="rId756" display="https://twitter.com/#!/mektronik/status/1075410594038071296"/>
    <hyperlink ref="X152" r:id="rId757" display="https://twitter.com/#!/deepgreenresist/status/1077009408138170368"/>
    <hyperlink ref="X153" r:id="rId758" display="https://twitter.com/#!/kathanger/status/1077009549763067904"/>
    <hyperlink ref="X154" r:id="rId759" display="https://twitter.com/#!/mountairmedia/status/1077009983886295042"/>
    <hyperlink ref="X155" r:id="rId760" display="https://twitter.com/#!/juzwik/status/1077032660701200384"/>
    <hyperlink ref="X156" r:id="rId761" display="https://twitter.com/#!/compostosaurus/status/1077035157851435008"/>
    <hyperlink ref="X157" r:id="rId762" display="https://twitter.com/#!/kbmasis/status/1077046422199914496"/>
    <hyperlink ref="X158" r:id="rId763" display="https://twitter.com/#!/tacituspublius/status/1077091554723024896"/>
    <hyperlink ref="X159" r:id="rId764" display="https://twitter.com/#!/guidauria/status/1077110293560508416"/>
    <hyperlink ref="X160" r:id="rId765" display="https://twitter.com/#!/exclaimsalot/status/1077221146221834242"/>
    <hyperlink ref="X161" r:id="rId766" display="https://twitter.com/#!/sonorandreamer/status/1077373223149363200"/>
    <hyperlink ref="X162" r:id="rId767" display="https://twitter.com/#!/stopfossfuels/status/1076535367183011841"/>
    <hyperlink ref="X163" r:id="rId768" display="https://twitter.com/#!/degrees105/status/1077382232678023168"/>
    <hyperlink ref="X164" r:id="rId769" display="https://twitter.com/#!/wmyb_007/status/1077606737522380801"/>
    <hyperlink ref="X165" r:id="rId770" display="https://twitter.com/#!/engelstad_b/status/1077636027186139136"/>
    <hyperlink ref="X166" r:id="rId771" display="https://twitter.com/#!/siscakid/status/1077636223890587650"/>
    <hyperlink ref="X167" r:id="rId772" display="https://twitter.com/#!/historylvrsclub/status/1077635829168816134"/>
    <hyperlink ref="X168" r:id="rId773" display="https://twitter.com/#!/johnastewart7/status/1077639531158011904"/>
    <hyperlink ref="X169" r:id="rId774" display="https://twitter.com/#!/labourstartcanf/status/1078032826228985856"/>
    <hyperlink ref="X170" r:id="rId775" display="https://twitter.com/#!/dblackadder/status/1078049832105922560"/>
    <hyperlink ref="X171" r:id="rId776" display="https://twitter.com/#!/ignatiusweeks/status/1078944773115916289"/>
    <hyperlink ref="X172" r:id="rId777" display="https://twitter.com/#!/j_soldeville/status/1071850031991414785"/>
    <hyperlink ref="X173" r:id="rId778" display="https://twitter.com/#!/3world_wide/status/1079008358538059777"/>
    <hyperlink ref="X174" r:id="rId779" display="https://twitter.com/#!/giheme/status/1079022210940104709"/>
    <hyperlink ref="X175" r:id="rId780" display="https://twitter.com/#!/giheme/status/1079022210940104709"/>
    <hyperlink ref="X176" r:id="rId781" display="https://twitter.com/#!/giheme/status/1079022210940104709"/>
    <hyperlink ref="X177" r:id="rId782" display="https://twitter.com/#!/giheme/status/1079022210940104709"/>
    <hyperlink ref="X178" r:id="rId783" display="https://twitter.com/#!/giheme/status/1079022210940104709"/>
    <hyperlink ref="X179" r:id="rId784" display="https://twitter.com/#!/giheme/status/1079022210940104709"/>
    <hyperlink ref="X180" r:id="rId785" display="https://twitter.com/#!/giheme/status/1079022210940104709"/>
    <hyperlink ref="X181" r:id="rId786" display="https://twitter.com/#!/giheme/status/1079022210940104709"/>
    <hyperlink ref="X182" r:id="rId787" display="https://twitter.com/#!/giheme/status/1079022210940104709"/>
    <hyperlink ref="X183" r:id="rId788" display="https://twitter.com/#!/giheme/status/1079022210940104709"/>
    <hyperlink ref="X184" r:id="rId789" display="https://twitter.com/#!/giheme/status/1079022210940104709"/>
    <hyperlink ref="X185" r:id="rId790" display="https://twitter.com/#!/giheme/status/1079022210940104709"/>
    <hyperlink ref="X186" r:id="rId791" display="https://twitter.com/#!/giheme/status/1079022210940104709"/>
    <hyperlink ref="X187" r:id="rId792" display="https://twitter.com/#!/giheme/status/1079022210940104709"/>
    <hyperlink ref="X188" r:id="rId793" display="https://twitter.com/#!/giheme/status/1079022210940104709"/>
    <hyperlink ref="X189" r:id="rId794" display="https://twitter.com/#!/giheme/status/1079022210940104709"/>
    <hyperlink ref="X190" r:id="rId795" display="https://twitter.com/#!/giheme/status/1079022210940104709"/>
    <hyperlink ref="X191" r:id="rId796" display="https://twitter.com/#!/giheme/status/1079022210940104709"/>
    <hyperlink ref="X192" r:id="rId797" display="https://twitter.com/#!/giheme/status/1079022210940104709"/>
    <hyperlink ref="X193" r:id="rId798" display="https://twitter.com/#!/giheme/status/1079022210940104709"/>
    <hyperlink ref="X194" r:id="rId799" display="https://twitter.com/#!/giheme/status/1079022210940104709"/>
    <hyperlink ref="X195" r:id="rId800" display="https://twitter.com/#!/giheme/status/1079022210940104709"/>
    <hyperlink ref="X196" r:id="rId801" display="https://twitter.com/#!/giheme/status/1079022210940104709"/>
    <hyperlink ref="X197" r:id="rId802" display="https://twitter.com/#!/giheme/status/1079022210940104709"/>
    <hyperlink ref="X198" r:id="rId803" display="https://twitter.com/#!/giheme/status/1079022210940104709"/>
    <hyperlink ref="X199" r:id="rId804" display="https://twitter.com/#!/giheme/status/1079022210940104709"/>
    <hyperlink ref="X200" r:id="rId805" display="https://twitter.com/#!/giheme/status/1079022210940104709"/>
    <hyperlink ref="X201" r:id="rId806" display="https://twitter.com/#!/giheme/status/1079022210940104709"/>
    <hyperlink ref="X202" r:id="rId807" display="https://twitter.com/#!/giheme/status/1079022210940104709"/>
    <hyperlink ref="X203" r:id="rId808" display="https://twitter.com/#!/giheme/status/1079022210940104709"/>
    <hyperlink ref="X204" r:id="rId809" display="https://twitter.com/#!/giheme/status/1079022210940104709"/>
    <hyperlink ref="X205" r:id="rId810" display="https://twitter.com/#!/giheme/status/1079022210940104709"/>
    <hyperlink ref="X206" r:id="rId811" display="https://twitter.com/#!/giheme/status/1079022210940104709"/>
    <hyperlink ref="X207" r:id="rId812" display="https://twitter.com/#!/giheme/status/1079022210940104709"/>
    <hyperlink ref="X208" r:id="rId813" display="https://twitter.com/#!/giheme/status/1079022210940104709"/>
    <hyperlink ref="X209" r:id="rId814" display="https://twitter.com/#!/giheme/status/1079022210940104709"/>
    <hyperlink ref="X210" r:id="rId815" display="https://twitter.com/#!/giheme/status/1079022210940104709"/>
    <hyperlink ref="X211" r:id="rId816" display="https://twitter.com/#!/giheme/status/1079022210940104709"/>
    <hyperlink ref="X212" r:id="rId817" display="https://twitter.com/#!/giheme/status/1079022210940104709"/>
    <hyperlink ref="X213" r:id="rId818" display="https://twitter.com/#!/giheme/status/1079022210940104709"/>
    <hyperlink ref="X214" r:id="rId819" display="https://twitter.com/#!/giheme/status/1079022210940104709"/>
    <hyperlink ref="X215" r:id="rId820" display="https://twitter.com/#!/giheme/status/1079022210940104709"/>
    <hyperlink ref="X216" r:id="rId821" display="https://twitter.com/#!/giheme/status/1079022210940104709"/>
    <hyperlink ref="X217" r:id="rId822" display="https://twitter.com/#!/giheme/status/1079022210940104709"/>
    <hyperlink ref="X218" r:id="rId823" display="https://twitter.com/#!/giheme/status/1079022210940104709"/>
    <hyperlink ref="X219" r:id="rId824" display="https://twitter.com/#!/giheme/status/1079022210940104709"/>
    <hyperlink ref="X220" r:id="rId825" display="https://twitter.com/#!/jrtwatter/status/1079189410707587073"/>
    <hyperlink ref="X221" r:id="rId826" display="https://twitter.com/#!/excell5/status/1079666358273691653"/>
    <hyperlink ref="X222" r:id="rId827" display="https://twitter.com/#!/politicsbloke/status/1079772359513554944"/>
    <hyperlink ref="X223" r:id="rId828" display="https://twitter.com/#!/politicsbloke/status/1079772419143929857"/>
    <hyperlink ref="X224" r:id="rId829" display="https://twitter.com/#!/hateisfutile/status/1080256094444892162"/>
    <hyperlink ref="X225" r:id="rId830" display="https://twitter.com/#!/nantes_revoltee/status/1055728426844413953"/>
    <hyperlink ref="X226" r:id="rId831" display="https://twitter.com/#!/iboehler/status/1080279512347234305"/>
    <hyperlink ref="X227" r:id="rId832" display="https://twitter.com/#!/stabledoorz/status/1080279653166673920"/>
    <hyperlink ref="X228" r:id="rId833" display="https://twitter.com/#!/stabledoorz/status/1080288227351703559"/>
    <hyperlink ref="X229" r:id="rId834" display="https://twitter.com/#!/bernardvachon1/status/1065691276694171649"/>
    <hyperlink ref="X230" r:id="rId835" display="https://twitter.com/#!/fabienbazin/status/1080442535833755648"/>
    <hyperlink ref="X231" r:id="rId836" display="https://twitter.com/#!/dupouvoirdachat/status/1080500881395732480"/>
    <hyperlink ref="X232" r:id="rId837" display="https://twitter.com/#!/nevabelle/status/1080502747974242304"/>
    <hyperlink ref="X233" r:id="rId838" display="https://twitter.com/#!/cedricszabo/status/1065692649389203457"/>
    <hyperlink ref="X234" r:id="rId839" display="https://twitter.com/#!/bernardvachon1/status/1065691276694171649"/>
    <hyperlink ref="X235" r:id="rId840" display="https://twitter.com/#!/cedricszabo/status/1065692649389203457"/>
    <hyperlink ref="X236" r:id="rId841" display="https://twitter.com/#!/bernardvachon1/status/1065691276694171649"/>
    <hyperlink ref="X237" r:id="rId842" display="https://twitter.com/#!/cedricszabo/status/1065692649389203457"/>
    <hyperlink ref="X238" r:id="rId843" display="https://twitter.com/#!/bernardvachon1/status/1065691276694171649"/>
    <hyperlink ref="X239" r:id="rId844" display="https://twitter.com/#!/cedricszabo/status/1065692649389203457"/>
    <hyperlink ref="X240" r:id="rId845" display="https://twitter.com/#!/bernardvachon1/status/1065691276694171649"/>
    <hyperlink ref="X241" r:id="rId846" display="https://twitter.com/#!/cedricszabo/status/1065692649389203457"/>
    <hyperlink ref="X242" r:id="rId847" display="https://twitter.com/#!/bernardvachon1/status/1065691276694171649"/>
    <hyperlink ref="X243" r:id="rId848" display="https://twitter.com/#!/cedricszabo/status/1065692649389203457"/>
    <hyperlink ref="X244" r:id="rId849" display="https://twitter.com/#!/bernardvachon1/status/1065691276694171649"/>
    <hyperlink ref="X245" r:id="rId850" display="https://twitter.com/#!/cedricszabo/status/1065692649389203457"/>
    <hyperlink ref="X246" r:id="rId851" display="https://twitter.com/#!/bernardvachon1/status/1065691276694171649"/>
    <hyperlink ref="X247" r:id="rId852" display="https://twitter.com/#!/cedricszabo/status/1065692649389203457"/>
    <hyperlink ref="X248" r:id="rId853" display="https://twitter.com/#!/bernardvachon1/status/1065691276694171649"/>
    <hyperlink ref="X249" r:id="rId854" display="https://twitter.com/#!/cedricszabo/status/1065692649389203457"/>
    <hyperlink ref="X250" r:id="rId855" display="https://twitter.com/#!/bernardvachon1/status/1065691276694171649"/>
    <hyperlink ref="X251" r:id="rId856" display="https://twitter.com/#!/bernardvachon1/status/1080433427109826561"/>
    <hyperlink ref="X252" r:id="rId857" display="https://twitter.com/#!/cedricszabo/status/1065692649389203457"/>
    <hyperlink ref="X253" r:id="rId858" display="https://twitter.com/#!/cedricszabo/status/1080547353168351232"/>
    <hyperlink ref="X254" r:id="rId859" display="https://twitter.com/#!/kairosneige/status/1080500746913746944"/>
    <hyperlink ref="X255" r:id="rId860" display="https://twitter.com/#!/kairosneige/status/1080501406644256770"/>
    <hyperlink ref="X256" r:id="rId861" display="https://twitter.com/#!/kairosneige/status/1080502106178621440"/>
    <hyperlink ref="X257" r:id="rId862" display="https://twitter.com/#!/kairosneige/status/1080571051992600576"/>
    <hyperlink ref="X258" r:id="rId863" display="https://twitter.com/#!/emmaubon/status/1080591314348068865"/>
    <hyperlink ref="X259" r:id="rId864" display="https://twitter.com/#!/fenskenick/status/1082279037760872456"/>
    <hyperlink ref="X260" r:id="rId865" display="https://twitter.com/#!/abdoulayesouk10/status/1082805711288057856"/>
    <hyperlink ref="X261" r:id="rId866" display="https://twitter.com/#!/ibra_ansary/status/1082991814209138688"/>
    <hyperlink ref="X262" r:id="rId867" display="https://twitter.com/#!/juniorprevost/status/1083047731231379456"/>
    <hyperlink ref="X263" r:id="rId868" display="https://twitter.com/#!/juniorprevost/status/1083047731231379456"/>
    <hyperlink ref="X264" r:id="rId869" display="https://twitter.com/#!/thony_baby/status/1083070810351456256"/>
    <hyperlink ref="X265" r:id="rId870" display="https://twitter.com/#!/thony_baby/status/1083070810351456256"/>
    <hyperlink ref="X266" r:id="rId871" display="https://twitter.com/#!/gouvmali/status/1083104346483630080"/>
    <hyperlink ref="X267" r:id="rId872" display="https://twitter.com/#!/sangare1888/status/1083107916209704962"/>
    <hyperlink ref="X268" r:id="rId873" display="https://twitter.com/#!/iluvhaiti/status/1083109982617391104"/>
    <hyperlink ref="X269" r:id="rId874" display="https://twitter.com/#!/iluvhaiti/status/1083109982617391104"/>
    <hyperlink ref="X270" r:id="rId875" display="https://twitter.com/#!/billystsurin/status/1083128664517214209"/>
    <hyperlink ref="X271" r:id="rId876" display="https://twitter.com/#!/billystsurin/status/1083128664517214209"/>
    <hyperlink ref="X272" r:id="rId877" display="https://twitter.com/#!/sboubeye/status/1082788633906761728"/>
    <hyperlink ref="X273" r:id="rId878" display="https://twitter.com/#!/echosmedias/status/1083157786081533952"/>
    <hyperlink ref="X274" r:id="rId879" display="https://twitter.com/#!/gatte_l/status/1083376040783826946"/>
    <hyperlink ref="X275" r:id="rId880" display="https://twitter.com/#!/gatte_l/status/1083376040783826946"/>
    <hyperlink ref="X276" r:id="rId881" display="https://twitter.com/#!/frantzduval/status/1083011777317736449"/>
    <hyperlink ref="X277" r:id="rId882" display="https://twitter.com/#!/olesty/status/1083416937248505862"/>
    <hyperlink ref="X278" r:id="rId883" display="https://twitter.com/#!/olesty/status/1083416937248505862"/>
    <hyperlink ref="X279" r:id="rId884" display="https://twitter.com/#!/candiscallison/status/1083543707582955520"/>
    <hyperlink ref="X280" r:id="rId885" display="https://twitter.com/#!/walkinginaustin/status/1083546055164264448"/>
    <hyperlink ref="X281" r:id="rId886" display="https://twitter.com/#!/charlesmenzies/status/1066159139074654208"/>
    <hyperlink ref="X282" r:id="rId887" display="https://twitter.com/#!/charlesmenzies/status/1083555751480545280"/>
    <hyperlink ref="X283" r:id="rId888" display="https://twitter.com/#!/_against_empire/status/1083556803818905602"/>
    <hyperlink ref="X284" r:id="rId889" display="https://twitter.com/#!/myteathyme/status/1083562761051729920"/>
    <hyperlink ref="X285" r:id="rId890" display="https://twitter.com/#!/victorwaiyinlam/status/1083565070766895104"/>
    <hyperlink ref="X286" r:id="rId891" display="https://twitter.com/#!/pieglue/status/1083569792638803968"/>
    <hyperlink ref="X287" r:id="rId892" display="https://twitter.com/#!/brennaowen/status/1083570188199424007"/>
    <hyperlink ref="X288" r:id="rId893" display="https://twitter.com/#!/xrebelcanada/status/1083571121243467777"/>
    <hyperlink ref="X289" r:id="rId894" display="https://twitter.com/#!/diagnosticchick/status/1083571621342830592"/>
    <hyperlink ref="X290" r:id="rId895" display="https://twitter.com/#!/brad_burgen/status/1083571756240125953"/>
    <hyperlink ref="X291" r:id="rId896" display="https://twitter.com/#!/nielekane/status/1083572273141829637"/>
    <hyperlink ref="X292" r:id="rId897" display="https://twitter.com/#!/actorlbd/status/1083573659988484097"/>
    <hyperlink ref="X293" r:id="rId898" display="https://twitter.com/#!/ccwwfoundation/status/1083577001259069440"/>
    <hyperlink ref="X294" r:id="rId899" display="https://twitter.com/#!/denyse_hayward/status/1083579155805949952"/>
    <hyperlink ref="X295" r:id="rId900" display="https://twitter.com/#!/gindaanis/status/1083580345188966401"/>
    <hyperlink ref="X296" r:id="rId901" display="https://twitter.com/#!/cuntext/status/1083582278587084800"/>
    <hyperlink ref="X297" r:id="rId902" display="https://twitter.com/#!/canadianlefty/status/1083582691159756800"/>
    <hyperlink ref="X298" r:id="rId903" display="https://twitter.com/#!/ukudigada/status/1083587668200615936"/>
    <hyperlink ref="X299" r:id="rId904" display="https://twitter.com/#!/princesslucaj/status/1083587857334202368"/>
    <hyperlink ref="X300" r:id="rId905" display="https://twitter.com/#!/mediaindigena/status/1083588541022654464"/>
    <hyperlink ref="X301" r:id="rId906" display="https://twitter.com/#!/slignot/status/1083589260115042304"/>
    <hyperlink ref="X302" r:id="rId907" display="https://twitter.com/#!/auraeros/status/1083590562492633089"/>
    <hyperlink ref="X303" r:id="rId908" display="https://twitter.com/#!/extinctionmilan/status/1083590870832697344"/>
    <hyperlink ref="X304" r:id="rId909" display="https://twitter.com/#!/catsagainsttar/status/1083591618626834432"/>
    <hyperlink ref="X305" r:id="rId910" display="https://twitter.com/#!/_collinsmaina/status/1083591725719859200"/>
    <hyperlink ref="X306" r:id="rId911" display="https://twitter.com/#!/mpgphd/status/1083592474889777152"/>
    <hyperlink ref="X307" r:id="rId912" display="https://twitter.com/#!/james_m_wilt/status/1083594092016271360"/>
    <hyperlink ref="X308" r:id="rId913" display="https://twitter.com/#!/margotyoung3/status/1083595646999773184"/>
    <hyperlink ref="X309" r:id="rId914" display="https://twitter.com/#!/bad_woof/status/1083595750049632256"/>
    <hyperlink ref="X310" r:id="rId915" display="https://twitter.com/#!/drlesleyhowse/status/1083597367297933312"/>
    <hyperlink ref="X311" r:id="rId916" display="https://twitter.com/#!/susanadee/status/1083601954184392704"/>
    <hyperlink ref="X312" r:id="rId917" display="https://twitter.com/#!/edosdi/status/1083603511437287425"/>
    <hyperlink ref="X313" r:id="rId918" display="https://twitter.com/#!/marilynwooldrid/status/1083606108894257152"/>
    <hyperlink ref="X314" r:id="rId919" display="https://twitter.com/#!/michellexxli/status/1083609307650772993"/>
    <hyperlink ref="X315" r:id="rId920" display="https://twitter.com/#!/cinemaneophyte/status/1083610288988012544"/>
    <hyperlink ref="X316" r:id="rId921" display="https://twitter.com/#!/marktmaclean/status/1083611070307004416"/>
    <hyperlink ref="X317" r:id="rId922" display="https://twitter.com/#!/tiny_lantern/status/1083612924449644544"/>
    <hyperlink ref="X318" r:id="rId923" display="https://twitter.com/#!/capld31/status/1083614688586416128"/>
    <hyperlink ref="X319" r:id="rId924" display="https://twitter.com/#!/larrydrake/status/1083616467126345728"/>
    <hyperlink ref="X320" r:id="rId925" display="https://twitter.com/#!/daniel_nikpayuk/status/1083619159089401856"/>
    <hyperlink ref="X321" r:id="rId926" display="https://twitter.com/#!/marciawalteres/status/1083621169851322369"/>
    <hyperlink ref="X322" r:id="rId927" display="https://twitter.com/#!/restmensje/status/1083631493581361152"/>
    <hyperlink ref="X323" r:id="rId928" display="https://twitter.com/#!/blacktaileddeer/status/1083639366491136000"/>
    <hyperlink ref="X324" r:id="rId929" display="https://twitter.com/#!/lyxica/status/1083663057878843392"/>
    <hyperlink ref="X325" r:id="rId930" display="https://twitter.com/#!/carolelindstrom/status/1083695033092579333"/>
    <hyperlink ref="X326" r:id="rId931" display="https://twitter.com/#!/campbelllor/status/1083705194838396928"/>
    <hyperlink ref="X327" r:id="rId932" display="https://twitter.com/#!/alexkhasnabish/status/1083719499499618304"/>
    <hyperlink ref="X328" r:id="rId933" display="https://twitter.com/#!/1292kay/status/1083743352741335041"/>
    <hyperlink ref="X329" r:id="rId934" display="https://twitter.com/#!/geist_maschine/status/1083764687076974597"/>
    <hyperlink ref="X330" r:id="rId935" display="https://twitter.com/#!/tbayturner/status/1083764716894269440"/>
    <hyperlink ref="X331" r:id="rId936" display="https://twitter.com/#!/franky_says/status/1083767591045222400"/>
    <hyperlink ref="X332" r:id="rId937" display="https://twitter.com/#!/shirleyannmcdon/status/1083771366573146112"/>
    <hyperlink ref="X333" r:id="rId938" display="https://twitter.com/#!/fruittiloopz/status/1083771491810988032"/>
    <hyperlink ref="X334" r:id="rId939" display="https://twitter.com/#!/davegaertner/status/1083773366425665536"/>
    <hyperlink ref="X335" r:id="rId940" display="https://twitter.com/#!/island_cynic/status/1083779873468907520"/>
    <hyperlink ref="X336" r:id="rId941" display="https://twitter.com/#!/rcomeau24/status/1083780025072144384"/>
    <hyperlink ref="X337" r:id="rId942" display="https://twitter.com/#!/takeactionch/status/1083781029956149248"/>
    <hyperlink ref="X338" r:id="rId943" display="https://twitter.com/#!/gersandelf/status/1083782716326379521"/>
    <hyperlink ref="X339" r:id="rId944" display="https://twitter.com/#!/tearafraser/status/1083783809621884928"/>
    <hyperlink ref="X340" r:id="rId945" display="https://twitter.com/#!/cybelesees/status/1083833373859237888"/>
    <hyperlink ref="X341" r:id="rId946" display="https://twitter.com/#!/ojibray/status/1083840891121528834"/>
    <hyperlink ref="X342" r:id="rId947" display="https://twitter.com/#!/laurelrusswurm/status/1083841079848382464"/>
    <hyperlink ref="X343" r:id="rId948" display="https://twitter.com/#!/bmby_sapphire85/status/1083866306674216960"/>
    <hyperlink ref="X344" r:id="rId949" display="https://twitter.com/#!/brodieguy/status/1083905645932273664"/>
    <hyperlink ref="X345" r:id="rId950" display="https://twitter.com/#!/laurenlatour/status/1083905835447726080"/>
    <hyperlink ref="X346" r:id="rId951" display="https://twitter.com/#!/actuallyreadbks/status/1083906577738821632"/>
    <hyperlink ref="X347" r:id="rId952" display="https://twitter.com/#!/marclucke/status/1083909088575143937"/>
    <hyperlink ref="X348" r:id="rId953" display="https://twitter.com/#!/jamunagt/status/1083920664296189952"/>
    <hyperlink ref="X349" r:id="rId954" display="https://twitter.com/#!/adventure_bean/status/1083932952315101184"/>
    <hyperlink ref="X350" r:id="rId955" display="https://twitter.com/#!/wmn4srvl/status/1083976443464314880"/>
    <hyperlink ref="X351" r:id="rId956" display="https://twitter.com/#!/lmnicholson68/status/1084128598968205313"/>
    <hyperlink ref="X352" r:id="rId957" display="https://twitter.com/#!/lmnicholson68/status/1084128598968205313"/>
    <hyperlink ref="X353" r:id="rId958" display="https://twitter.com/#!/delbertrileyjr/status/1084128930297192454"/>
    <hyperlink ref="X354" r:id="rId959" display="https://twitter.com/#!/delbertrileyjr/status/1084128930297192454"/>
    <hyperlink ref="X355" r:id="rId960" display="https://twitter.com/#!/mattbritton1976/status/1084128946323640320"/>
    <hyperlink ref="X356" r:id="rId961" display="https://twitter.com/#!/mattbritton1976/status/1084128946323640320"/>
    <hyperlink ref="X357" r:id="rId962" display="https://twitter.com/#!/ncicnpercy/status/1084129004523786241"/>
    <hyperlink ref="X358" r:id="rId963" display="https://twitter.com/#!/ncicnpercy/status/1084129004523786241"/>
    <hyperlink ref="X359" r:id="rId964" display="https://twitter.com/#!/burningommm/status/1084130022569402368"/>
    <hyperlink ref="X360" r:id="rId965" display="https://twitter.com/#!/burningommm/status/1084130022569402368"/>
    <hyperlink ref="X361" r:id="rId966" display="https://twitter.com/#!/sbstewartlaing/status/1084134541994803201"/>
    <hyperlink ref="X362" r:id="rId967" display="https://twitter.com/#!/sbstewartlaing/status/1084134541994803201"/>
    <hyperlink ref="X363" r:id="rId968" display="https://twitter.com/#!/lw4/status/1084144056819699712"/>
    <hyperlink ref="X364" r:id="rId969" display="https://twitter.com/#!/lw4/status/1084144056819699712"/>
    <hyperlink ref="X365" r:id="rId970" display="https://twitter.com/#!/joanneipayne/status/1083685154772713472"/>
    <hyperlink ref="X366" r:id="rId971" display="https://twitter.com/#!/joanneipayne/status/1084158198788079616"/>
    <hyperlink ref="X367" r:id="rId972" display="https://twitter.com/#!/joanneipayne/status/1084158198788079616"/>
    <hyperlink ref="X368" r:id="rId973" display="https://twitter.com/#!/basail_/status/1084167327627784192"/>
    <hyperlink ref="X369" r:id="rId974" display="https://twitter.com/#!/basail_/status/1084167327627784192"/>
    <hyperlink ref="X370" r:id="rId975" display="https://twitter.com/#!/elfqunari/status/1084167626736193537"/>
    <hyperlink ref="X371" r:id="rId976" display="https://twitter.com/#!/elfqunari/status/1084167626736193537"/>
    <hyperlink ref="X372" r:id="rId977" display="https://twitter.com/#!/beaton_b/status/1084168001367216128"/>
    <hyperlink ref="X373" r:id="rId978" display="https://twitter.com/#!/beaton_b/status/1084168001367216128"/>
    <hyperlink ref="X374" r:id="rId979" display="https://twitter.com/#!/gabedr888/status/1084175260667260930"/>
    <hyperlink ref="X375" r:id="rId980" display="https://twitter.com/#!/gabedr888/status/1084175260667260930"/>
    <hyperlink ref="X376" r:id="rId981" display="https://twitter.com/#!/terrilltf/status/1084177328823971840"/>
    <hyperlink ref="X377" r:id="rId982" display="https://twitter.com/#!/terrilltf/status/1084177328823971840"/>
    <hyperlink ref="X378" r:id="rId983" display="https://twitter.com/#!/megawedgy/status/1084177672446472192"/>
    <hyperlink ref="X379" r:id="rId984" display="https://twitter.com/#!/megawedgy/status/1084177672446472192"/>
    <hyperlink ref="X380" r:id="rId985" display="https://twitter.com/#!/eric0lawton/status/1083845677355016194"/>
    <hyperlink ref="X381" r:id="rId986" display="https://twitter.com/#!/eric0lawton/status/1084181820479029251"/>
    <hyperlink ref="X382" r:id="rId987" display="https://twitter.com/#!/eric0lawton/status/1084181820479029251"/>
    <hyperlink ref="X383" r:id="rId988" display="https://twitter.com/#!/fidelioscabinet/status/1084183135548571648"/>
    <hyperlink ref="X384" r:id="rId989" display="https://twitter.com/#!/fidelioscabinet/status/1084183135548571648"/>
    <hyperlink ref="X385" r:id="rId990" display="https://twitter.com/#!/starr_albert/status/1084188008910249984"/>
    <hyperlink ref="X386" r:id="rId991" display="https://twitter.com/#!/starr_albert/status/1084188008910249984"/>
    <hyperlink ref="X387" r:id="rId992" display="https://twitter.com/#!/metisrebelle/status/1084192590256398336"/>
    <hyperlink ref="X388" r:id="rId993" display="https://twitter.com/#!/metisrebelle/status/1084192590256398336"/>
    <hyperlink ref="X389" r:id="rId994" display="https://twitter.com/#!/native_orchid/status/1084219482669834246"/>
    <hyperlink ref="X390" r:id="rId995" display="https://twitter.com/#!/native_orchid/status/1084219482669834246"/>
    <hyperlink ref="X391" r:id="rId996" display="https://twitter.com/#!/spkr2managers/status/1084222775756173313"/>
    <hyperlink ref="X392" r:id="rId997" display="https://twitter.com/#!/spkr2managers/status/1084222775756173313"/>
    <hyperlink ref="X393" r:id="rId998" display="https://twitter.com/#!/pam_palmater/status/1084230705343717376"/>
    <hyperlink ref="X394" r:id="rId999" display="https://twitter.com/#!/pam_palmater/status/1084230705343717376"/>
    <hyperlink ref="X395" r:id="rId1000" display="https://twitter.com/#!/christinamckeen/status/1084230931156586496"/>
    <hyperlink ref="X396" r:id="rId1001" display="https://twitter.com/#!/christinamckeen/status/1084230931156586496"/>
    <hyperlink ref="X397" r:id="rId1002" display="https://twitter.com/#!/theimmortalgoat/status/1084231109074800640"/>
    <hyperlink ref="X398" r:id="rId1003" display="https://twitter.com/#!/theimmortalgoat/status/1084231109074800640"/>
    <hyperlink ref="X399" r:id="rId1004" display="https://twitter.com/#!/andrewkimmel/status/1084231500499828736"/>
    <hyperlink ref="X400" r:id="rId1005" display="https://twitter.com/#!/andrewkimmel/status/1084231500499828736"/>
    <hyperlink ref="X401" r:id="rId1006" display="https://twitter.com/#!/tommychong840/status/1084232450920706049"/>
    <hyperlink ref="X402" r:id="rId1007" display="https://twitter.com/#!/tommychong840/status/1084232450920706049"/>
    <hyperlink ref="X403" r:id="rId1008" display="https://twitter.com/#!/sminor689/status/1084232483258826752"/>
    <hyperlink ref="X404" r:id="rId1009" display="https://twitter.com/#!/sminor689/status/1084232483258826752"/>
    <hyperlink ref="X405" r:id="rId1010" display="https://twitter.com/#!/stevelloyd001/status/1084232785160593409"/>
    <hyperlink ref="X406" r:id="rId1011" display="https://twitter.com/#!/stevelloyd001/status/1084232785160593409"/>
    <hyperlink ref="X407" r:id="rId1012" display="https://twitter.com/#!/taniasterling/status/1084233008167694336"/>
    <hyperlink ref="X408" r:id="rId1013" display="https://twitter.com/#!/taniasterling/status/1084233008167694336"/>
    <hyperlink ref="X409" r:id="rId1014" display="https://twitter.com/#!/janh67191058/status/1084233402201427968"/>
    <hyperlink ref="X410" r:id="rId1015" display="https://twitter.com/#!/janh67191058/status/1084233402201427968"/>
    <hyperlink ref="X411" r:id="rId1016" display="https://twitter.com/#!/kataclyst/status/1084233694867533824"/>
    <hyperlink ref="X412" r:id="rId1017" display="https://twitter.com/#!/kataclyst/status/1084233694867533824"/>
    <hyperlink ref="X413" r:id="rId1018" display="https://twitter.com/#!/wiggles604/status/1084233757102530560"/>
    <hyperlink ref="X414" r:id="rId1019" display="https://twitter.com/#!/wiggles604/status/1084233757102530560"/>
    <hyperlink ref="X415" r:id="rId1020" display="https://twitter.com/#!/crppynblts/status/1084233953458905088"/>
    <hyperlink ref="X416" r:id="rId1021" display="https://twitter.com/#!/crppynblts/status/1084233953458905088"/>
    <hyperlink ref="X417" r:id="rId1022" display="https://twitter.com/#!/punishmenthurts/status/1084234024678117376"/>
    <hyperlink ref="X418" r:id="rId1023" display="https://twitter.com/#!/punishmenthurts/status/1084234024678117376"/>
    <hyperlink ref="X419" r:id="rId1024" display="https://twitter.com/#!/lanceblack01/status/1084235634728824832"/>
    <hyperlink ref="X420" r:id="rId1025" display="https://twitter.com/#!/lanceblack01/status/1084235634728824832"/>
    <hyperlink ref="X421" r:id="rId1026" display="https://twitter.com/#!/bethanymckenzie/status/1084239611860201472"/>
    <hyperlink ref="X422" r:id="rId1027" display="https://twitter.com/#!/bethanymckenzie/status/1084239611860201472"/>
    <hyperlink ref="X423" r:id="rId1028" display="https://twitter.com/#!/themagnific3nt/status/1084241713328283649"/>
    <hyperlink ref="X424" r:id="rId1029" display="https://twitter.com/#!/themagnific3nt/status/1084241713328283649"/>
    <hyperlink ref="X425" r:id="rId1030" display="https://twitter.com/#!/sdqinjapan/status/1084248624194760704"/>
    <hyperlink ref="X426" r:id="rId1031" display="https://twitter.com/#!/sdqinjapan/status/1084248624194760704"/>
    <hyperlink ref="X427" r:id="rId1032" display="https://twitter.com/#!/meehngunqwe/status/1084253762498293760"/>
    <hyperlink ref="X428" r:id="rId1033" display="https://twitter.com/#!/meehngunqwe/status/1084253762498293760"/>
    <hyperlink ref="X429" r:id="rId1034" display="https://twitter.com/#!/cutfeetj/status/1084257531583705088"/>
    <hyperlink ref="X430" r:id="rId1035" display="https://twitter.com/#!/cutfeetj/status/1084257531583705088"/>
    <hyperlink ref="X431" r:id="rId1036" display="https://twitter.com/#!/qallunette/status/1084258690205663232"/>
    <hyperlink ref="X432" r:id="rId1037" display="https://twitter.com/#!/qallunette/status/1084258690205663232"/>
    <hyperlink ref="X433" r:id="rId1038" display="https://twitter.com/#!/fabian_goodwill/status/1084271108436574209"/>
    <hyperlink ref="X434" r:id="rId1039" display="https://twitter.com/#!/fabian_goodwill/status/1084271108436574209"/>
    <hyperlink ref="X435" r:id="rId1040" display="https://twitter.com/#!/allthecdnpoli/status/1084273478209986560"/>
    <hyperlink ref="X436" r:id="rId1041" display="https://twitter.com/#!/nlsmith99/status/1084287648145915904"/>
    <hyperlink ref="X437" r:id="rId1042" display="https://twitter.com/#!/leahgaz/status/1084295632586563585"/>
    <hyperlink ref="X438" r:id="rId1043" display="https://twitter.com/#!/leahgaz/status/1084295632586563585"/>
    <hyperlink ref="X439" r:id="rId1044" display="https://twitter.com/#!/friendsofpipe/status/1084300749155127296"/>
    <hyperlink ref="X440" r:id="rId1045" display="https://twitter.com/#!/friendsofpipe/status/1084300749155127296"/>
    <hyperlink ref="X441" r:id="rId1046" display="https://twitter.com/#!/lovepsycho1st/status/1084303348528893952"/>
    <hyperlink ref="X442" r:id="rId1047" display="https://twitter.com/#!/ambercat7/status/1084315173530320896"/>
    <hyperlink ref="X443" r:id="rId1048" display="https://twitter.com/#!/ambercat7/status/1084315173530320896"/>
    <hyperlink ref="X444" r:id="rId1049" display="https://twitter.com/#!/jrnipu/status/1084316252947005441"/>
    <hyperlink ref="X445" r:id="rId1050" display="https://twitter.com/#!/jrnipu/status/1084316252947005441"/>
    <hyperlink ref="X446" r:id="rId1051" display="https://twitter.com/#!/jamesforbes17/status/1084321272207560704"/>
    <hyperlink ref="X447" r:id="rId1052" display="https://twitter.com/#!/jamesforbes17/status/1084321272207560704"/>
    <hyperlink ref="X448" r:id="rId1053" display="https://twitter.com/#!/trublwithnormal/status/1084325318242951169"/>
    <hyperlink ref="X449" r:id="rId1054" display="https://twitter.com/#!/trublwithnormal/status/1084325318242951169"/>
    <hyperlink ref="X450" r:id="rId1055" display="https://twitter.com/#!/1kermodebear/status/1084327844082155520"/>
    <hyperlink ref="X451" r:id="rId1056" display="https://twitter.com/#!/1kermodebear/status/1084327844082155520"/>
    <hyperlink ref="X452" r:id="rId1057" display="https://twitter.com/#!/ciiaqap/status/1084359134814720000"/>
    <hyperlink ref="X453" r:id="rId1058" display="https://twitter.com/#!/ciiaqap/status/1084359134814720000"/>
    <hyperlink ref="X454" r:id="rId1059" display="https://twitter.com/#!/indigenousedge/status/1084407608063062016"/>
    <hyperlink ref="X455" r:id="rId1060" display="https://twitter.com/#!/indigenousedge/status/1084407608063062016"/>
    <hyperlink ref="X456" r:id="rId1061" display="https://twitter.com/#!/adulteveryword/status/1058003684036997127"/>
    <hyperlink ref="X457" r:id="rId1062" display="https://twitter.com/#!/adulteveryword/status/1063288503386091526"/>
    <hyperlink ref="X458" r:id="rId1063" display="https://twitter.com/#!/adulteveryword/status/1068573325482315776"/>
    <hyperlink ref="X459" r:id="rId1064" display="https://twitter.com/#!/adulteveryword/status/1073858151584153600"/>
    <hyperlink ref="X460" r:id="rId1065" display="https://twitter.com/#!/adulteveryword/status/1079142970845147136"/>
    <hyperlink ref="X461" r:id="rId1066" display="https://twitter.com/#!/adulteveryword/status/1084427794644230144"/>
    <hyperlink ref="X462" r:id="rId1067" display="https://twitter.com/#!/stewartetcie/status/1084432208708788226"/>
    <hyperlink ref="X463" r:id="rId1068" display="https://twitter.com/#!/stewartetcie/status/1084432208708788226"/>
    <hyperlink ref="X464" r:id="rId1069" display="https://twitter.com/#!/petersgordon/status/1084434085831999493"/>
    <hyperlink ref="X465" r:id="rId1070" display="https://twitter.com/#!/petersgordon/status/1084434085831999493"/>
    <hyperlink ref="X466" r:id="rId1071" display="https://twitter.com/#!/lizcarlson77/status/1084434965255852032"/>
    <hyperlink ref="X467" r:id="rId1072" display="https://twitter.com/#!/lizcarlson77/status/1084434965255852032"/>
    <hyperlink ref="X468" r:id="rId1073" display="https://twitter.com/#!/siempre1907/status/1084444917617684480"/>
    <hyperlink ref="X469" r:id="rId1074" display="https://twitter.com/#!/siempre1907/status/1084444917617684480"/>
    <hyperlink ref="X470" r:id="rId1075" display="https://twitter.com/#!/klein_oranje/status/1084452525510516743"/>
    <hyperlink ref="X471" r:id="rId1076" display="https://twitter.com/#!/klein_oranje/status/1084452525510516743"/>
    <hyperlink ref="X472" r:id="rId1077" display="https://twitter.com/#!/lajoie_sharon/status/1084453053560954881"/>
    <hyperlink ref="X473" r:id="rId1078" display="https://twitter.com/#!/lajoie_sharon/status/1084453053560954881"/>
    <hyperlink ref="X474" r:id="rId1079" display="https://twitter.com/#!/22jasper26/status/1084475444068376581"/>
    <hyperlink ref="X475" r:id="rId1080" display="https://twitter.com/#!/22jasper26/status/1084475444068376581"/>
    <hyperlink ref="X476" r:id="rId1081" display="https://twitter.com/#!/iwilontario/status/1084484172368863232"/>
    <hyperlink ref="X477" r:id="rId1082" display="https://twitter.com/#!/iwilontario/status/1084484172368863232"/>
    <hyperlink ref="X478" r:id="rId1083" display="https://twitter.com/#!/tulukaruq/status/1084498244715999232"/>
    <hyperlink ref="X479" r:id="rId1084" display="https://twitter.com/#!/tulukaruq/status/1084498244715999232"/>
    <hyperlink ref="X480" r:id="rId1085" display="https://twitter.com/#!/seancarasso/status/1084499331028201473"/>
    <hyperlink ref="X481" r:id="rId1086" display="https://twitter.com/#!/seancarasso/status/1084499331028201473"/>
    <hyperlink ref="X482" r:id="rId1087" display="https://twitter.com/#!/emmyjewelxx/status/1084499572955607041"/>
    <hyperlink ref="X483" r:id="rId1088" display="https://twitter.com/#!/emmyjewelxx/status/1084499572955607041"/>
    <hyperlink ref="X484" r:id="rId1089" display="https://twitter.com/#!/psych_zeppelin/status/1084502075252400133"/>
    <hyperlink ref="X485" r:id="rId1090" display="https://twitter.com/#!/psych_zeppelin/status/1084502075252400133"/>
    <hyperlink ref="X486" r:id="rId1091" display="https://twitter.com/#!/espiritoespanto/status/1084504186467823616"/>
    <hyperlink ref="X487" r:id="rId1092" display="https://twitter.com/#!/espiritoespanto/status/1084504186467823616"/>
    <hyperlink ref="X488" r:id="rId1093" display="https://twitter.com/#!/matawafnm/status/1084504488927473664"/>
    <hyperlink ref="X489" r:id="rId1094" display="https://twitter.com/#!/matawafnm/status/1084504488927473664"/>
    <hyperlink ref="X490" r:id="rId1095" display="https://twitter.com/#!/steve_actually/status/1084512442879750146"/>
    <hyperlink ref="X491" r:id="rId1096" display="https://twitter.com/#!/steve_actually/status/1084512442879750146"/>
    <hyperlink ref="X492" r:id="rId1097" display="https://twitter.com/#!/sameo416/status/1084134066830508033"/>
    <hyperlink ref="X493" r:id="rId1098" display="https://twitter.com/#!/sameo416/status/1084134066830508033"/>
    <hyperlink ref="X494" r:id="rId1099" display="https://twitter.com/#!/sameo416/status/1084534164399878144"/>
    <hyperlink ref="X495" r:id="rId1100" display="https://twitter.com/#!/kimpweaver/status/1084536438992109576"/>
    <hyperlink ref="X496" r:id="rId1101" display="https://twitter.com/#!/kimpweaver/status/1084536438992109576"/>
    <hyperlink ref="X497" r:id="rId1102" display="https://twitter.com/#!/ralphscenic/status/1084536630243844097"/>
    <hyperlink ref="X498" r:id="rId1103" display="https://twitter.com/#!/ralphscenic/status/1084536630243844097"/>
    <hyperlink ref="X499" r:id="rId1104" display="https://twitter.com/#!/merlyn43/status/1084537837758775296"/>
    <hyperlink ref="X500" r:id="rId1105" display="https://twitter.com/#!/merlyn43/status/1084537837758775296"/>
    <hyperlink ref="X501" r:id="rId1106" display="https://twitter.com/#!/theslimdude/status/1084538202558529536"/>
    <hyperlink ref="X502" r:id="rId1107" display="https://twitter.com/#!/theslimdude/status/1084538202558529536"/>
    <hyperlink ref="X503" r:id="rId1108" display="https://twitter.com/#!/enbertussi/status/1084538215804125184"/>
    <hyperlink ref="X504" r:id="rId1109" display="https://twitter.com/#!/enbertussi/status/1084538215804125184"/>
    <hyperlink ref="X505" r:id="rId1110" display="https://twitter.com/#!/reneemctavish75/status/1084539951520178176"/>
    <hyperlink ref="X506" r:id="rId1111" display="https://twitter.com/#!/reneemctavish75/status/1084539951520178176"/>
    <hyperlink ref="X507" r:id="rId1112" display="https://twitter.com/#!/l4zybch/status/1084548748670394368"/>
    <hyperlink ref="X508" r:id="rId1113" display="https://twitter.com/#!/l4zybch/status/1084548748670394368"/>
    <hyperlink ref="X509" r:id="rId1114" display="https://twitter.com/#!/alagaaij/status/1084566094503907329"/>
    <hyperlink ref="X510" r:id="rId1115" display="https://twitter.com/#!/alagaaij/status/1084566094503907329"/>
    <hyperlink ref="X511" r:id="rId1116" display="https://twitter.com/#!/kelownascott/status/1084568450939334656"/>
    <hyperlink ref="X512" r:id="rId1117" display="https://twitter.com/#!/kelownascott/status/1084568450939334656"/>
    <hyperlink ref="X513" r:id="rId1118" display="https://twitter.com/#!/daveunger3/status/1084571149651009536"/>
    <hyperlink ref="X514" r:id="rId1119" display="https://twitter.com/#!/daveunger3/status/1084571149651009536"/>
    <hyperlink ref="X515" r:id="rId1120" display="https://twitter.com/#!/aevertree/status/1084602064578109440"/>
    <hyperlink ref="X516" r:id="rId1121" display="https://twitter.com/#!/aevertree/status/1084602064578109440"/>
    <hyperlink ref="X517" r:id="rId1122" display="https://twitter.com/#!/tomwhy1/status/1084621252126400518"/>
    <hyperlink ref="X518" r:id="rId1123" display="https://twitter.com/#!/tomwhy1/status/1084621252126400518"/>
    <hyperlink ref="X519" r:id="rId1124" display="https://twitter.com/#!/lambertlake/status/1084652237572329472"/>
    <hyperlink ref="X520" r:id="rId1125" display="https://twitter.com/#!/lambertlake/status/1084652237572329472"/>
    <hyperlink ref="X521" r:id="rId1126" display="https://twitter.com/#!/allan_crawshaw/status/1084657959014039552"/>
    <hyperlink ref="X522" r:id="rId1127" display="https://twitter.com/#!/allan_crawshaw/status/1084657959014039552"/>
    <hyperlink ref="X523" r:id="rId1128" display="https://twitter.com/#!/shaunhowell/status/1084683329226530818"/>
    <hyperlink ref="X524" r:id="rId1129" display="https://twitter.com/#!/shaunhowell/status/1084683329226530818"/>
    <hyperlink ref="X525" r:id="rId1130" display="https://twitter.com/#!/danaqueen69/status/1084565630462746624"/>
    <hyperlink ref="X526" r:id="rId1131" display="https://twitter.com/#!/terrencepaul5/status/1084693941130129413"/>
    <hyperlink ref="X527" r:id="rId1132" display="https://twitter.com/#!/terrencepaul5/status/1083703979559739392"/>
    <hyperlink ref="X528" r:id="rId1133" display="https://twitter.com/#!/terrencepaul5/status/1084297517284524032"/>
    <hyperlink ref="X529" r:id="rId1134" display="https://twitter.com/#!/terrencepaul5/status/1084297517284524032"/>
    <hyperlink ref="X530" r:id="rId1135" display="https://twitter.com/#!/terrencepaul5/status/1084693941130129413"/>
    <hyperlink ref="X531" r:id="rId1136" display="https://twitter.com/#!/putin_is_huilo/status/1084711752607154178"/>
    <hyperlink ref="X532" r:id="rId1137" display="https://twitter.com/#!/putin_is_huilo/status/1084711752607154178"/>
    <hyperlink ref="X533" r:id="rId1138" display="https://twitter.com/#!/putin_is_huilo/status/1084711752607154178"/>
    <hyperlink ref="X534" r:id="rId1139" display="https://twitter.com/#!/bearwalker58/status/1084825696290013184"/>
    <hyperlink ref="X535" r:id="rId1140" display="https://twitter.com/#!/bearwalker58/status/1084825696290013184"/>
    <hyperlink ref="X536" r:id="rId1141" display="https://twitter.com/#!/totigerlilly/status/1083814482126680064"/>
    <hyperlink ref="X537" r:id="rId1142" display="https://twitter.com/#!/orcroseanne/status/1084128274425483264"/>
    <hyperlink ref="X538" r:id="rId1143" display="https://twitter.com/#!/totigerlilly/status/1084893825850531841"/>
    <hyperlink ref="X539" r:id="rId1144" display="https://twitter.com/#!/totigerlilly/status/1084893825850531841"/>
    <hyperlink ref="AZ16" r:id="rId1145" display="https://api.twitter.com/1.1/geo/id/011add077f4d2da3.json"/>
    <hyperlink ref="AZ18" r:id="rId1146" display="https://api.twitter.com/1.1/geo/id/011add077f4d2da3.json"/>
    <hyperlink ref="AZ20" r:id="rId1147" display="https://api.twitter.com/1.1/geo/id/011add077f4d2da3.json"/>
    <hyperlink ref="AZ52" r:id="rId1148" display="https://api.twitter.com/1.1/geo/id/2a3f152d1ac5044a.json"/>
    <hyperlink ref="AZ53" r:id="rId1149" display="https://api.twitter.com/1.1/geo/id/2a3f152d1ac5044a.json"/>
    <hyperlink ref="AZ54" r:id="rId1150" display="https://api.twitter.com/1.1/geo/id/2a3f152d1ac5044a.json"/>
    <hyperlink ref="AZ55" r:id="rId1151" display="https://api.twitter.com/1.1/geo/id/2a3f152d1ac5044a.json"/>
    <hyperlink ref="AZ293" r:id="rId1152" display="https://api.twitter.com/1.1/geo/id/6a6d896ba1cb5dc4.json"/>
  </hyperlinks>
  <printOptions/>
  <pageMargins left="0.7" right="0.7" top="0.75" bottom="0.75" header="0.3" footer="0.3"/>
  <pageSetup horizontalDpi="600" verticalDpi="600" orientation="portrait" r:id="rId1156"/>
  <legacyDrawing r:id="rId1154"/>
  <tableParts>
    <tablePart r:id="rId11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5344</v>
      </c>
      <c r="B1" s="13" t="s">
        <v>5684</v>
      </c>
      <c r="C1" s="13" t="s">
        <v>5685</v>
      </c>
      <c r="D1" s="13" t="s">
        <v>144</v>
      </c>
      <c r="E1" s="13" t="s">
        <v>5687</v>
      </c>
      <c r="F1" s="13" t="s">
        <v>5688</v>
      </c>
      <c r="G1" s="13" t="s">
        <v>5689</v>
      </c>
    </row>
    <row r="2" spans="1:7" ht="15">
      <c r="A2" s="78" t="s">
        <v>4766</v>
      </c>
      <c r="B2" s="78">
        <v>68</v>
      </c>
      <c r="C2" s="121">
        <v>0.007889546351084813</v>
      </c>
      <c r="D2" s="78" t="s">
        <v>5686</v>
      </c>
      <c r="E2" s="78"/>
      <c r="F2" s="78"/>
      <c r="G2" s="78"/>
    </row>
    <row r="3" spans="1:7" ht="15">
      <c r="A3" s="78" t="s">
        <v>4767</v>
      </c>
      <c r="B3" s="78">
        <v>305</v>
      </c>
      <c r="C3" s="121">
        <v>0.03538693583942453</v>
      </c>
      <c r="D3" s="78" t="s">
        <v>5686</v>
      </c>
      <c r="E3" s="78"/>
      <c r="F3" s="78"/>
      <c r="G3" s="78"/>
    </row>
    <row r="4" spans="1:7" ht="15">
      <c r="A4" s="78" t="s">
        <v>4768</v>
      </c>
      <c r="B4" s="78">
        <v>0</v>
      </c>
      <c r="C4" s="121">
        <v>0</v>
      </c>
      <c r="D4" s="78" t="s">
        <v>5686</v>
      </c>
      <c r="E4" s="78"/>
      <c r="F4" s="78"/>
      <c r="G4" s="78"/>
    </row>
    <row r="5" spans="1:7" ht="15">
      <c r="A5" s="78" t="s">
        <v>4769</v>
      </c>
      <c r="B5" s="78">
        <v>8246</v>
      </c>
      <c r="C5" s="121">
        <v>0.9567235178094907</v>
      </c>
      <c r="D5" s="78" t="s">
        <v>5686</v>
      </c>
      <c r="E5" s="78"/>
      <c r="F5" s="78"/>
      <c r="G5" s="78"/>
    </row>
    <row r="6" spans="1:7" ht="15">
      <c r="A6" s="78" t="s">
        <v>4770</v>
      </c>
      <c r="B6" s="78">
        <v>8619</v>
      </c>
      <c r="C6" s="121">
        <v>1</v>
      </c>
      <c r="D6" s="78" t="s">
        <v>5686</v>
      </c>
      <c r="E6" s="78"/>
      <c r="F6" s="78"/>
      <c r="G6" s="78"/>
    </row>
    <row r="7" spans="1:7" ht="15">
      <c r="A7" s="84" t="s">
        <v>4771</v>
      </c>
      <c r="B7" s="84">
        <v>256</v>
      </c>
      <c r="C7" s="122">
        <v>0.014908686387409218</v>
      </c>
      <c r="D7" s="84" t="s">
        <v>5686</v>
      </c>
      <c r="E7" s="84" t="b">
        <v>0</v>
      </c>
      <c r="F7" s="84" t="b">
        <v>0</v>
      </c>
      <c r="G7" s="84" t="b">
        <v>0</v>
      </c>
    </row>
    <row r="8" spans="1:7" ht="15">
      <c r="A8" s="84" t="s">
        <v>4772</v>
      </c>
      <c r="B8" s="84">
        <v>177</v>
      </c>
      <c r="C8" s="122">
        <v>0.010307958947544653</v>
      </c>
      <c r="D8" s="84" t="s">
        <v>5686</v>
      </c>
      <c r="E8" s="84" t="b">
        <v>0</v>
      </c>
      <c r="F8" s="84" t="b">
        <v>0</v>
      </c>
      <c r="G8" s="84" t="b">
        <v>0</v>
      </c>
    </row>
    <row r="9" spans="1:7" ht="15">
      <c r="A9" s="84" t="s">
        <v>4773</v>
      </c>
      <c r="B9" s="84">
        <v>165</v>
      </c>
      <c r="C9" s="122">
        <v>0.010619911571588444</v>
      </c>
      <c r="D9" s="84" t="s">
        <v>5686</v>
      </c>
      <c r="E9" s="84" t="b">
        <v>0</v>
      </c>
      <c r="F9" s="84" t="b">
        <v>1</v>
      </c>
      <c r="G9" s="84" t="b">
        <v>0</v>
      </c>
    </row>
    <row r="10" spans="1:7" ht="15">
      <c r="A10" s="84" t="s">
        <v>4774</v>
      </c>
      <c r="B10" s="84">
        <v>165</v>
      </c>
      <c r="C10" s="122">
        <v>0.010619911571588444</v>
      </c>
      <c r="D10" s="84" t="s">
        <v>5686</v>
      </c>
      <c r="E10" s="84" t="b">
        <v>0</v>
      </c>
      <c r="F10" s="84" t="b">
        <v>0</v>
      </c>
      <c r="G10" s="84" t="b">
        <v>0</v>
      </c>
    </row>
    <row r="11" spans="1:7" ht="15">
      <c r="A11" s="84" t="s">
        <v>4775</v>
      </c>
      <c r="B11" s="84">
        <v>99</v>
      </c>
      <c r="C11" s="122">
        <v>0.010784851546533393</v>
      </c>
      <c r="D11" s="84" t="s">
        <v>5686</v>
      </c>
      <c r="E11" s="84" t="b">
        <v>0</v>
      </c>
      <c r="F11" s="84" t="b">
        <v>0</v>
      </c>
      <c r="G11" s="84" t="b">
        <v>0</v>
      </c>
    </row>
    <row r="12" spans="1:7" ht="15">
      <c r="A12" s="84" t="s">
        <v>4778</v>
      </c>
      <c r="B12" s="84">
        <v>97</v>
      </c>
      <c r="C12" s="122">
        <v>0.01073972151864212</v>
      </c>
      <c r="D12" s="84" t="s">
        <v>5686</v>
      </c>
      <c r="E12" s="84" t="b">
        <v>0</v>
      </c>
      <c r="F12" s="84" t="b">
        <v>0</v>
      </c>
      <c r="G12" s="84" t="b">
        <v>0</v>
      </c>
    </row>
    <row r="13" spans="1:7" ht="15">
      <c r="A13" s="84" t="s">
        <v>4779</v>
      </c>
      <c r="B13" s="84">
        <v>89</v>
      </c>
      <c r="C13" s="122">
        <v>0.010522441002636962</v>
      </c>
      <c r="D13" s="84" t="s">
        <v>5686</v>
      </c>
      <c r="E13" s="84" t="b">
        <v>0</v>
      </c>
      <c r="F13" s="84" t="b">
        <v>0</v>
      </c>
      <c r="G13" s="84" t="b">
        <v>0</v>
      </c>
    </row>
    <row r="14" spans="1:7" ht="15">
      <c r="A14" s="84" t="s">
        <v>4780</v>
      </c>
      <c r="B14" s="84">
        <v>89</v>
      </c>
      <c r="C14" s="122">
        <v>0.010522441002636962</v>
      </c>
      <c r="D14" s="84" t="s">
        <v>5686</v>
      </c>
      <c r="E14" s="84" t="b">
        <v>0</v>
      </c>
      <c r="F14" s="84" t="b">
        <v>0</v>
      </c>
      <c r="G14" s="84" t="b">
        <v>0</v>
      </c>
    </row>
    <row r="15" spans="1:7" ht="15">
      <c r="A15" s="84" t="s">
        <v>642</v>
      </c>
      <c r="B15" s="84">
        <v>87</v>
      </c>
      <c r="C15" s="122">
        <v>0.010458526480521407</v>
      </c>
      <c r="D15" s="84" t="s">
        <v>5686</v>
      </c>
      <c r="E15" s="84" t="b">
        <v>0</v>
      </c>
      <c r="F15" s="84" t="b">
        <v>0</v>
      </c>
      <c r="G15" s="84" t="b">
        <v>0</v>
      </c>
    </row>
    <row r="16" spans="1:7" ht="15">
      <c r="A16" s="84" t="s">
        <v>4777</v>
      </c>
      <c r="B16" s="84">
        <v>87</v>
      </c>
      <c r="C16" s="122">
        <v>0.010458526480521407</v>
      </c>
      <c r="D16" s="84" t="s">
        <v>5686</v>
      </c>
      <c r="E16" s="84" t="b">
        <v>0</v>
      </c>
      <c r="F16" s="84" t="b">
        <v>0</v>
      </c>
      <c r="G16" s="84" t="b">
        <v>0</v>
      </c>
    </row>
    <row r="17" spans="1:7" ht="15">
      <c r="A17" s="84" t="s">
        <v>5345</v>
      </c>
      <c r="B17" s="84">
        <v>84</v>
      </c>
      <c r="C17" s="122">
        <v>0.01035510226179565</v>
      </c>
      <c r="D17" s="84" t="s">
        <v>5686</v>
      </c>
      <c r="E17" s="84" t="b">
        <v>0</v>
      </c>
      <c r="F17" s="84" t="b">
        <v>0</v>
      </c>
      <c r="G17" s="84" t="b">
        <v>0</v>
      </c>
    </row>
    <row r="18" spans="1:7" ht="15">
      <c r="A18" s="84" t="s">
        <v>530</v>
      </c>
      <c r="B18" s="84">
        <v>81</v>
      </c>
      <c r="C18" s="122">
        <v>0.010242326737344702</v>
      </c>
      <c r="D18" s="84" t="s">
        <v>5686</v>
      </c>
      <c r="E18" s="84" t="b">
        <v>0</v>
      </c>
      <c r="F18" s="84" t="b">
        <v>0</v>
      </c>
      <c r="G18" s="84" t="b">
        <v>0</v>
      </c>
    </row>
    <row r="19" spans="1:7" ht="15">
      <c r="A19" s="84" t="s">
        <v>4785</v>
      </c>
      <c r="B19" s="84">
        <v>80</v>
      </c>
      <c r="C19" s="122">
        <v>0.010202597678622954</v>
      </c>
      <c r="D19" s="84" t="s">
        <v>5686</v>
      </c>
      <c r="E19" s="84" t="b">
        <v>0</v>
      </c>
      <c r="F19" s="84" t="b">
        <v>0</v>
      </c>
      <c r="G19" s="84" t="b">
        <v>0</v>
      </c>
    </row>
    <row r="20" spans="1:7" ht="15">
      <c r="A20" s="84" t="s">
        <v>4786</v>
      </c>
      <c r="B20" s="84">
        <v>80</v>
      </c>
      <c r="C20" s="122">
        <v>0.010202597678622954</v>
      </c>
      <c r="D20" s="84" t="s">
        <v>5686</v>
      </c>
      <c r="E20" s="84" t="b">
        <v>0</v>
      </c>
      <c r="F20" s="84" t="b">
        <v>0</v>
      </c>
      <c r="G20" s="84" t="b">
        <v>0</v>
      </c>
    </row>
    <row r="21" spans="1:7" ht="15">
      <c r="A21" s="84" t="s">
        <v>4782</v>
      </c>
      <c r="B21" s="84">
        <v>79</v>
      </c>
      <c r="C21" s="122">
        <v>0.01016177783782274</v>
      </c>
      <c r="D21" s="84" t="s">
        <v>5686</v>
      </c>
      <c r="E21" s="84" t="b">
        <v>0</v>
      </c>
      <c r="F21" s="84" t="b">
        <v>0</v>
      </c>
      <c r="G21" s="84" t="b">
        <v>0</v>
      </c>
    </row>
    <row r="22" spans="1:7" ht="15">
      <c r="A22" s="84" t="s">
        <v>4783</v>
      </c>
      <c r="B22" s="84">
        <v>77</v>
      </c>
      <c r="C22" s="122">
        <v>0.010076810223500302</v>
      </c>
      <c r="D22" s="84" t="s">
        <v>5686</v>
      </c>
      <c r="E22" s="84" t="b">
        <v>0</v>
      </c>
      <c r="F22" s="84" t="b">
        <v>1</v>
      </c>
      <c r="G22" s="84" t="b">
        <v>0</v>
      </c>
    </row>
    <row r="23" spans="1:7" ht="15">
      <c r="A23" s="84" t="s">
        <v>4784</v>
      </c>
      <c r="B23" s="84">
        <v>77</v>
      </c>
      <c r="C23" s="122">
        <v>0.010076810223500302</v>
      </c>
      <c r="D23" s="84" t="s">
        <v>5686</v>
      </c>
      <c r="E23" s="84" t="b">
        <v>0</v>
      </c>
      <c r="F23" s="84" t="b">
        <v>0</v>
      </c>
      <c r="G23" s="84" t="b">
        <v>0</v>
      </c>
    </row>
    <row r="24" spans="1:7" ht="15">
      <c r="A24" s="84" t="s">
        <v>369</v>
      </c>
      <c r="B24" s="84">
        <v>76</v>
      </c>
      <c r="C24" s="122">
        <v>0.010032633757731302</v>
      </c>
      <c r="D24" s="84" t="s">
        <v>5686</v>
      </c>
      <c r="E24" s="84" t="b">
        <v>0</v>
      </c>
      <c r="F24" s="84" t="b">
        <v>0</v>
      </c>
      <c r="G24" s="84" t="b">
        <v>0</v>
      </c>
    </row>
    <row r="25" spans="1:7" ht="15">
      <c r="A25" s="84" t="s">
        <v>4788</v>
      </c>
      <c r="B25" s="84">
        <v>68</v>
      </c>
      <c r="C25" s="122">
        <v>0.011115318330747232</v>
      </c>
      <c r="D25" s="84" t="s">
        <v>5686</v>
      </c>
      <c r="E25" s="84" t="b">
        <v>0</v>
      </c>
      <c r="F25" s="84" t="b">
        <v>0</v>
      </c>
      <c r="G25" s="84" t="b">
        <v>0</v>
      </c>
    </row>
    <row r="26" spans="1:7" ht="15">
      <c r="A26" s="84" t="s">
        <v>4793</v>
      </c>
      <c r="B26" s="84">
        <v>46</v>
      </c>
      <c r="C26" s="122">
        <v>0.008854658012657694</v>
      </c>
      <c r="D26" s="84" t="s">
        <v>5686</v>
      </c>
      <c r="E26" s="84" t="b">
        <v>0</v>
      </c>
      <c r="F26" s="84" t="b">
        <v>0</v>
      </c>
      <c r="G26" s="84" t="b">
        <v>0</v>
      </c>
    </row>
    <row r="27" spans="1:7" ht="15">
      <c r="A27" s="84" t="s">
        <v>4790</v>
      </c>
      <c r="B27" s="84">
        <v>45</v>
      </c>
      <c r="C27" s="122">
        <v>0.007998251187142228</v>
      </c>
      <c r="D27" s="84" t="s">
        <v>5686</v>
      </c>
      <c r="E27" s="84" t="b">
        <v>0</v>
      </c>
      <c r="F27" s="84" t="b">
        <v>0</v>
      </c>
      <c r="G27" s="84" t="b">
        <v>0</v>
      </c>
    </row>
    <row r="28" spans="1:7" ht="15">
      <c r="A28" s="84" t="s">
        <v>5346</v>
      </c>
      <c r="B28" s="84">
        <v>26</v>
      </c>
      <c r="C28" s="122">
        <v>0.005954763159821609</v>
      </c>
      <c r="D28" s="84" t="s">
        <v>5686</v>
      </c>
      <c r="E28" s="84" t="b">
        <v>0</v>
      </c>
      <c r="F28" s="84" t="b">
        <v>0</v>
      </c>
      <c r="G28" s="84" t="b">
        <v>0</v>
      </c>
    </row>
    <row r="29" spans="1:7" ht="15">
      <c r="A29" s="84" t="s">
        <v>4794</v>
      </c>
      <c r="B29" s="84">
        <v>25</v>
      </c>
      <c r="C29" s="122">
        <v>0.005725733807520778</v>
      </c>
      <c r="D29" s="84" t="s">
        <v>5686</v>
      </c>
      <c r="E29" s="84" t="b">
        <v>0</v>
      </c>
      <c r="F29" s="84" t="b">
        <v>0</v>
      </c>
      <c r="G29" s="84" t="b">
        <v>0</v>
      </c>
    </row>
    <row r="30" spans="1:7" ht="15">
      <c r="A30" s="84" t="s">
        <v>4832</v>
      </c>
      <c r="B30" s="84">
        <v>24</v>
      </c>
      <c r="C30" s="122">
        <v>0.0057644191163402905</v>
      </c>
      <c r="D30" s="84" t="s">
        <v>5686</v>
      </c>
      <c r="E30" s="84" t="b">
        <v>0</v>
      </c>
      <c r="F30" s="84" t="b">
        <v>0</v>
      </c>
      <c r="G30" s="84" t="b">
        <v>0</v>
      </c>
    </row>
    <row r="31" spans="1:7" ht="15">
      <c r="A31" s="84" t="s">
        <v>5347</v>
      </c>
      <c r="B31" s="84">
        <v>23</v>
      </c>
      <c r="C31" s="122">
        <v>0.005524234986492778</v>
      </c>
      <c r="D31" s="84" t="s">
        <v>5686</v>
      </c>
      <c r="E31" s="84" t="b">
        <v>0</v>
      </c>
      <c r="F31" s="84" t="b">
        <v>0</v>
      </c>
      <c r="G31" s="84" t="b">
        <v>0</v>
      </c>
    </row>
    <row r="32" spans="1:7" ht="15">
      <c r="A32" s="84" t="s">
        <v>4800</v>
      </c>
      <c r="B32" s="84">
        <v>22</v>
      </c>
      <c r="C32" s="122">
        <v>0.005565489425487199</v>
      </c>
      <c r="D32" s="84" t="s">
        <v>5686</v>
      </c>
      <c r="E32" s="84" t="b">
        <v>0</v>
      </c>
      <c r="F32" s="84" t="b">
        <v>0</v>
      </c>
      <c r="G32" s="84" t="b">
        <v>0</v>
      </c>
    </row>
    <row r="33" spans="1:7" ht="15">
      <c r="A33" s="84" t="s">
        <v>4792</v>
      </c>
      <c r="B33" s="84">
        <v>21</v>
      </c>
      <c r="C33" s="122">
        <v>0.005129113081600653</v>
      </c>
      <c r="D33" s="84" t="s">
        <v>5686</v>
      </c>
      <c r="E33" s="84" t="b">
        <v>0</v>
      </c>
      <c r="F33" s="84" t="b">
        <v>0</v>
      </c>
      <c r="G33" s="84" t="b">
        <v>0</v>
      </c>
    </row>
    <row r="34" spans="1:7" ht="15">
      <c r="A34" s="84" t="s">
        <v>4795</v>
      </c>
      <c r="B34" s="84">
        <v>20</v>
      </c>
      <c r="C34" s="122">
        <v>0.0049700184826573955</v>
      </c>
      <c r="D34" s="84" t="s">
        <v>5686</v>
      </c>
      <c r="E34" s="84" t="b">
        <v>0</v>
      </c>
      <c r="F34" s="84" t="b">
        <v>0</v>
      </c>
      <c r="G34" s="84" t="b">
        <v>0</v>
      </c>
    </row>
    <row r="35" spans="1:7" ht="15">
      <c r="A35" s="84" t="s">
        <v>5348</v>
      </c>
      <c r="B35" s="84">
        <v>19</v>
      </c>
      <c r="C35" s="122">
        <v>0.0048065590492844</v>
      </c>
      <c r="D35" s="84" t="s">
        <v>5686</v>
      </c>
      <c r="E35" s="84" t="b">
        <v>0</v>
      </c>
      <c r="F35" s="84" t="b">
        <v>0</v>
      </c>
      <c r="G35" s="84" t="b">
        <v>0</v>
      </c>
    </row>
    <row r="36" spans="1:7" ht="15">
      <c r="A36" s="84" t="s">
        <v>4814</v>
      </c>
      <c r="B36" s="84">
        <v>19</v>
      </c>
      <c r="C36" s="122">
        <v>0.0048065590492844</v>
      </c>
      <c r="D36" s="84" t="s">
        <v>5686</v>
      </c>
      <c r="E36" s="84" t="b">
        <v>0</v>
      </c>
      <c r="F36" s="84" t="b">
        <v>0</v>
      </c>
      <c r="G36" s="84" t="b">
        <v>0</v>
      </c>
    </row>
    <row r="37" spans="1:7" ht="15">
      <c r="A37" s="84" t="s">
        <v>823</v>
      </c>
      <c r="B37" s="84">
        <v>19</v>
      </c>
      <c r="C37" s="122">
        <v>0.0048065590492844</v>
      </c>
      <c r="D37" s="84" t="s">
        <v>5686</v>
      </c>
      <c r="E37" s="84" t="b">
        <v>0</v>
      </c>
      <c r="F37" s="84" t="b">
        <v>0</v>
      </c>
      <c r="G37" s="84" t="b">
        <v>0</v>
      </c>
    </row>
    <row r="38" spans="1:7" ht="15">
      <c r="A38" s="84" t="s">
        <v>4796</v>
      </c>
      <c r="B38" s="84">
        <v>19</v>
      </c>
      <c r="C38" s="122">
        <v>0.0048065590492844</v>
      </c>
      <c r="D38" s="84" t="s">
        <v>5686</v>
      </c>
      <c r="E38" s="84" t="b">
        <v>0</v>
      </c>
      <c r="F38" s="84" t="b">
        <v>0</v>
      </c>
      <c r="G38" s="84" t="b">
        <v>0</v>
      </c>
    </row>
    <row r="39" spans="1:7" ht="15">
      <c r="A39" s="84" t="s">
        <v>4791</v>
      </c>
      <c r="B39" s="84">
        <v>18</v>
      </c>
      <c r="C39" s="122">
        <v>0.004638504846184333</v>
      </c>
      <c r="D39" s="84" t="s">
        <v>5686</v>
      </c>
      <c r="E39" s="84" t="b">
        <v>0</v>
      </c>
      <c r="F39" s="84" t="b">
        <v>0</v>
      </c>
      <c r="G39" s="84" t="b">
        <v>0</v>
      </c>
    </row>
    <row r="40" spans="1:7" ht="15">
      <c r="A40" s="84" t="s">
        <v>5349</v>
      </c>
      <c r="B40" s="84">
        <v>17</v>
      </c>
      <c r="C40" s="122">
        <v>0.004465600352183042</v>
      </c>
      <c r="D40" s="84" t="s">
        <v>5686</v>
      </c>
      <c r="E40" s="84" t="b">
        <v>0</v>
      </c>
      <c r="F40" s="84" t="b">
        <v>0</v>
      </c>
      <c r="G40" s="84" t="b">
        <v>0</v>
      </c>
    </row>
    <row r="41" spans="1:7" ht="15">
      <c r="A41" s="84" t="s">
        <v>4812</v>
      </c>
      <c r="B41" s="84">
        <v>17</v>
      </c>
      <c r="C41" s="122">
        <v>0.0045555324314034435</v>
      </c>
      <c r="D41" s="84" t="s">
        <v>5686</v>
      </c>
      <c r="E41" s="84" t="b">
        <v>0</v>
      </c>
      <c r="F41" s="84" t="b">
        <v>0</v>
      </c>
      <c r="G41" s="84" t="b">
        <v>0</v>
      </c>
    </row>
    <row r="42" spans="1:7" ht="15">
      <c r="A42" s="84" t="s">
        <v>5350</v>
      </c>
      <c r="B42" s="84">
        <v>16</v>
      </c>
      <c r="C42" s="122">
        <v>0.0042875599354385355</v>
      </c>
      <c r="D42" s="84" t="s">
        <v>5686</v>
      </c>
      <c r="E42" s="84" t="b">
        <v>0</v>
      </c>
      <c r="F42" s="84" t="b">
        <v>0</v>
      </c>
      <c r="G42" s="84" t="b">
        <v>0</v>
      </c>
    </row>
    <row r="43" spans="1:7" ht="15">
      <c r="A43" s="84" t="s">
        <v>5351</v>
      </c>
      <c r="B43" s="84">
        <v>16</v>
      </c>
      <c r="C43" s="122">
        <v>0.0043776663404222396</v>
      </c>
      <c r="D43" s="84" t="s">
        <v>5686</v>
      </c>
      <c r="E43" s="84" t="b">
        <v>0</v>
      </c>
      <c r="F43" s="84" t="b">
        <v>0</v>
      </c>
      <c r="G43" s="84" t="b">
        <v>0</v>
      </c>
    </row>
    <row r="44" spans="1:7" ht="15">
      <c r="A44" s="84" t="s">
        <v>4805</v>
      </c>
      <c r="B44" s="84">
        <v>16</v>
      </c>
      <c r="C44" s="122">
        <v>0.004577458686811935</v>
      </c>
      <c r="D44" s="84" t="s">
        <v>5686</v>
      </c>
      <c r="E44" s="84" t="b">
        <v>0</v>
      </c>
      <c r="F44" s="84" t="b">
        <v>0</v>
      </c>
      <c r="G44" s="84" t="b">
        <v>0</v>
      </c>
    </row>
    <row r="45" spans="1:7" ht="15">
      <c r="A45" s="84" t="s">
        <v>5352</v>
      </c>
      <c r="B45" s="84">
        <v>16</v>
      </c>
      <c r="C45" s="122">
        <v>0.0042875599354385355</v>
      </c>
      <c r="D45" s="84" t="s">
        <v>5686</v>
      </c>
      <c r="E45" s="84" t="b">
        <v>0</v>
      </c>
      <c r="F45" s="84" t="b">
        <v>0</v>
      </c>
      <c r="G45" s="84" t="b">
        <v>0</v>
      </c>
    </row>
    <row r="46" spans="1:7" ht="15">
      <c r="A46" s="84" t="s">
        <v>5353</v>
      </c>
      <c r="B46" s="84">
        <v>15</v>
      </c>
      <c r="C46" s="122">
        <v>0.00410406219414585</v>
      </c>
      <c r="D46" s="84" t="s">
        <v>5686</v>
      </c>
      <c r="E46" s="84" t="b">
        <v>0</v>
      </c>
      <c r="F46" s="84" t="b">
        <v>0</v>
      </c>
      <c r="G46" s="84" t="b">
        <v>0</v>
      </c>
    </row>
    <row r="47" spans="1:7" ht="15">
      <c r="A47" s="84" t="s">
        <v>4807</v>
      </c>
      <c r="B47" s="84">
        <v>15</v>
      </c>
      <c r="C47" s="122">
        <v>0.004291367518886189</v>
      </c>
      <c r="D47" s="84" t="s">
        <v>5686</v>
      </c>
      <c r="E47" s="84" t="b">
        <v>0</v>
      </c>
      <c r="F47" s="84" t="b">
        <v>0</v>
      </c>
      <c r="G47" s="84" t="b">
        <v>0</v>
      </c>
    </row>
    <row r="48" spans="1:7" ht="15">
      <c r="A48" s="84" t="s">
        <v>5354</v>
      </c>
      <c r="B48" s="84">
        <v>15</v>
      </c>
      <c r="C48" s="122">
        <v>0.00410406219414585</v>
      </c>
      <c r="D48" s="84" t="s">
        <v>5686</v>
      </c>
      <c r="E48" s="84" t="b">
        <v>0</v>
      </c>
      <c r="F48" s="84" t="b">
        <v>0</v>
      </c>
      <c r="G48" s="84" t="b">
        <v>0</v>
      </c>
    </row>
    <row r="49" spans="1:7" ht="15">
      <c r="A49" s="84" t="s">
        <v>5355</v>
      </c>
      <c r="B49" s="84">
        <v>15</v>
      </c>
      <c r="C49" s="122">
        <v>0.00410406219414585</v>
      </c>
      <c r="D49" s="84" t="s">
        <v>5686</v>
      </c>
      <c r="E49" s="84" t="b">
        <v>0</v>
      </c>
      <c r="F49" s="84" t="b">
        <v>0</v>
      </c>
      <c r="G49" s="84" t="b">
        <v>0</v>
      </c>
    </row>
    <row r="50" spans="1:7" ht="15">
      <c r="A50" s="84" t="s">
        <v>4815</v>
      </c>
      <c r="B50" s="84">
        <v>14</v>
      </c>
      <c r="C50" s="122">
        <v>0.0039147427831084</v>
      </c>
      <c r="D50" s="84" t="s">
        <v>5686</v>
      </c>
      <c r="E50" s="84" t="b">
        <v>0</v>
      </c>
      <c r="F50" s="84" t="b">
        <v>0</v>
      </c>
      <c r="G50" s="84" t="b">
        <v>0</v>
      </c>
    </row>
    <row r="51" spans="1:7" ht="15">
      <c r="A51" s="84" t="s">
        <v>5356</v>
      </c>
      <c r="B51" s="84">
        <v>13</v>
      </c>
      <c r="C51" s="122">
        <v>0.003908688633493196</v>
      </c>
      <c r="D51" s="84" t="s">
        <v>5686</v>
      </c>
      <c r="E51" s="84" t="b">
        <v>0</v>
      </c>
      <c r="F51" s="84" t="b">
        <v>0</v>
      </c>
      <c r="G51" s="84" t="b">
        <v>0</v>
      </c>
    </row>
    <row r="52" spans="1:7" ht="15">
      <c r="A52" s="84" t="s">
        <v>4820</v>
      </c>
      <c r="B52" s="84">
        <v>13</v>
      </c>
      <c r="C52" s="122">
        <v>0.0038099843354095723</v>
      </c>
      <c r="D52" s="84" t="s">
        <v>5686</v>
      </c>
      <c r="E52" s="84" t="b">
        <v>0</v>
      </c>
      <c r="F52" s="84" t="b">
        <v>0</v>
      </c>
      <c r="G52" s="84" t="b">
        <v>0</v>
      </c>
    </row>
    <row r="53" spans="1:7" ht="15">
      <c r="A53" s="84" t="s">
        <v>288</v>
      </c>
      <c r="B53" s="84">
        <v>13</v>
      </c>
      <c r="C53" s="122">
        <v>0.003719185183034697</v>
      </c>
      <c r="D53" s="84" t="s">
        <v>5686</v>
      </c>
      <c r="E53" s="84" t="b">
        <v>0</v>
      </c>
      <c r="F53" s="84" t="b">
        <v>0</v>
      </c>
      <c r="G53" s="84" t="b">
        <v>0</v>
      </c>
    </row>
    <row r="54" spans="1:7" ht="15">
      <c r="A54" s="84" t="s">
        <v>227</v>
      </c>
      <c r="B54" s="84">
        <v>13</v>
      </c>
      <c r="C54" s="122">
        <v>0.003719185183034697</v>
      </c>
      <c r="D54" s="84" t="s">
        <v>5686</v>
      </c>
      <c r="E54" s="84" t="b">
        <v>0</v>
      </c>
      <c r="F54" s="84" t="b">
        <v>0</v>
      </c>
      <c r="G54" s="84" t="b">
        <v>0</v>
      </c>
    </row>
    <row r="55" spans="1:7" ht="15">
      <c r="A55" s="84" t="s">
        <v>4813</v>
      </c>
      <c r="B55" s="84">
        <v>13</v>
      </c>
      <c r="C55" s="122">
        <v>0.003719185183034697</v>
      </c>
      <c r="D55" s="84" t="s">
        <v>5686</v>
      </c>
      <c r="E55" s="84" t="b">
        <v>0</v>
      </c>
      <c r="F55" s="84" t="b">
        <v>0</v>
      </c>
      <c r="G55" s="84" t="b">
        <v>0</v>
      </c>
    </row>
    <row r="56" spans="1:7" ht="15">
      <c r="A56" s="84" t="s">
        <v>4737</v>
      </c>
      <c r="B56" s="84">
        <v>13</v>
      </c>
      <c r="C56" s="122">
        <v>0.003719185183034697</v>
      </c>
      <c r="D56" s="84" t="s">
        <v>5686</v>
      </c>
      <c r="E56" s="84" t="b">
        <v>0</v>
      </c>
      <c r="F56" s="84" t="b">
        <v>0</v>
      </c>
      <c r="G56" s="84" t="b">
        <v>0</v>
      </c>
    </row>
    <row r="57" spans="1:7" ht="15">
      <c r="A57" s="84" t="s">
        <v>4738</v>
      </c>
      <c r="B57" s="84">
        <v>13</v>
      </c>
      <c r="C57" s="122">
        <v>0.003719185183034697</v>
      </c>
      <c r="D57" s="84" t="s">
        <v>5686</v>
      </c>
      <c r="E57" s="84" t="b">
        <v>0</v>
      </c>
      <c r="F57" s="84" t="b">
        <v>0</v>
      </c>
      <c r="G57" s="84" t="b">
        <v>0</v>
      </c>
    </row>
    <row r="58" spans="1:7" ht="15">
      <c r="A58" s="84" t="s">
        <v>4816</v>
      </c>
      <c r="B58" s="84">
        <v>13</v>
      </c>
      <c r="C58" s="122">
        <v>0.003719185183034697</v>
      </c>
      <c r="D58" s="84" t="s">
        <v>5686</v>
      </c>
      <c r="E58" s="84" t="b">
        <v>0</v>
      </c>
      <c r="F58" s="84" t="b">
        <v>0</v>
      </c>
      <c r="G58" s="84" t="b">
        <v>0</v>
      </c>
    </row>
    <row r="59" spans="1:7" ht="15">
      <c r="A59" s="84" t="s">
        <v>4817</v>
      </c>
      <c r="B59" s="84">
        <v>13</v>
      </c>
      <c r="C59" s="122">
        <v>0.003719185183034697</v>
      </c>
      <c r="D59" s="84" t="s">
        <v>5686</v>
      </c>
      <c r="E59" s="84" t="b">
        <v>0</v>
      </c>
      <c r="F59" s="84" t="b">
        <v>0</v>
      </c>
      <c r="G59" s="84" t="b">
        <v>0</v>
      </c>
    </row>
    <row r="60" spans="1:7" ht="15">
      <c r="A60" s="84" t="s">
        <v>5357</v>
      </c>
      <c r="B60" s="84">
        <v>13</v>
      </c>
      <c r="C60" s="122">
        <v>0.003719185183034697</v>
      </c>
      <c r="D60" s="84" t="s">
        <v>5686</v>
      </c>
      <c r="E60" s="84" t="b">
        <v>0</v>
      </c>
      <c r="F60" s="84" t="b">
        <v>0</v>
      </c>
      <c r="G60" s="84" t="b">
        <v>0</v>
      </c>
    </row>
    <row r="61" spans="1:7" ht="15">
      <c r="A61" s="84" t="s">
        <v>4739</v>
      </c>
      <c r="B61" s="84">
        <v>13</v>
      </c>
      <c r="C61" s="122">
        <v>0.003719185183034697</v>
      </c>
      <c r="D61" s="84" t="s">
        <v>5686</v>
      </c>
      <c r="E61" s="84" t="b">
        <v>0</v>
      </c>
      <c r="F61" s="84" t="b">
        <v>0</v>
      </c>
      <c r="G61" s="84" t="b">
        <v>0</v>
      </c>
    </row>
    <row r="62" spans="1:7" ht="15">
      <c r="A62" s="84" t="s">
        <v>4808</v>
      </c>
      <c r="B62" s="84">
        <v>12</v>
      </c>
      <c r="C62" s="122">
        <v>0.0035169086173011434</v>
      </c>
      <c r="D62" s="84" t="s">
        <v>5686</v>
      </c>
      <c r="E62" s="84" t="b">
        <v>0</v>
      </c>
      <c r="F62" s="84" t="b">
        <v>0</v>
      </c>
      <c r="G62" s="84" t="b">
        <v>0</v>
      </c>
    </row>
    <row r="63" spans="1:7" ht="15">
      <c r="A63" s="84" t="s">
        <v>4828</v>
      </c>
      <c r="B63" s="84">
        <v>12</v>
      </c>
      <c r="C63" s="122">
        <v>0.0036080202770706424</v>
      </c>
      <c r="D63" s="84" t="s">
        <v>5686</v>
      </c>
      <c r="E63" s="84" t="b">
        <v>0</v>
      </c>
      <c r="F63" s="84" t="b">
        <v>0</v>
      </c>
      <c r="G63" s="84" t="b">
        <v>0</v>
      </c>
    </row>
    <row r="64" spans="1:7" ht="15">
      <c r="A64" s="84" t="s">
        <v>4829</v>
      </c>
      <c r="B64" s="84">
        <v>12</v>
      </c>
      <c r="C64" s="122">
        <v>0.0036080202770706424</v>
      </c>
      <c r="D64" s="84" t="s">
        <v>5686</v>
      </c>
      <c r="E64" s="84" t="b">
        <v>0</v>
      </c>
      <c r="F64" s="84" t="b">
        <v>0</v>
      </c>
      <c r="G64" s="84" t="b">
        <v>0</v>
      </c>
    </row>
    <row r="65" spans="1:7" ht="15">
      <c r="A65" s="84" t="s">
        <v>5358</v>
      </c>
      <c r="B65" s="84">
        <v>12</v>
      </c>
      <c r="C65" s="122">
        <v>0.0035169086173011434</v>
      </c>
      <c r="D65" s="84" t="s">
        <v>5686</v>
      </c>
      <c r="E65" s="84" t="b">
        <v>0</v>
      </c>
      <c r="F65" s="84" t="b">
        <v>0</v>
      </c>
      <c r="G65" s="84" t="b">
        <v>0</v>
      </c>
    </row>
    <row r="66" spans="1:7" ht="15">
      <c r="A66" s="84" t="s">
        <v>4824</v>
      </c>
      <c r="B66" s="84">
        <v>11</v>
      </c>
      <c r="C66" s="122">
        <v>0.003307351920648089</v>
      </c>
      <c r="D66" s="84" t="s">
        <v>5686</v>
      </c>
      <c r="E66" s="84" t="b">
        <v>0</v>
      </c>
      <c r="F66" s="84" t="b">
        <v>0</v>
      </c>
      <c r="G66" s="84" t="b">
        <v>0</v>
      </c>
    </row>
    <row r="67" spans="1:7" ht="15">
      <c r="A67" s="84" t="s">
        <v>5359</v>
      </c>
      <c r="B67" s="84">
        <v>11</v>
      </c>
      <c r="C67" s="122">
        <v>0.003307351920648089</v>
      </c>
      <c r="D67" s="84" t="s">
        <v>5686</v>
      </c>
      <c r="E67" s="84" t="b">
        <v>0</v>
      </c>
      <c r="F67" s="84" t="b">
        <v>0</v>
      </c>
      <c r="G67" s="84" t="b">
        <v>0</v>
      </c>
    </row>
    <row r="68" spans="1:7" ht="15">
      <c r="A68" s="84" t="s">
        <v>4819</v>
      </c>
      <c r="B68" s="84">
        <v>11</v>
      </c>
      <c r="C68" s="122">
        <v>0.003307351920648089</v>
      </c>
      <c r="D68" s="84" t="s">
        <v>5686</v>
      </c>
      <c r="E68" s="84" t="b">
        <v>0</v>
      </c>
      <c r="F68" s="84" t="b">
        <v>0</v>
      </c>
      <c r="G68" s="84" t="b">
        <v>0</v>
      </c>
    </row>
    <row r="69" spans="1:7" ht="15">
      <c r="A69" s="84" t="s">
        <v>5360</v>
      </c>
      <c r="B69" s="84">
        <v>11</v>
      </c>
      <c r="C69" s="122">
        <v>0.003307351920648089</v>
      </c>
      <c r="D69" s="84" t="s">
        <v>5686</v>
      </c>
      <c r="E69" s="84" t="b">
        <v>0</v>
      </c>
      <c r="F69" s="84" t="b">
        <v>0</v>
      </c>
      <c r="G69" s="84" t="b">
        <v>0</v>
      </c>
    </row>
    <row r="70" spans="1:7" ht="15">
      <c r="A70" s="84" t="s">
        <v>5361</v>
      </c>
      <c r="B70" s="84">
        <v>11</v>
      </c>
      <c r="C70" s="122">
        <v>0.003307351920648089</v>
      </c>
      <c r="D70" s="84" t="s">
        <v>5686</v>
      </c>
      <c r="E70" s="84" t="b">
        <v>0</v>
      </c>
      <c r="F70" s="84" t="b">
        <v>0</v>
      </c>
      <c r="G70" s="84" t="b">
        <v>0</v>
      </c>
    </row>
    <row r="71" spans="1:7" ht="15">
      <c r="A71" s="84" t="s">
        <v>5362</v>
      </c>
      <c r="B71" s="84">
        <v>11</v>
      </c>
      <c r="C71" s="122">
        <v>0.003307351920648089</v>
      </c>
      <c r="D71" s="84" t="s">
        <v>5686</v>
      </c>
      <c r="E71" s="84" t="b">
        <v>0</v>
      </c>
      <c r="F71" s="84" t="b">
        <v>0</v>
      </c>
      <c r="G71" s="84" t="b">
        <v>0</v>
      </c>
    </row>
    <row r="72" spans="1:7" ht="15">
      <c r="A72" s="84" t="s">
        <v>5363</v>
      </c>
      <c r="B72" s="84">
        <v>11</v>
      </c>
      <c r="C72" s="122">
        <v>0.003307351920648089</v>
      </c>
      <c r="D72" s="84" t="s">
        <v>5686</v>
      </c>
      <c r="E72" s="84" t="b">
        <v>0</v>
      </c>
      <c r="F72" s="84" t="b">
        <v>0</v>
      </c>
      <c r="G72" s="84" t="b">
        <v>0</v>
      </c>
    </row>
    <row r="73" spans="1:7" ht="15">
      <c r="A73" s="84" t="s">
        <v>5364</v>
      </c>
      <c r="B73" s="84">
        <v>11</v>
      </c>
      <c r="C73" s="122">
        <v>0.003307351920648089</v>
      </c>
      <c r="D73" s="84" t="s">
        <v>5686</v>
      </c>
      <c r="E73" s="84" t="b">
        <v>0</v>
      </c>
      <c r="F73" s="84" t="b">
        <v>0</v>
      </c>
      <c r="G73" s="84" t="b">
        <v>0</v>
      </c>
    </row>
    <row r="74" spans="1:7" ht="15">
      <c r="A74" s="84" t="s">
        <v>5365</v>
      </c>
      <c r="B74" s="84">
        <v>11</v>
      </c>
      <c r="C74" s="122">
        <v>0.003307351920648089</v>
      </c>
      <c r="D74" s="84" t="s">
        <v>5686</v>
      </c>
      <c r="E74" s="84" t="b">
        <v>0</v>
      </c>
      <c r="F74" s="84" t="b">
        <v>0</v>
      </c>
      <c r="G74" s="84" t="b">
        <v>0</v>
      </c>
    </row>
    <row r="75" spans="1:7" ht="15">
      <c r="A75" s="84" t="s">
        <v>5366</v>
      </c>
      <c r="B75" s="84">
        <v>11</v>
      </c>
      <c r="C75" s="122">
        <v>0.003307351920648089</v>
      </c>
      <c r="D75" s="84" t="s">
        <v>5686</v>
      </c>
      <c r="E75" s="84" t="b">
        <v>0</v>
      </c>
      <c r="F75" s="84" t="b">
        <v>0</v>
      </c>
      <c r="G75" s="84" t="b">
        <v>0</v>
      </c>
    </row>
    <row r="76" spans="1:7" ht="15">
      <c r="A76" s="84" t="s">
        <v>5367</v>
      </c>
      <c r="B76" s="84">
        <v>11</v>
      </c>
      <c r="C76" s="122">
        <v>0.003307351920648089</v>
      </c>
      <c r="D76" s="84" t="s">
        <v>5686</v>
      </c>
      <c r="E76" s="84" t="b">
        <v>0</v>
      </c>
      <c r="F76" s="84" t="b">
        <v>0</v>
      </c>
      <c r="G76" s="84" t="b">
        <v>0</v>
      </c>
    </row>
    <row r="77" spans="1:7" ht="15">
      <c r="A77" s="84" t="s">
        <v>5368</v>
      </c>
      <c r="B77" s="84">
        <v>11</v>
      </c>
      <c r="C77" s="122">
        <v>0.003307351920648089</v>
      </c>
      <c r="D77" s="84" t="s">
        <v>5686</v>
      </c>
      <c r="E77" s="84" t="b">
        <v>0</v>
      </c>
      <c r="F77" s="84" t="b">
        <v>0</v>
      </c>
      <c r="G77" s="84" t="b">
        <v>0</v>
      </c>
    </row>
    <row r="78" spans="1:7" ht="15">
      <c r="A78" s="84" t="s">
        <v>5369</v>
      </c>
      <c r="B78" s="84">
        <v>11</v>
      </c>
      <c r="C78" s="122">
        <v>0.003307351920648089</v>
      </c>
      <c r="D78" s="84" t="s">
        <v>5686</v>
      </c>
      <c r="E78" s="84" t="b">
        <v>0</v>
      </c>
      <c r="F78" s="84" t="b">
        <v>0</v>
      </c>
      <c r="G78" s="84" t="b">
        <v>0</v>
      </c>
    </row>
    <row r="79" spans="1:7" ht="15">
      <c r="A79" s="84" t="s">
        <v>5370</v>
      </c>
      <c r="B79" s="84">
        <v>11</v>
      </c>
      <c r="C79" s="122">
        <v>0.003307351920648089</v>
      </c>
      <c r="D79" s="84" t="s">
        <v>5686</v>
      </c>
      <c r="E79" s="84" t="b">
        <v>0</v>
      </c>
      <c r="F79" s="84" t="b">
        <v>0</v>
      </c>
      <c r="G79" s="84" t="b">
        <v>0</v>
      </c>
    </row>
    <row r="80" spans="1:7" ht="15">
      <c r="A80" s="84" t="s">
        <v>4821</v>
      </c>
      <c r="B80" s="84">
        <v>10</v>
      </c>
      <c r="C80" s="122">
        <v>0.003089851507079112</v>
      </c>
      <c r="D80" s="84" t="s">
        <v>5686</v>
      </c>
      <c r="E80" s="84" t="b">
        <v>0</v>
      </c>
      <c r="F80" s="84" t="b">
        <v>0</v>
      </c>
      <c r="G80" s="84" t="b">
        <v>0</v>
      </c>
    </row>
    <row r="81" spans="1:7" ht="15">
      <c r="A81" s="84" t="s">
        <v>4822</v>
      </c>
      <c r="B81" s="84">
        <v>10</v>
      </c>
      <c r="C81" s="122">
        <v>0.003089851507079112</v>
      </c>
      <c r="D81" s="84" t="s">
        <v>5686</v>
      </c>
      <c r="E81" s="84" t="b">
        <v>0</v>
      </c>
      <c r="F81" s="84" t="b">
        <v>0</v>
      </c>
      <c r="G81" s="84" t="b">
        <v>0</v>
      </c>
    </row>
    <row r="82" spans="1:7" ht="15">
      <c r="A82" s="84" t="s">
        <v>4823</v>
      </c>
      <c r="B82" s="84">
        <v>10</v>
      </c>
      <c r="C82" s="122">
        <v>0.003089851507079112</v>
      </c>
      <c r="D82" s="84" t="s">
        <v>5686</v>
      </c>
      <c r="E82" s="84" t="b">
        <v>0</v>
      </c>
      <c r="F82" s="84" t="b">
        <v>0</v>
      </c>
      <c r="G82" s="84" t="b">
        <v>0</v>
      </c>
    </row>
    <row r="83" spans="1:7" ht="15">
      <c r="A83" s="84" t="s">
        <v>4825</v>
      </c>
      <c r="B83" s="84">
        <v>10</v>
      </c>
      <c r="C83" s="122">
        <v>0.003089851507079112</v>
      </c>
      <c r="D83" s="84" t="s">
        <v>5686</v>
      </c>
      <c r="E83" s="84" t="b">
        <v>0</v>
      </c>
      <c r="F83" s="84" t="b">
        <v>0</v>
      </c>
      <c r="G83" s="84" t="b">
        <v>0</v>
      </c>
    </row>
    <row r="84" spans="1:7" ht="15">
      <c r="A84" s="84" t="s">
        <v>5371</v>
      </c>
      <c r="B84" s="84">
        <v>10</v>
      </c>
      <c r="C84" s="122">
        <v>0.003089851507079112</v>
      </c>
      <c r="D84" s="84" t="s">
        <v>5686</v>
      </c>
      <c r="E84" s="84" t="b">
        <v>0</v>
      </c>
      <c r="F84" s="84" t="b">
        <v>0</v>
      </c>
      <c r="G84" s="84" t="b">
        <v>0</v>
      </c>
    </row>
    <row r="85" spans="1:7" ht="15">
      <c r="A85" s="84" t="s">
        <v>4740</v>
      </c>
      <c r="B85" s="84">
        <v>10</v>
      </c>
      <c r="C85" s="122">
        <v>0.003089851507079112</v>
      </c>
      <c r="D85" s="84" t="s">
        <v>5686</v>
      </c>
      <c r="E85" s="84" t="b">
        <v>0</v>
      </c>
      <c r="F85" s="84" t="b">
        <v>0</v>
      </c>
      <c r="G85" s="84" t="b">
        <v>0</v>
      </c>
    </row>
    <row r="86" spans="1:7" ht="15">
      <c r="A86" s="84" t="s">
        <v>282</v>
      </c>
      <c r="B86" s="84">
        <v>10</v>
      </c>
      <c r="C86" s="122">
        <v>0.003089851507079112</v>
      </c>
      <c r="D86" s="84" t="s">
        <v>5686</v>
      </c>
      <c r="E86" s="84" t="b">
        <v>0</v>
      </c>
      <c r="F86" s="84" t="b">
        <v>0</v>
      </c>
      <c r="G86" s="84" t="b">
        <v>0</v>
      </c>
    </row>
    <row r="87" spans="1:7" ht="15">
      <c r="A87" s="84" t="s">
        <v>328</v>
      </c>
      <c r="B87" s="84">
        <v>9</v>
      </c>
      <c r="C87" s="122">
        <v>0.0028636104622675393</v>
      </c>
      <c r="D87" s="84" t="s">
        <v>5686</v>
      </c>
      <c r="E87" s="84" t="b">
        <v>0</v>
      </c>
      <c r="F87" s="84" t="b">
        <v>0</v>
      </c>
      <c r="G87" s="84" t="b">
        <v>0</v>
      </c>
    </row>
    <row r="88" spans="1:7" ht="15">
      <c r="A88" s="84" t="s">
        <v>5372</v>
      </c>
      <c r="B88" s="84">
        <v>9</v>
      </c>
      <c r="C88" s="122">
        <v>0.0031820395021512305</v>
      </c>
      <c r="D88" s="84" t="s">
        <v>5686</v>
      </c>
      <c r="E88" s="84" t="b">
        <v>0</v>
      </c>
      <c r="F88" s="84" t="b">
        <v>0</v>
      </c>
      <c r="G88" s="84" t="b">
        <v>0</v>
      </c>
    </row>
    <row r="89" spans="1:7" ht="15">
      <c r="A89" s="84" t="s">
        <v>5373</v>
      </c>
      <c r="B89" s="84">
        <v>9</v>
      </c>
      <c r="C89" s="122">
        <v>0.0028636104622675393</v>
      </c>
      <c r="D89" s="84" t="s">
        <v>5686</v>
      </c>
      <c r="E89" s="84" t="b">
        <v>0</v>
      </c>
      <c r="F89" s="84" t="b">
        <v>0</v>
      </c>
      <c r="G89" s="84" t="b">
        <v>0</v>
      </c>
    </row>
    <row r="90" spans="1:7" ht="15">
      <c r="A90" s="84" t="s">
        <v>4810</v>
      </c>
      <c r="B90" s="84">
        <v>8</v>
      </c>
      <c r="C90" s="122">
        <v>0.002627653780319599</v>
      </c>
      <c r="D90" s="84" t="s">
        <v>5686</v>
      </c>
      <c r="E90" s="84" t="b">
        <v>0</v>
      </c>
      <c r="F90" s="84" t="b">
        <v>0</v>
      </c>
      <c r="G90" s="84" t="b">
        <v>0</v>
      </c>
    </row>
    <row r="91" spans="1:7" ht="15">
      <c r="A91" s="84" t="s">
        <v>5374</v>
      </c>
      <c r="B91" s="84">
        <v>8</v>
      </c>
      <c r="C91" s="122">
        <v>0.002627653780319599</v>
      </c>
      <c r="D91" s="84" t="s">
        <v>5686</v>
      </c>
      <c r="E91" s="84" t="b">
        <v>0</v>
      </c>
      <c r="F91" s="84" t="b">
        <v>0</v>
      </c>
      <c r="G91" s="84" t="b">
        <v>0</v>
      </c>
    </row>
    <row r="92" spans="1:7" ht="15">
      <c r="A92" s="84" t="s">
        <v>4834</v>
      </c>
      <c r="B92" s="84">
        <v>8</v>
      </c>
      <c r="C92" s="122">
        <v>0.002627653780319599</v>
      </c>
      <c r="D92" s="84" t="s">
        <v>5686</v>
      </c>
      <c r="E92" s="84" t="b">
        <v>0</v>
      </c>
      <c r="F92" s="84" t="b">
        <v>0</v>
      </c>
      <c r="G92" s="84" t="b">
        <v>0</v>
      </c>
    </row>
    <row r="93" spans="1:7" ht="15">
      <c r="A93" s="84" t="s">
        <v>4827</v>
      </c>
      <c r="B93" s="84">
        <v>8</v>
      </c>
      <c r="C93" s="122">
        <v>0.0027208696886622742</v>
      </c>
      <c r="D93" s="84" t="s">
        <v>5686</v>
      </c>
      <c r="E93" s="84" t="b">
        <v>0</v>
      </c>
      <c r="F93" s="84" t="b">
        <v>0</v>
      </c>
      <c r="G93" s="84" t="b">
        <v>0</v>
      </c>
    </row>
    <row r="94" spans="1:7" ht="15">
      <c r="A94" s="84" t="s">
        <v>5375</v>
      </c>
      <c r="B94" s="84">
        <v>8</v>
      </c>
      <c r="C94" s="122">
        <v>0.002627653780319599</v>
      </c>
      <c r="D94" s="84" t="s">
        <v>5686</v>
      </c>
      <c r="E94" s="84" t="b">
        <v>0</v>
      </c>
      <c r="F94" s="84" t="b">
        <v>0</v>
      </c>
      <c r="G94" s="84" t="b">
        <v>0</v>
      </c>
    </row>
    <row r="95" spans="1:7" ht="15">
      <c r="A95" s="84" t="s">
        <v>5376</v>
      </c>
      <c r="B95" s="84">
        <v>8</v>
      </c>
      <c r="C95" s="122">
        <v>0.0027208696886622742</v>
      </c>
      <c r="D95" s="84" t="s">
        <v>5686</v>
      </c>
      <c r="E95" s="84" t="b">
        <v>0</v>
      </c>
      <c r="F95" s="84" t="b">
        <v>0</v>
      </c>
      <c r="G95" s="84" t="b">
        <v>0</v>
      </c>
    </row>
    <row r="96" spans="1:7" ht="15">
      <c r="A96" s="84" t="s">
        <v>5377</v>
      </c>
      <c r="B96" s="84">
        <v>8</v>
      </c>
      <c r="C96" s="122">
        <v>0.0031115275929199304</v>
      </c>
      <c r="D96" s="84" t="s">
        <v>5686</v>
      </c>
      <c r="E96" s="84" t="b">
        <v>0</v>
      </c>
      <c r="F96" s="84" t="b">
        <v>0</v>
      </c>
      <c r="G96" s="84" t="b">
        <v>0</v>
      </c>
    </row>
    <row r="97" spans="1:7" ht="15">
      <c r="A97" s="84" t="s">
        <v>5378</v>
      </c>
      <c r="B97" s="84">
        <v>8</v>
      </c>
      <c r="C97" s="122">
        <v>0.002627653780319599</v>
      </c>
      <c r="D97" s="84" t="s">
        <v>5686</v>
      </c>
      <c r="E97" s="84" t="b">
        <v>0</v>
      </c>
      <c r="F97" s="84" t="b">
        <v>0</v>
      </c>
      <c r="G97" s="84" t="b">
        <v>0</v>
      </c>
    </row>
    <row r="98" spans="1:7" ht="15">
      <c r="A98" s="84" t="s">
        <v>5379</v>
      </c>
      <c r="B98" s="84">
        <v>8</v>
      </c>
      <c r="C98" s="122">
        <v>0.002627653780319599</v>
      </c>
      <c r="D98" s="84" t="s">
        <v>5686</v>
      </c>
      <c r="E98" s="84" t="b">
        <v>0</v>
      </c>
      <c r="F98" s="84" t="b">
        <v>0</v>
      </c>
      <c r="G98" s="84" t="b">
        <v>0</v>
      </c>
    </row>
    <row r="99" spans="1:7" ht="15">
      <c r="A99" s="84" t="s">
        <v>5380</v>
      </c>
      <c r="B99" s="84">
        <v>8</v>
      </c>
      <c r="C99" s="122">
        <v>0.002627653780319599</v>
      </c>
      <c r="D99" s="84" t="s">
        <v>5686</v>
      </c>
      <c r="E99" s="84" t="b">
        <v>0</v>
      </c>
      <c r="F99" s="84" t="b">
        <v>0</v>
      </c>
      <c r="G99" s="84" t="b">
        <v>0</v>
      </c>
    </row>
    <row r="100" spans="1:7" ht="15">
      <c r="A100" s="84" t="s">
        <v>4836</v>
      </c>
      <c r="B100" s="84">
        <v>7</v>
      </c>
      <c r="C100" s="122">
        <v>0.0025862856409806685</v>
      </c>
      <c r="D100" s="84" t="s">
        <v>5686</v>
      </c>
      <c r="E100" s="84" t="b">
        <v>0</v>
      </c>
      <c r="F100" s="84" t="b">
        <v>0</v>
      </c>
      <c r="G100" s="84" t="b">
        <v>0</v>
      </c>
    </row>
    <row r="101" spans="1:7" ht="15">
      <c r="A101" s="84" t="s">
        <v>4830</v>
      </c>
      <c r="B101" s="84">
        <v>7</v>
      </c>
      <c r="C101" s="122">
        <v>0.00238076097757949</v>
      </c>
      <c r="D101" s="84" t="s">
        <v>5686</v>
      </c>
      <c r="E101" s="84" t="b">
        <v>0</v>
      </c>
      <c r="F101" s="84" t="b">
        <v>0</v>
      </c>
      <c r="G101" s="84" t="b">
        <v>0</v>
      </c>
    </row>
    <row r="102" spans="1:7" ht="15">
      <c r="A102" s="84" t="s">
        <v>4831</v>
      </c>
      <c r="B102" s="84">
        <v>7</v>
      </c>
      <c r="C102" s="122">
        <v>0.00238076097757949</v>
      </c>
      <c r="D102" s="84" t="s">
        <v>5686</v>
      </c>
      <c r="E102" s="84" t="b">
        <v>0</v>
      </c>
      <c r="F102" s="84" t="b">
        <v>0</v>
      </c>
      <c r="G102" s="84" t="b">
        <v>0</v>
      </c>
    </row>
    <row r="103" spans="1:7" ht="15">
      <c r="A103" s="84" t="s">
        <v>638</v>
      </c>
      <c r="B103" s="84">
        <v>7</v>
      </c>
      <c r="C103" s="122">
        <v>0.00238076097757949</v>
      </c>
      <c r="D103" s="84" t="s">
        <v>5686</v>
      </c>
      <c r="E103" s="84" t="b">
        <v>0</v>
      </c>
      <c r="F103" s="84" t="b">
        <v>0</v>
      </c>
      <c r="G103" s="84" t="b">
        <v>0</v>
      </c>
    </row>
    <row r="104" spans="1:7" ht="15">
      <c r="A104" s="84" t="s">
        <v>4833</v>
      </c>
      <c r="B104" s="84">
        <v>7</v>
      </c>
      <c r="C104" s="122">
        <v>0.00238076097757949</v>
      </c>
      <c r="D104" s="84" t="s">
        <v>5686</v>
      </c>
      <c r="E104" s="84" t="b">
        <v>1</v>
      </c>
      <c r="F104" s="84" t="b">
        <v>0</v>
      </c>
      <c r="G104" s="84" t="b">
        <v>0</v>
      </c>
    </row>
    <row r="105" spans="1:7" ht="15">
      <c r="A105" s="84" t="s">
        <v>5381</v>
      </c>
      <c r="B105" s="84">
        <v>7</v>
      </c>
      <c r="C105" s="122">
        <v>0.0024749196127842907</v>
      </c>
      <c r="D105" s="84" t="s">
        <v>5686</v>
      </c>
      <c r="E105" s="84" t="b">
        <v>0</v>
      </c>
      <c r="F105" s="84" t="b">
        <v>0</v>
      </c>
      <c r="G105" s="84" t="b">
        <v>0</v>
      </c>
    </row>
    <row r="106" spans="1:7" ht="15">
      <c r="A106" s="84" t="s">
        <v>4809</v>
      </c>
      <c r="B106" s="84">
        <v>7</v>
      </c>
      <c r="C106" s="122">
        <v>0.00238076097757949</v>
      </c>
      <c r="D106" s="84" t="s">
        <v>5686</v>
      </c>
      <c r="E106" s="84" t="b">
        <v>0</v>
      </c>
      <c r="F106" s="84" t="b">
        <v>0</v>
      </c>
      <c r="G106" s="84" t="b">
        <v>0</v>
      </c>
    </row>
    <row r="107" spans="1:7" ht="15">
      <c r="A107" s="84" t="s">
        <v>840</v>
      </c>
      <c r="B107" s="84">
        <v>7</v>
      </c>
      <c r="C107" s="122">
        <v>0.00238076097757949</v>
      </c>
      <c r="D107" s="84" t="s">
        <v>5686</v>
      </c>
      <c r="E107" s="84" t="b">
        <v>0</v>
      </c>
      <c r="F107" s="84" t="b">
        <v>0</v>
      </c>
      <c r="G107" s="84" t="b">
        <v>0</v>
      </c>
    </row>
    <row r="108" spans="1:7" ht="15">
      <c r="A108" s="84" t="s">
        <v>5382</v>
      </c>
      <c r="B108" s="84">
        <v>7</v>
      </c>
      <c r="C108" s="122">
        <v>0.00238076097757949</v>
      </c>
      <c r="D108" s="84" t="s">
        <v>5686</v>
      </c>
      <c r="E108" s="84" t="b">
        <v>0</v>
      </c>
      <c r="F108" s="84" t="b">
        <v>0</v>
      </c>
      <c r="G108" s="84" t="b">
        <v>0</v>
      </c>
    </row>
    <row r="109" spans="1:7" ht="15">
      <c r="A109" s="84" t="s">
        <v>5383</v>
      </c>
      <c r="B109" s="84">
        <v>7</v>
      </c>
      <c r="C109" s="122">
        <v>0.00238076097757949</v>
      </c>
      <c r="D109" s="84" t="s">
        <v>5686</v>
      </c>
      <c r="E109" s="84" t="b">
        <v>0</v>
      </c>
      <c r="F109" s="84" t="b">
        <v>0</v>
      </c>
      <c r="G109" s="84" t="b">
        <v>0</v>
      </c>
    </row>
    <row r="110" spans="1:7" ht="15">
      <c r="A110" s="84" t="s">
        <v>4798</v>
      </c>
      <c r="B110" s="84">
        <v>6</v>
      </c>
      <c r="C110" s="122">
        <v>0.0021213596681008205</v>
      </c>
      <c r="D110" s="84" t="s">
        <v>5686</v>
      </c>
      <c r="E110" s="84" t="b">
        <v>0</v>
      </c>
      <c r="F110" s="84" t="b">
        <v>0</v>
      </c>
      <c r="G110" s="84" t="b">
        <v>0</v>
      </c>
    </row>
    <row r="111" spans="1:7" ht="15">
      <c r="A111" s="84" t="s">
        <v>5384</v>
      </c>
      <c r="B111" s="84">
        <v>6</v>
      </c>
      <c r="C111" s="122">
        <v>0.0021213596681008205</v>
      </c>
      <c r="D111" s="84" t="s">
        <v>5686</v>
      </c>
      <c r="E111" s="84" t="b">
        <v>0</v>
      </c>
      <c r="F111" s="84" t="b">
        <v>0</v>
      </c>
      <c r="G111" s="84" t="b">
        <v>0</v>
      </c>
    </row>
    <row r="112" spans="1:7" ht="15">
      <c r="A112" s="84" t="s">
        <v>5385</v>
      </c>
      <c r="B112" s="84">
        <v>6</v>
      </c>
      <c r="C112" s="122">
        <v>0.0023336456946899476</v>
      </c>
      <c r="D112" s="84" t="s">
        <v>5686</v>
      </c>
      <c r="E112" s="84" t="b">
        <v>0</v>
      </c>
      <c r="F112" s="84" t="b">
        <v>0</v>
      </c>
      <c r="G112" s="84" t="b">
        <v>0</v>
      </c>
    </row>
    <row r="113" spans="1:7" ht="15">
      <c r="A113" s="84" t="s">
        <v>367</v>
      </c>
      <c r="B113" s="84">
        <v>6</v>
      </c>
      <c r="C113" s="122">
        <v>0.0021213596681008205</v>
      </c>
      <c r="D113" s="84" t="s">
        <v>5686</v>
      </c>
      <c r="E113" s="84" t="b">
        <v>0</v>
      </c>
      <c r="F113" s="84" t="b">
        <v>0</v>
      </c>
      <c r="G113" s="84" t="b">
        <v>0</v>
      </c>
    </row>
    <row r="114" spans="1:7" ht="15">
      <c r="A114" s="84" t="s">
        <v>5386</v>
      </c>
      <c r="B114" s="84">
        <v>6</v>
      </c>
      <c r="C114" s="122">
        <v>0.0021213596681008205</v>
      </c>
      <c r="D114" s="84" t="s">
        <v>5686</v>
      </c>
      <c r="E114" s="84" t="b">
        <v>0</v>
      </c>
      <c r="F114" s="84" t="b">
        <v>0</v>
      </c>
      <c r="G114" s="84" t="b">
        <v>0</v>
      </c>
    </row>
    <row r="115" spans="1:7" ht="15">
      <c r="A115" s="84" t="s">
        <v>841</v>
      </c>
      <c r="B115" s="84">
        <v>6</v>
      </c>
      <c r="C115" s="122">
        <v>0.0021213596681008205</v>
      </c>
      <c r="D115" s="84" t="s">
        <v>5686</v>
      </c>
      <c r="E115" s="84" t="b">
        <v>0</v>
      </c>
      <c r="F115" s="84" t="b">
        <v>0</v>
      </c>
      <c r="G115" s="84" t="b">
        <v>0</v>
      </c>
    </row>
    <row r="116" spans="1:7" ht="15">
      <c r="A116" s="84" t="s">
        <v>5387</v>
      </c>
      <c r="B116" s="84">
        <v>6</v>
      </c>
      <c r="C116" s="122">
        <v>0.0021213596681008205</v>
      </c>
      <c r="D116" s="84" t="s">
        <v>5686</v>
      </c>
      <c r="E116" s="84" t="b">
        <v>0</v>
      </c>
      <c r="F116" s="84" t="b">
        <v>0</v>
      </c>
      <c r="G116" s="84" t="b">
        <v>0</v>
      </c>
    </row>
    <row r="117" spans="1:7" ht="15">
      <c r="A117" s="84" t="s">
        <v>5388</v>
      </c>
      <c r="B117" s="84">
        <v>6</v>
      </c>
      <c r="C117" s="122">
        <v>0.0021213596681008205</v>
      </c>
      <c r="D117" s="84" t="s">
        <v>5686</v>
      </c>
      <c r="E117" s="84" t="b">
        <v>0</v>
      </c>
      <c r="F117" s="84" t="b">
        <v>0</v>
      </c>
      <c r="G117" s="84" t="b">
        <v>0</v>
      </c>
    </row>
    <row r="118" spans="1:7" ht="15">
      <c r="A118" s="84" t="s">
        <v>5389</v>
      </c>
      <c r="B118" s="84">
        <v>6</v>
      </c>
      <c r="C118" s="122">
        <v>0.0021213596681008205</v>
      </c>
      <c r="D118" s="84" t="s">
        <v>5686</v>
      </c>
      <c r="E118" s="84" t="b">
        <v>0</v>
      </c>
      <c r="F118" s="84" t="b">
        <v>0</v>
      </c>
      <c r="G118" s="84" t="b">
        <v>0</v>
      </c>
    </row>
    <row r="119" spans="1:7" ht="15">
      <c r="A119" s="84" t="s">
        <v>5390</v>
      </c>
      <c r="B119" s="84">
        <v>6</v>
      </c>
      <c r="C119" s="122">
        <v>0.0021213596681008205</v>
      </c>
      <c r="D119" s="84" t="s">
        <v>5686</v>
      </c>
      <c r="E119" s="84" t="b">
        <v>0</v>
      </c>
      <c r="F119" s="84" t="b">
        <v>0</v>
      </c>
      <c r="G119" s="84" t="b">
        <v>0</v>
      </c>
    </row>
    <row r="120" spans="1:7" ht="15">
      <c r="A120" s="84" t="s">
        <v>5391</v>
      </c>
      <c r="B120" s="84">
        <v>6</v>
      </c>
      <c r="C120" s="122">
        <v>0.0021213596681008205</v>
      </c>
      <c r="D120" s="84" t="s">
        <v>5686</v>
      </c>
      <c r="E120" s="84" t="b">
        <v>0</v>
      </c>
      <c r="F120" s="84" t="b">
        <v>0</v>
      </c>
      <c r="G120" s="84" t="b">
        <v>0</v>
      </c>
    </row>
    <row r="121" spans="1:7" ht="15">
      <c r="A121" s="84" t="s">
        <v>5392</v>
      </c>
      <c r="B121" s="84">
        <v>6</v>
      </c>
      <c r="C121" s="122">
        <v>0.0021213596681008205</v>
      </c>
      <c r="D121" s="84" t="s">
        <v>5686</v>
      </c>
      <c r="E121" s="84" t="b">
        <v>0</v>
      </c>
      <c r="F121" s="84" t="b">
        <v>0</v>
      </c>
      <c r="G121" s="84" t="b">
        <v>0</v>
      </c>
    </row>
    <row r="122" spans="1:7" ht="15">
      <c r="A122" s="84" t="s">
        <v>5393</v>
      </c>
      <c r="B122" s="84">
        <v>6</v>
      </c>
      <c r="C122" s="122">
        <v>0.0021213596681008205</v>
      </c>
      <c r="D122" s="84" t="s">
        <v>5686</v>
      </c>
      <c r="E122" s="84" t="b">
        <v>0</v>
      </c>
      <c r="F122" s="84" t="b">
        <v>0</v>
      </c>
      <c r="G122" s="84" t="b">
        <v>0</v>
      </c>
    </row>
    <row r="123" spans="1:7" ht="15">
      <c r="A123" s="84" t="s">
        <v>5394</v>
      </c>
      <c r="B123" s="84">
        <v>6</v>
      </c>
      <c r="C123" s="122">
        <v>0.0021213596681008205</v>
      </c>
      <c r="D123" s="84" t="s">
        <v>5686</v>
      </c>
      <c r="E123" s="84" t="b">
        <v>0</v>
      </c>
      <c r="F123" s="84" t="b">
        <v>0</v>
      </c>
      <c r="G123" s="84" t="b">
        <v>0</v>
      </c>
    </row>
    <row r="124" spans="1:7" ht="15">
      <c r="A124" s="84" t="s">
        <v>5395</v>
      </c>
      <c r="B124" s="84">
        <v>6</v>
      </c>
      <c r="C124" s="122">
        <v>0.0021213596681008205</v>
      </c>
      <c r="D124" s="84" t="s">
        <v>5686</v>
      </c>
      <c r="E124" s="84" t="b">
        <v>0</v>
      </c>
      <c r="F124" s="84" t="b">
        <v>0</v>
      </c>
      <c r="G124" s="84" t="b">
        <v>0</v>
      </c>
    </row>
    <row r="125" spans="1:7" ht="15">
      <c r="A125" s="84" t="s">
        <v>5396</v>
      </c>
      <c r="B125" s="84">
        <v>6</v>
      </c>
      <c r="C125" s="122">
        <v>0.0021213596681008205</v>
      </c>
      <c r="D125" s="84" t="s">
        <v>5686</v>
      </c>
      <c r="E125" s="84" t="b">
        <v>0</v>
      </c>
      <c r="F125" s="84" t="b">
        <v>0</v>
      </c>
      <c r="G125" s="84" t="b">
        <v>0</v>
      </c>
    </row>
    <row r="126" spans="1:7" ht="15">
      <c r="A126" s="84" t="s">
        <v>5397</v>
      </c>
      <c r="B126" s="84">
        <v>6</v>
      </c>
      <c r="C126" s="122">
        <v>0.0021213596681008205</v>
      </c>
      <c r="D126" s="84" t="s">
        <v>5686</v>
      </c>
      <c r="E126" s="84" t="b">
        <v>0</v>
      </c>
      <c r="F126" s="84" t="b">
        <v>0</v>
      </c>
      <c r="G126" s="84" t="b">
        <v>0</v>
      </c>
    </row>
    <row r="127" spans="1:7" ht="15">
      <c r="A127" s="84" t="s">
        <v>5398</v>
      </c>
      <c r="B127" s="84">
        <v>6</v>
      </c>
      <c r="C127" s="122">
        <v>0.0021213596681008205</v>
      </c>
      <c r="D127" s="84" t="s">
        <v>5686</v>
      </c>
      <c r="E127" s="84" t="b">
        <v>0</v>
      </c>
      <c r="F127" s="84" t="b">
        <v>0</v>
      </c>
      <c r="G127" s="84" t="b">
        <v>0</v>
      </c>
    </row>
    <row r="128" spans="1:7" ht="15">
      <c r="A128" s="84" t="s">
        <v>5399</v>
      </c>
      <c r="B128" s="84">
        <v>6</v>
      </c>
      <c r="C128" s="122">
        <v>0.0021213596681008205</v>
      </c>
      <c r="D128" s="84" t="s">
        <v>5686</v>
      </c>
      <c r="E128" s="84" t="b">
        <v>0</v>
      </c>
      <c r="F128" s="84" t="b">
        <v>0</v>
      </c>
      <c r="G128" s="84" t="b">
        <v>0</v>
      </c>
    </row>
    <row r="129" spans="1:7" ht="15">
      <c r="A129" s="84" t="s">
        <v>5400</v>
      </c>
      <c r="B129" s="84">
        <v>6</v>
      </c>
      <c r="C129" s="122">
        <v>0.0021213596681008205</v>
      </c>
      <c r="D129" s="84" t="s">
        <v>5686</v>
      </c>
      <c r="E129" s="84" t="b">
        <v>0</v>
      </c>
      <c r="F129" s="84" t="b">
        <v>0</v>
      </c>
      <c r="G129" s="84" t="b">
        <v>0</v>
      </c>
    </row>
    <row r="130" spans="1:7" ht="15">
      <c r="A130" s="84" t="s">
        <v>839</v>
      </c>
      <c r="B130" s="84">
        <v>6</v>
      </c>
      <c r="C130" s="122">
        <v>0.0022168162636977155</v>
      </c>
      <c r="D130" s="84" t="s">
        <v>5686</v>
      </c>
      <c r="E130" s="84" t="b">
        <v>0</v>
      </c>
      <c r="F130" s="84" t="b">
        <v>0</v>
      </c>
      <c r="G130" s="84" t="b">
        <v>0</v>
      </c>
    </row>
    <row r="131" spans="1:7" ht="15">
      <c r="A131" s="84" t="s">
        <v>4803</v>
      </c>
      <c r="B131" s="84">
        <v>6</v>
      </c>
      <c r="C131" s="122">
        <v>0.0021213596681008205</v>
      </c>
      <c r="D131" s="84" t="s">
        <v>5686</v>
      </c>
      <c r="E131" s="84" t="b">
        <v>0</v>
      </c>
      <c r="F131" s="84" t="b">
        <v>0</v>
      </c>
      <c r="G131" s="84" t="b">
        <v>0</v>
      </c>
    </row>
    <row r="132" spans="1:7" ht="15">
      <c r="A132" s="84" t="s">
        <v>5401</v>
      </c>
      <c r="B132" s="84">
        <v>6</v>
      </c>
      <c r="C132" s="122">
        <v>0.0021213596681008205</v>
      </c>
      <c r="D132" s="84" t="s">
        <v>5686</v>
      </c>
      <c r="E132" s="84" t="b">
        <v>0</v>
      </c>
      <c r="F132" s="84" t="b">
        <v>0</v>
      </c>
      <c r="G132" s="84" t="b">
        <v>0</v>
      </c>
    </row>
    <row r="133" spans="1:7" ht="15">
      <c r="A133" s="84" t="s">
        <v>5402</v>
      </c>
      <c r="B133" s="84">
        <v>6</v>
      </c>
      <c r="C133" s="122">
        <v>0.0021213596681008205</v>
      </c>
      <c r="D133" s="84" t="s">
        <v>5686</v>
      </c>
      <c r="E133" s="84" t="b">
        <v>0</v>
      </c>
      <c r="F133" s="84" t="b">
        <v>0</v>
      </c>
      <c r="G133" s="84" t="b">
        <v>0</v>
      </c>
    </row>
    <row r="134" spans="1:7" ht="15">
      <c r="A134" s="84" t="s">
        <v>5403</v>
      </c>
      <c r="B134" s="84">
        <v>6</v>
      </c>
      <c r="C134" s="122">
        <v>0.0021213596681008205</v>
      </c>
      <c r="D134" s="84" t="s">
        <v>5686</v>
      </c>
      <c r="E134" s="84" t="b">
        <v>0</v>
      </c>
      <c r="F134" s="84" t="b">
        <v>0</v>
      </c>
      <c r="G134" s="84" t="b">
        <v>0</v>
      </c>
    </row>
    <row r="135" spans="1:7" ht="15">
      <c r="A135" s="84" t="s">
        <v>5404</v>
      </c>
      <c r="B135" s="84">
        <v>5</v>
      </c>
      <c r="C135" s="122">
        <v>0.001847346886414763</v>
      </c>
      <c r="D135" s="84" t="s">
        <v>5686</v>
      </c>
      <c r="E135" s="84" t="b">
        <v>0</v>
      </c>
      <c r="F135" s="84" t="b">
        <v>0</v>
      </c>
      <c r="G135" s="84" t="b">
        <v>0</v>
      </c>
    </row>
    <row r="136" spans="1:7" ht="15">
      <c r="A136" s="84" t="s">
        <v>5405</v>
      </c>
      <c r="B136" s="84">
        <v>5</v>
      </c>
      <c r="C136" s="122">
        <v>0.001847346886414763</v>
      </c>
      <c r="D136" s="84" t="s">
        <v>5686</v>
      </c>
      <c r="E136" s="84" t="b">
        <v>0</v>
      </c>
      <c r="F136" s="84" t="b">
        <v>0</v>
      </c>
      <c r="G136" s="84" t="b">
        <v>0</v>
      </c>
    </row>
    <row r="137" spans="1:7" ht="15">
      <c r="A137" s="84" t="s">
        <v>364</v>
      </c>
      <c r="B137" s="84">
        <v>5</v>
      </c>
      <c r="C137" s="122">
        <v>0.001847346886414763</v>
      </c>
      <c r="D137" s="84" t="s">
        <v>5686</v>
      </c>
      <c r="E137" s="84" t="b">
        <v>0</v>
      </c>
      <c r="F137" s="84" t="b">
        <v>0</v>
      </c>
      <c r="G137" s="84" t="b">
        <v>0</v>
      </c>
    </row>
    <row r="138" spans="1:7" ht="15">
      <c r="A138" s="84" t="s">
        <v>5406</v>
      </c>
      <c r="B138" s="84">
        <v>5</v>
      </c>
      <c r="C138" s="122">
        <v>0.001847346886414763</v>
      </c>
      <c r="D138" s="84" t="s">
        <v>5686</v>
      </c>
      <c r="E138" s="84" t="b">
        <v>0</v>
      </c>
      <c r="F138" s="84" t="b">
        <v>0</v>
      </c>
      <c r="G138" s="84" t="b">
        <v>0</v>
      </c>
    </row>
    <row r="139" spans="1:7" ht="15">
      <c r="A139" s="84" t="s">
        <v>5407</v>
      </c>
      <c r="B139" s="84">
        <v>5</v>
      </c>
      <c r="C139" s="122">
        <v>0.001847346886414763</v>
      </c>
      <c r="D139" s="84" t="s">
        <v>5686</v>
      </c>
      <c r="E139" s="84" t="b">
        <v>0</v>
      </c>
      <c r="F139" s="84" t="b">
        <v>0</v>
      </c>
      <c r="G139" s="84" t="b">
        <v>0</v>
      </c>
    </row>
    <row r="140" spans="1:7" ht="15">
      <c r="A140" s="84" t="s">
        <v>5408</v>
      </c>
      <c r="B140" s="84">
        <v>5</v>
      </c>
      <c r="C140" s="122">
        <v>0.001847346886414763</v>
      </c>
      <c r="D140" s="84" t="s">
        <v>5686</v>
      </c>
      <c r="E140" s="84" t="b">
        <v>0</v>
      </c>
      <c r="F140" s="84" t="b">
        <v>0</v>
      </c>
      <c r="G140" s="84" t="b">
        <v>0</v>
      </c>
    </row>
    <row r="141" spans="1:7" ht="15">
      <c r="A141" s="84" t="s">
        <v>5409</v>
      </c>
      <c r="B141" s="84">
        <v>5</v>
      </c>
      <c r="C141" s="122">
        <v>0.001847346886414763</v>
      </c>
      <c r="D141" s="84" t="s">
        <v>5686</v>
      </c>
      <c r="E141" s="84" t="b">
        <v>0</v>
      </c>
      <c r="F141" s="84" t="b">
        <v>0</v>
      </c>
      <c r="G141" s="84" t="b">
        <v>0</v>
      </c>
    </row>
    <row r="142" spans="1:7" ht="15">
      <c r="A142" s="84" t="s">
        <v>5410</v>
      </c>
      <c r="B142" s="84">
        <v>5</v>
      </c>
      <c r="C142" s="122">
        <v>0.001847346886414763</v>
      </c>
      <c r="D142" s="84" t="s">
        <v>5686</v>
      </c>
      <c r="E142" s="84" t="b">
        <v>0</v>
      </c>
      <c r="F142" s="84" t="b">
        <v>0</v>
      </c>
      <c r="G142" s="84" t="b">
        <v>0</v>
      </c>
    </row>
    <row r="143" spans="1:7" ht="15">
      <c r="A143" s="84" t="s">
        <v>4806</v>
      </c>
      <c r="B143" s="84">
        <v>5</v>
      </c>
      <c r="C143" s="122">
        <v>0.001847346886414763</v>
      </c>
      <c r="D143" s="84" t="s">
        <v>5686</v>
      </c>
      <c r="E143" s="84" t="b">
        <v>0</v>
      </c>
      <c r="F143" s="84" t="b">
        <v>0</v>
      </c>
      <c r="G143" s="84" t="b">
        <v>0</v>
      </c>
    </row>
    <row r="144" spans="1:7" ht="15">
      <c r="A144" s="84" t="s">
        <v>5411</v>
      </c>
      <c r="B144" s="84">
        <v>5</v>
      </c>
      <c r="C144" s="122">
        <v>0.001847346886414763</v>
      </c>
      <c r="D144" s="84" t="s">
        <v>5686</v>
      </c>
      <c r="E144" s="84" t="b">
        <v>0</v>
      </c>
      <c r="F144" s="84" t="b">
        <v>0</v>
      </c>
      <c r="G144" s="84" t="b">
        <v>0</v>
      </c>
    </row>
    <row r="145" spans="1:7" ht="15">
      <c r="A145" s="84" t="s">
        <v>5412</v>
      </c>
      <c r="B145" s="84">
        <v>5</v>
      </c>
      <c r="C145" s="122">
        <v>0.001847346886414763</v>
      </c>
      <c r="D145" s="84" t="s">
        <v>5686</v>
      </c>
      <c r="E145" s="84" t="b">
        <v>0</v>
      </c>
      <c r="F145" s="84" t="b">
        <v>0</v>
      </c>
      <c r="G145" s="84" t="b">
        <v>0</v>
      </c>
    </row>
    <row r="146" spans="1:7" ht="15">
      <c r="A146" s="84" t="s">
        <v>2904</v>
      </c>
      <c r="B146" s="84">
        <v>5</v>
      </c>
      <c r="C146" s="122">
        <v>0.0020702208562925575</v>
      </c>
      <c r="D146" s="84" t="s">
        <v>5686</v>
      </c>
      <c r="E146" s="84" t="b">
        <v>0</v>
      </c>
      <c r="F146" s="84" t="b">
        <v>0</v>
      </c>
      <c r="G146" s="84" t="b">
        <v>0</v>
      </c>
    </row>
    <row r="147" spans="1:7" ht="15">
      <c r="A147" s="84" t="s">
        <v>5413</v>
      </c>
      <c r="B147" s="84">
        <v>5</v>
      </c>
      <c r="C147" s="122">
        <v>0.001847346886414763</v>
      </c>
      <c r="D147" s="84" t="s">
        <v>5686</v>
      </c>
      <c r="E147" s="84" t="b">
        <v>0</v>
      </c>
      <c r="F147" s="84" t="b">
        <v>0</v>
      </c>
      <c r="G147" s="84" t="b">
        <v>0</v>
      </c>
    </row>
    <row r="148" spans="1:7" ht="15">
      <c r="A148" s="84" t="s">
        <v>5414</v>
      </c>
      <c r="B148" s="84">
        <v>5</v>
      </c>
      <c r="C148" s="122">
        <v>0.001847346886414763</v>
      </c>
      <c r="D148" s="84" t="s">
        <v>5686</v>
      </c>
      <c r="E148" s="84" t="b">
        <v>0</v>
      </c>
      <c r="F148" s="84" t="b">
        <v>0</v>
      </c>
      <c r="G148" s="84" t="b">
        <v>0</v>
      </c>
    </row>
    <row r="149" spans="1:7" ht="15">
      <c r="A149" s="84" t="s">
        <v>5415</v>
      </c>
      <c r="B149" s="84">
        <v>5</v>
      </c>
      <c r="C149" s="122">
        <v>0.0019447047455749564</v>
      </c>
      <c r="D149" s="84" t="s">
        <v>5686</v>
      </c>
      <c r="E149" s="84" t="b">
        <v>0</v>
      </c>
      <c r="F149" s="84" t="b">
        <v>0</v>
      </c>
      <c r="G149" s="84" t="b">
        <v>0</v>
      </c>
    </row>
    <row r="150" spans="1:7" ht="15">
      <c r="A150" s="84" t="s">
        <v>4799</v>
      </c>
      <c r="B150" s="84">
        <v>5</v>
      </c>
      <c r="C150" s="122">
        <v>0.0025495470113253704</v>
      </c>
      <c r="D150" s="84" t="s">
        <v>5686</v>
      </c>
      <c r="E150" s="84" t="b">
        <v>0</v>
      </c>
      <c r="F150" s="84" t="b">
        <v>0</v>
      </c>
      <c r="G150" s="84" t="b">
        <v>0</v>
      </c>
    </row>
    <row r="151" spans="1:7" ht="15">
      <c r="A151" s="84" t="s">
        <v>5416</v>
      </c>
      <c r="B151" s="84">
        <v>5</v>
      </c>
      <c r="C151" s="122">
        <v>0.0019447047455749564</v>
      </c>
      <c r="D151" s="84" t="s">
        <v>5686</v>
      </c>
      <c r="E151" s="84" t="b">
        <v>0</v>
      </c>
      <c r="F151" s="84" t="b">
        <v>0</v>
      </c>
      <c r="G151" s="84" t="b">
        <v>0</v>
      </c>
    </row>
    <row r="152" spans="1:7" ht="15">
      <c r="A152" s="84" t="s">
        <v>5417</v>
      </c>
      <c r="B152" s="84">
        <v>5</v>
      </c>
      <c r="C152" s="122">
        <v>0.001847346886414763</v>
      </c>
      <c r="D152" s="84" t="s">
        <v>5686</v>
      </c>
      <c r="E152" s="84" t="b">
        <v>0</v>
      </c>
      <c r="F152" s="84" t="b">
        <v>0</v>
      </c>
      <c r="G152" s="84" t="b">
        <v>0</v>
      </c>
    </row>
    <row r="153" spans="1:7" ht="15">
      <c r="A153" s="84" t="s">
        <v>5418</v>
      </c>
      <c r="B153" s="84">
        <v>5</v>
      </c>
      <c r="C153" s="122">
        <v>0.001847346886414763</v>
      </c>
      <c r="D153" s="84" t="s">
        <v>5686</v>
      </c>
      <c r="E153" s="84" t="b">
        <v>0</v>
      </c>
      <c r="F153" s="84" t="b">
        <v>0</v>
      </c>
      <c r="G153" s="84" t="b">
        <v>0</v>
      </c>
    </row>
    <row r="154" spans="1:7" ht="15">
      <c r="A154" s="84" t="s">
        <v>5419</v>
      </c>
      <c r="B154" s="84">
        <v>5</v>
      </c>
      <c r="C154" s="122">
        <v>0.001847346886414763</v>
      </c>
      <c r="D154" s="84" t="s">
        <v>5686</v>
      </c>
      <c r="E154" s="84" t="b">
        <v>0</v>
      </c>
      <c r="F154" s="84" t="b">
        <v>0</v>
      </c>
      <c r="G154" s="84" t="b">
        <v>0</v>
      </c>
    </row>
    <row r="155" spans="1:7" ht="15">
      <c r="A155" s="84" t="s">
        <v>4741</v>
      </c>
      <c r="B155" s="84">
        <v>5</v>
      </c>
      <c r="C155" s="122">
        <v>0.001847346886414763</v>
      </c>
      <c r="D155" s="84" t="s">
        <v>5686</v>
      </c>
      <c r="E155" s="84" t="b">
        <v>0</v>
      </c>
      <c r="F155" s="84" t="b">
        <v>0</v>
      </c>
      <c r="G155" s="84" t="b">
        <v>0</v>
      </c>
    </row>
    <row r="156" spans="1:7" ht="15">
      <c r="A156" s="84" t="s">
        <v>4742</v>
      </c>
      <c r="B156" s="84">
        <v>5</v>
      </c>
      <c r="C156" s="122">
        <v>0.001847346886414763</v>
      </c>
      <c r="D156" s="84" t="s">
        <v>5686</v>
      </c>
      <c r="E156" s="84" t="b">
        <v>0</v>
      </c>
      <c r="F156" s="84" t="b">
        <v>0</v>
      </c>
      <c r="G156" s="84" t="b">
        <v>0</v>
      </c>
    </row>
    <row r="157" spans="1:7" ht="15">
      <c r="A157" s="84" t="s">
        <v>5420</v>
      </c>
      <c r="B157" s="84">
        <v>5</v>
      </c>
      <c r="C157" s="122">
        <v>0.001847346886414763</v>
      </c>
      <c r="D157" s="84" t="s">
        <v>5686</v>
      </c>
      <c r="E157" s="84" t="b">
        <v>0</v>
      </c>
      <c r="F157" s="84" t="b">
        <v>0</v>
      </c>
      <c r="G157" s="84" t="b">
        <v>0</v>
      </c>
    </row>
    <row r="158" spans="1:7" ht="15">
      <c r="A158" s="84" t="s">
        <v>5421</v>
      </c>
      <c r="B158" s="84">
        <v>5</v>
      </c>
      <c r="C158" s="122">
        <v>0.001847346886414763</v>
      </c>
      <c r="D158" s="84" t="s">
        <v>5686</v>
      </c>
      <c r="E158" s="84" t="b">
        <v>0</v>
      </c>
      <c r="F158" s="84" t="b">
        <v>0</v>
      </c>
      <c r="G158" s="84" t="b">
        <v>0</v>
      </c>
    </row>
    <row r="159" spans="1:7" ht="15">
      <c r="A159" s="84" t="s">
        <v>4743</v>
      </c>
      <c r="B159" s="84">
        <v>5</v>
      </c>
      <c r="C159" s="122">
        <v>0.001847346886414763</v>
      </c>
      <c r="D159" s="84" t="s">
        <v>5686</v>
      </c>
      <c r="E159" s="84" t="b">
        <v>0</v>
      </c>
      <c r="F159" s="84" t="b">
        <v>0</v>
      </c>
      <c r="G159" s="84" t="b">
        <v>0</v>
      </c>
    </row>
    <row r="160" spans="1:7" ht="15">
      <c r="A160" s="84" t="s">
        <v>5422</v>
      </c>
      <c r="B160" s="84">
        <v>5</v>
      </c>
      <c r="C160" s="122">
        <v>0.001847346886414763</v>
      </c>
      <c r="D160" s="84" t="s">
        <v>5686</v>
      </c>
      <c r="E160" s="84" t="b">
        <v>0</v>
      </c>
      <c r="F160" s="84" t="b">
        <v>0</v>
      </c>
      <c r="G160" s="84" t="b">
        <v>0</v>
      </c>
    </row>
    <row r="161" spans="1:7" ht="15">
      <c r="A161" s="84" t="s">
        <v>5423</v>
      </c>
      <c r="B161" s="84">
        <v>5</v>
      </c>
      <c r="C161" s="122">
        <v>0.001847346886414763</v>
      </c>
      <c r="D161" s="84" t="s">
        <v>5686</v>
      </c>
      <c r="E161" s="84" t="b">
        <v>0</v>
      </c>
      <c r="F161" s="84" t="b">
        <v>0</v>
      </c>
      <c r="G161" s="84" t="b">
        <v>0</v>
      </c>
    </row>
    <row r="162" spans="1:7" ht="15">
      <c r="A162" s="84" t="s">
        <v>5424</v>
      </c>
      <c r="B162" s="84">
        <v>5</v>
      </c>
      <c r="C162" s="122">
        <v>0.001847346886414763</v>
      </c>
      <c r="D162" s="84" t="s">
        <v>5686</v>
      </c>
      <c r="E162" s="84" t="b">
        <v>0</v>
      </c>
      <c r="F162" s="84" t="b">
        <v>0</v>
      </c>
      <c r="G162" s="84" t="b">
        <v>0</v>
      </c>
    </row>
    <row r="163" spans="1:7" ht="15">
      <c r="A163" s="84" t="s">
        <v>5425</v>
      </c>
      <c r="B163" s="84">
        <v>5</v>
      </c>
      <c r="C163" s="122">
        <v>0.001847346886414763</v>
      </c>
      <c r="D163" s="84" t="s">
        <v>5686</v>
      </c>
      <c r="E163" s="84" t="b">
        <v>0</v>
      </c>
      <c r="F163" s="84" t="b">
        <v>0</v>
      </c>
      <c r="G163" s="84" t="b">
        <v>0</v>
      </c>
    </row>
    <row r="164" spans="1:7" ht="15">
      <c r="A164" s="84" t="s">
        <v>5426</v>
      </c>
      <c r="B164" s="84">
        <v>5</v>
      </c>
      <c r="C164" s="122">
        <v>0.001847346886414763</v>
      </c>
      <c r="D164" s="84" t="s">
        <v>5686</v>
      </c>
      <c r="E164" s="84" t="b">
        <v>0</v>
      </c>
      <c r="F164" s="84" t="b">
        <v>0</v>
      </c>
      <c r="G164" s="84" t="b">
        <v>0</v>
      </c>
    </row>
    <row r="165" spans="1:7" ht="15">
      <c r="A165" s="84" t="s">
        <v>5427</v>
      </c>
      <c r="B165" s="84">
        <v>5</v>
      </c>
      <c r="C165" s="122">
        <v>0.001847346886414763</v>
      </c>
      <c r="D165" s="84" t="s">
        <v>5686</v>
      </c>
      <c r="E165" s="84" t="b">
        <v>0</v>
      </c>
      <c r="F165" s="84" t="b">
        <v>0</v>
      </c>
      <c r="G165" s="84" t="b">
        <v>0</v>
      </c>
    </row>
    <row r="166" spans="1:7" ht="15">
      <c r="A166" s="84" t="s">
        <v>5428</v>
      </c>
      <c r="B166" s="84">
        <v>5</v>
      </c>
      <c r="C166" s="122">
        <v>0.001847346886414763</v>
      </c>
      <c r="D166" s="84" t="s">
        <v>5686</v>
      </c>
      <c r="E166" s="84" t="b">
        <v>0</v>
      </c>
      <c r="F166" s="84" t="b">
        <v>0</v>
      </c>
      <c r="G166" s="84" t="b">
        <v>0</v>
      </c>
    </row>
    <row r="167" spans="1:7" ht="15">
      <c r="A167" s="84" t="s">
        <v>5429</v>
      </c>
      <c r="B167" s="84">
        <v>5</v>
      </c>
      <c r="C167" s="122">
        <v>0.001847346886414763</v>
      </c>
      <c r="D167" s="84" t="s">
        <v>5686</v>
      </c>
      <c r="E167" s="84" t="b">
        <v>0</v>
      </c>
      <c r="F167" s="84" t="b">
        <v>0</v>
      </c>
      <c r="G167" s="84" t="b">
        <v>0</v>
      </c>
    </row>
    <row r="168" spans="1:7" ht="15">
      <c r="A168" s="84" t="s">
        <v>5430</v>
      </c>
      <c r="B168" s="84">
        <v>5</v>
      </c>
      <c r="C168" s="122">
        <v>0.001847346886414763</v>
      </c>
      <c r="D168" s="84" t="s">
        <v>5686</v>
      </c>
      <c r="E168" s="84" t="b">
        <v>0</v>
      </c>
      <c r="F168" s="84" t="b">
        <v>0</v>
      </c>
      <c r="G168" s="84" t="b">
        <v>0</v>
      </c>
    </row>
    <row r="169" spans="1:7" ht="15">
      <c r="A169" s="84" t="s">
        <v>5431</v>
      </c>
      <c r="B169" s="84">
        <v>5</v>
      </c>
      <c r="C169" s="122">
        <v>0.001847346886414763</v>
      </c>
      <c r="D169" s="84" t="s">
        <v>5686</v>
      </c>
      <c r="E169" s="84" t="b">
        <v>0</v>
      </c>
      <c r="F169" s="84" t="b">
        <v>0</v>
      </c>
      <c r="G169" s="84" t="b">
        <v>0</v>
      </c>
    </row>
    <row r="170" spans="1:7" ht="15">
      <c r="A170" s="84" t="s">
        <v>5432</v>
      </c>
      <c r="B170" s="84">
        <v>5</v>
      </c>
      <c r="C170" s="122">
        <v>0.001847346886414763</v>
      </c>
      <c r="D170" s="84" t="s">
        <v>5686</v>
      </c>
      <c r="E170" s="84" t="b">
        <v>0</v>
      </c>
      <c r="F170" s="84" t="b">
        <v>0</v>
      </c>
      <c r="G170" s="84" t="b">
        <v>0</v>
      </c>
    </row>
    <row r="171" spans="1:7" ht="15">
      <c r="A171" s="84" t="s">
        <v>5433</v>
      </c>
      <c r="B171" s="84">
        <v>5</v>
      </c>
      <c r="C171" s="122">
        <v>0.001847346886414763</v>
      </c>
      <c r="D171" s="84" t="s">
        <v>5686</v>
      </c>
      <c r="E171" s="84" t="b">
        <v>0</v>
      </c>
      <c r="F171" s="84" t="b">
        <v>0</v>
      </c>
      <c r="G171" s="84" t="b">
        <v>0</v>
      </c>
    </row>
    <row r="172" spans="1:7" ht="15">
      <c r="A172" s="84" t="s">
        <v>5434</v>
      </c>
      <c r="B172" s="84">
        <v>5</v>
      </c>
      <c r="C172" s="122">
        <v>0.001847346886414763</v>
      </c>
      <c r="D172" s="84" t="s">
        <v>5686</v>
      </c>
      <c r="E172" s="84" t="b">
        <v>0</v>
      </c>
      <c r="F172" s="84" t="b">
        <v>0</v>
      </c>
      <c r="G172" s="84" t="b">
        <v>0</v>
      </c>
    </row>
    <row r="173" spans="1:7" ht="15">
      <c r="A173" s="84" t="s">
        <v>5435</v>
      </c>
      <c r="B173" s="84">
        <v>5</v>
      </c>
      <c r="C173" s="122">
        <v>0.001847346886414763</v>
      </c>
      <c r="D173" s="84" t="s">
        <v>5686</v>
      </c>
      <c r="E173" s="84" t="b">
        <v>0</v>
      </c>
      <c r="F173" s="84" t="b">
        <v>0</v>
      </c>
      <c r="G173" s="84" t="b">
        <v>0</v>
      </c>
    </row>
    <row r="174" spans="1:7" ht="15">
      <c r="A174" s="84" t="s">
        <v>5436</v>
      </c>
      <c r="B174" s="84">
        <v>5</v>
      </c>
      <c r="C174" s="122">
        <v>0.001847346886414763</v>
      </c>
      <c r="D174" s="84" t="s">
        <v>5686</v>
      </c>
      <c r="E174" s="84" t="b">
        <v>0</v>
      </c>
      <c r="F174" s="84" t="b">
        <v>0</v>
      </c>
      <c r="G174" s="84" t="b">
        <v>0</v>
      </c>
    </row>
    <row r="175" spans="1:7" ht="15">
      <c r="A175" s="84" t="s">
        <v>5437</v>
      </c>
      <c r="B175" s="84">
        <v>5</v>
      </c>
      <c r="C175" s="122">
        <v>0.001847346886414763</v>
      </c>
      <c r="D175" s="84" t="s">
        <v>5686</v>
      </c>
      <c r="E175" s="84" t="b">
        <v>0</v>
      </c>
      <c r="F175" s="84" t="b">
        <v>0</v>
      </c>
      <c r="G175" s="84" t="b">
        <v>0</v>
      </c>
    </row>
    <row r="176" spans="1:7" ht="15">
      <c r="A176" s="84" t="s">
        <v>5438</v>
      </c>
      <c r="B176" s="84">
        <v>5</v>
      </c>
      <c r="C176" s="122">
        <v>0.001847346886414763</v>
      </c>
      <c r="D176" s="84" t="s">
        <v>5686</v>
      </c>
      <c r="E176" s="84" t="b">
        <v>0</v>
      </c>
      <c r="F176" s="84" t="b">
        <v>0</v>
      </c>
      <c r="G176" s="84" t="b">
        <v>0</v>
      </c>
    </row>
    <row r="177" spans="1:7" ht="15">
      <c r="A177" s="84" t="s">
        <v>5439</v>
      </c>
      <c r="B177" s="84">
        <v>5</v>
      </c>
      <c r="C177" s="122">
        <v>0.001847346886414763</v>
      </c>
      <c r="D177" s="84" t="s">
        <v>5686</v>
      </c>
      <c r="E177" s="84" t="b">
        <v>0</v>
      </c>
      <c r="F177" s="84" t="b">
        <v>0</v>
      </c>
      <c r="G177" s="84" t="b">
        <v>0</v>
      </c>
    </row>
    <row r="178" spans="1:7" ht="15">
      <c r="A178" s="84" t="s">
        <v>5440</v>
      </c>
      <c r="B178" s="84">
        <v>5</v>
      </c>
      <c r="C178" s="122">
        <v>0.001847346886414763</v>
      </c>
      <c r="D178" s="84" t="s">
        <v>5686</v>
      </c>
      <c r="E178" s="84" t="b">
        <v>0</v>
      </c>
      <c r="F178" s="84" t="b">
        <v>0</v>
      </c>
      <c r="G178" s="84" t="b">
        <v>0</v>
      </c>
    </row>
    <row r="179" spans="1:7" ht="15">
      <c r="A179" s="84" t="s">
        <v>5441</v>
      </c>
      <c r="B179" s="84">
        <v>5</v>
      </c>
      <c r="C179" s="122">
        <v>0.001847346886414763</v>
      </c>
      <c r="D179" s="84" t="s">
        <v>5686</v>
      </c>
      <c r="E179" s="84" t="b">
        <v>0</v>
      </c>
      <c r="F179" s="84" t="b">
        <v>0</v>
      </c>
      <c r="G179" s="84" t="b">
        <v>0</v>
      </c>
    </row>
    <row r="180" spans="1:7" ht="15">
      <c r="A180" s="84" t="s">
        <v>5442</v>
      </c>
      <c r="B180" s="84">
        <v>5</v>
      </c>
      <c r="C180" s="122">
        <v>0.001847346886414763</v>
      </c>
      <c r="D180" s="84" t="s">
        <v>5686</v>
      </c>
      <c r="E180" s="84" t="b">
        <v>0</v>
      </c>
      <c r="F180" s="84" t="b">
        <v>0</v>
      </c>
      <c r="G180" s="84" t="b">
        <v>0</v>
      </c>
    </row>
    <row r="181" spans="1:7" ht="15">
      <c r="A181" s="84" t="s">
        <v>5443</v>
      </c>
      <c r="B181" s="84">
        <v>5</v>
      </c>
      <c r="C181" s="122">
        <v>0.001847346886414763</v>
      </c>
      <c r="D181" s="84" t="s">
        <v>5686</v>
      </c>
      <c r="E181" s="84" t="b">
        <v>0</v>
      </c>
      <c r="F181" s="84" t="b">
        <v>0</v>
      </c>
      <c r="G181" s="84" t="b">
        <v>0</v>
      </c>
    </row>
    <row r="182" spans="1:7" ht="15">
      <c r="A182" s="84" t="s">
        <v>4744</v>
      </c>
      <c r="B182" s="84">
        <v>5</v>
      </c>
      <c r="C182" s="122">
        <v>0.001847346886414763</v>
      </c>
      <c r="D182" s="84" t="s">
        <v>5686</v>
      </c>
      <c r="E182" s="84" t="b">
        <v>0</v>
      </c>
      <c r="F182" s="84" t="b">
        <v>0</v>
      </c>
      <c r="G182" s="84" t="b">
        <v>0</v>
      </c>
    </row>
    <row r="183" spans="1:7" ht="15">
      <c r="A183" s="84" t="s">
        <v>5444</v>
      </c>
      <c r="B183" s="84">
        <v>5</v>
      </c>
      <c r="C183" s="122">
        <v>0.001847346886414763</v>
      </c>
      <c r="D183" s="84" t="s">
        <v>5686</v>
      </c>
      <c r="E183" s="84" t="b">
        <v>0</v>
      </c>
      <c r="F183" s="84" t="b">
        <v>0</v>
      </c>
      <c r="G183" s="84" t="b">
        <v>0</v>
      </c>
    </row>
    <row r="184" spans="1:7" ht="15">
      <c r="A184" s="84" t="s">
        <v>5445</v>
      </c>
      <c r="B184" s="84">
        <v>4</v>
      </c>
      <c r="C184" s="122">
        <v>0.0015557637964599652</v>
      </c>
      <c r="D184" s="84" t="s">
        <v>5686</v>
      </c>
      <c r="E184" s="84" t="b">
        <v>0</v>
      </c>
      <c r="F184" s="84" t="b">
        <v>0</v>
      </c>
      <c r="G184" s="84" t="b">
        <v>0</v>
      </c>
    </row>
    <row r="185" spans="1:7" ht="15">
      <c r="A185" s="84" t="s">
        <v>525</v>
      </c>
      <c r="B185" s="84">
        <v>4</v>
      </c>
      <c r="C185" s="122">
        <v>0.0015557637964599652</v>
      </c>
      <c r="D185" s="84" t="s">
        <v>5686</v>
      </c>
      <c r="E185" s="84" t="b">
        <v>0</v>
      </c>
      <c r="F185" s="84" t="b">
        <v>0</v>
      </c>
      <c r="G185" s="84" t="b">
        <v>0</v>
      </c>
    </row>
    <row r="186" spans="1:7" ht="15">
      <c r="A186" s="84" t="s">
        <v>5446</v>
      </c>
      <c r="B186" s="84">
        <v>4</v>
      </c>
      <c r="C186" s="122">
        <v>0.0015557637964599652</v>
      </c>
      <c r="D186" s="84" t="s">
        <v>5686</v>
      </c>
      <c r="E186" s="84" t="b">
        <v>0</v>
      </c>
      <c r="F186" s="84" t="b">
        <v>0</v>
      </c>
      <c r="G186" s="84" t="b">
        <v>0</v>
      </c>
    </row>
    <row r="187" spans="1:7" ht="15">
      <c r="A187" s="84" t="s">
        <v>5447</v>
      </c>
      <c r="B187" s="84">
        <v>4</v>
      </c>
      <c r="C187" s="122">
        <v>0.0015557637964599652</v>
      </c>
      <c r="D187" s="84" t="s">
        <v>5686</v>
      </c>
      <c r="E187" s="84" t="b">
        <v>0</v>
      </c>
      <c r="F187" s="84" t="b">
        <v>0</v>
      </c>
      <c r="G187" s="84" t="b">
        <v>0</v>
      </c>
    </row>
    <row r="188" spans="1:7" ht="15">
      <c r="A188" s="84" t="s">
        <v>5448</v>
      </c>
      <c r="B188" s="84">
        <v>4</v>
      </c>
      <c r="C188" s="122">
        <v>0.0015557637964599652</v>
      </c>
      <c r="D188" s="84" t="s">
        <v>5686</v>
      </c>
      <c r="E188" s="84" t="b">
        <v>0</v>
      </c>
      <c r="F188" s="84" t="b">
        <v>0</v>
      </c>
      <c r="G188" s="84" t="b">
        <v>0</v>
      </c>
    </row>
    <row r="189" spans="1:7" ht="15">
      <c r="A189" s="84" t="s">
        <v>5449</v>
      </c>
      <c r="B189" s="84">
        <v>4</v>
      </c>
      <c r="C189" s="122">
        <v>0.0015557637964599652</v>
      </c>
      <c r="D189" s="84" t="s">
        <v>5686</v>
      </c>
      <c r="E189" s="84" t="b">
        <v>0</v>
      </c>
      <c r="F189" s="84" t="b">
        <v>0</v>
      </c>
      <c r="G189" s="84" t="b">
        <v>0</v>
      </c>
    </row>
    <row r="190" spans="1:7" ht="15">
      <c r="A190" s="84" t="s">
        <v>4802</v>
      </c>
      <c r="B190" s="84">
        <v>4</v>
      </c>
      <c r="C190" s="122">
        <v>0.0017977007027601309</v>
      </c>
      <c r="D190" s="84" t="s">
        <v>5686</v>
      </c>
      <c r="E190" s="84" t="b">
        <v>0</v>
      </c>
      <c r="F190" s="84" t="b">
        <v>0</v>
      </c>
      <c r="G190" s="84" t="b">
        <v>0</v>
      </c>
    </row>
    <row r="191" spans="1:7" ht="15">
      <c r="A191" s="84" t="s">
        <v>4801</v>
      </c>
      <c r="B191" s="84">
        <v>4</v>
      </c>
      <c r="C191" s="122">
        <v>0.001656176685034046</v>
      </c>
      <c r="D191" s="84" t="s">
        <v>5686</v>
      </c>
      <c r="E191" s="84" t="b">
        <v>0</v>
      </c>
      <c r="F191" s="84" t="b">
        <v>0</v>
      </c>
      <c r="G191" s="84" t="b">
        <v>0</v>
      </c>
    </row>
    <row r="192" spans="1:7" ht="15">
      <c r="A192" s="84" t="s">
        <v>5450</v>
      </c>
      <c r="B192" s="84">
        <v>4</v>
      </c>
      <c r="C192" s="122">
        <v>0.0015557637964599652</v>
      </c>
      <c r="D192" s="84" t="s">
        <v>5686</v>
      </c>
      <c r="E192" s="84" t="b">
        <v>0</v>
      </c>
      <c r="F192" s="84" t="b">
        <v>0</v>
      </c>
      <c r="G192" s="84" t="b">
        <v>0</v>
      </c>
    </row>
    <row r="193" spans="1:7" ht="15">
      <c r="A193" s="84" t="s">
        <v>628</v>
      </c>
      <c r="B193" s="84">
        <v>4</v>
      </c>
      <c r="C193" s="122">
        <v>0.0015557637964599652</v>
      </c>
      <c r="D193" s="84" t="s">
        <v>5686</v>
      </c>
      <c r="E193" s="84" t="b">
        <v>0</v>
      </c>
      <c r="F193" s="84" t="b">
        <v>0</v>
      </c>
      <c r="G193" s="84" t="b">
        <v>0</v>
      </c>
    </row>
    <row r="194" spans="1:7" ht="15">
      <c r="A194" s="84" t="s">
        <v>5451</v>
      </c>
      <c r="B194" s="84">
        <v>4</v>
      </c>
      <c r="C194" s="122">
        <v>0.0015557637964599652</v>
      </c>
      <c r="D194" s="84" t="s">
        <v>5686</v>
      </c>
      <c r="E194" s="84" t="b">
        <v>0</v>
      </c>
      <c r="F194" s="84" t="b">
        <v>0</v>
      </c>
      <c r="G194" s="84" t="b">
        <v>0</v>
      </c>
    </row>
    <row r="195" spans="1:7" ht="15">
      <c r="A195" s="84" t="s">
        <v>5452</v>
      </c>
      <c r="B195" s="84">
        <v>4</v>
      </c>
      <c r="C195" s="122">
        <v>0.001656176685034046</v>
      </c>
      <c r="D195" s="84" t="s">
        <v>5686</v>
      </c>
      <c r="E195" s="84" t="b">
        <v>0</v>
      </c>
      <c r="F195" s="84" t="b">
        <v>0</v>
      </c>
      <c r="G195" s="84" t="b">
        <v>0</v>
      </c>
    </row>
    <row r="196" spans="1:7" ht="15">
      <c r="A196" s="84" t="s">
        <v>5453</v>
      </c>
      <c r="B196" s="84">
        <v>4</v>
      </c>
      <c r="C196" s="122">
        <v>0.001656176685034046</v>
      </c>
      <c r="D196" s="84" t="s">
        <v>5686</v>
      </c>
      <c r="E196" s="84" t="b">
        <v>0</v>
      </c>
      <c r="F196" s="84" t="b">
        <v>0</v>
      </c>
      <c r="G196" s="84" t="b">
        <v>0</v>
      </c>
    </row>
    <row r="197" spans="1:7" ht="15">
      <c r="A197" s="84" t="s">
        <v>5454</v>
      </c>
      <c r="B197" s="84">
        <v>4</v>
      </c>
      <c r="C197" s="122">
        <v>0.0015557637964599652</v>
      </c>
      <c r="D197" s="84" t="s">
        <v>5686</v>
      </c>
      <c r="E197" s="84" t="b">
        <v>0</v>
      </c>
      <c r="F197" s="84" t="b">
        <v>0</v>
      </c>
      <c r="G197" s="84" t="b">
        <v>0</v>
      </c>
    </row>
    <row r="198" spans="1:7" ht="15">
      <c r="A198" s="84" t="s">
        <v>5455</v>
      </c>
      <c r="B198" s="84">
        <v>4</v>
      </c>
      <c r="C198" s="122">
        <v>0.0015557637964599652</v>
      </c>
      <c r="D198" s="84" t="s">
        <v>5686</v>
      </c>
      <c r="E198" s="84" t="b">
        <v>0</v>
      </c>
      <c r="F198" s="84" t="b">
        <v>0</v>
      </c>
      <c r="G198" s="84" t="b">
        <v>0</v>
      </c>
    </row>
    <row r="199" spans="1:7" ht="15">
      <c r="A199" s="84" t="s">
        <v>5456</v>
      </c>
      <c r="B199" s="84">
        <v>4</v>
      </c>
      <c r="C199" s="122">
        <v>0.0015557637964599652</v>
      </c>
      <c r="D199" s="84" t="s">
        <v>5686</v>
      </c>
      <c r="E199" s="84" t="b">
        <v>0</v>
      </c>
      <c r="F199" s="84" t="b">
        <v>0</v>
      </c>
      <c r="G199" s="84" t="b">
        <v>0</v>
      </c>
    </row>
    <row r="200" spans="1:7" ht="15">
      <c r="A200" s="84" t="s">
        <v>5457</v>
      </c>
      <c r="B200" s="84">
        <v>4</v>
      </c>
      <c r="C200" s="122">
        <v>0.0015557637964599652</v>
      </c>
      <c r="D200" s="84" t="s">
        <v>5686</v>
      </c>
      <c r="E200" s="84" t="b">
        <v>0</v>
      </c>
      <c r="F200" s="84" t="b">
        <v>0</v>
      </c>
      <c r="G200" s="84" t="b">
        <v>0</v>
      </c>
    </row>
    <row r="201" spans="1:7" ht="15">
      <c r="A201" s="84" t="s">
        <v>5458</v>
      </c>
      <c r="B201" s="84">
        <v>4</v>
      </c>
      <c r="C201" s="122">
        <v>0.0017977007027601309</v>
      </c>
      <c r="D201" s="84" t="s">
        <v>5686</v>
      </c>
      <c r="E201" s="84" t="b">
        <v>0</v>
      </c>
      <c r="F201" s="84" t="b">
        <v>0</v>
      </c>
      <c r="G201" s="84" t="b">
        <v>0</v>
      </c>
    </row>
    <row r="202" spans="1:7" ht="15">
      <c r="A202" s="84" t="s">
        <v>5459</v>
      </c>
      <c r="B202" s="84">
        <v>4</v>
      </c>
      <c r="C202" s="122">
        <v>0.0015557637964599652</v>
      </c>
      <c r="D202" s="84" t="s">
        <v>5686</v>
      </c>
      <c r="E202" s="84" t="b">
        <v>0</v>
      </c>
      <c r="F202" s="84" t="b">
        <v>0</v>
      </c>
      <c r="G202" s="84" t="b">
        <v>0</v>
      </c>
    </row>
    <row r="203" spans="1:7" ht="15">
      <c r="A203" s="84" t="s">
        <v>5460</v>
      </c>
      <c r="B203" s="84">
        <v>4</v>
      </c>
      <c r="C203" s="122">
        <v>0.0015557637964599652</v>
      </c>
      <c r="D203" s="84" t="s">
        <v>5686</v>
      </c>
      <c r="E203" s="84" t="b">
        <v>0</v>
      </c>
      <c r="F203" s="84" t="b">
        <v>0</v>
      </c>
      <c r="G203" s="84" t="b">
        <v>0</v>
      </c>
    </row>
    <row r="204" spans="1:7" ht="15">
      <c r="A204" s="84" t="s">
        <v>5461</v>
      </c>
      <c r="B204" s="84">
        <v>4</v>
      </c>
      <c r="C204" s="122">
        <v>0.0015557637964599652</v>
      </c>
      <c r="D204" s="84" t="s">
        <v>5686</v>
      </c>
      <c r="E204" s="84" t="b">
        <v>0</v>
      </c>
      <c r="F204" s="84" t="b">
        <v>0</v>
      </c>
      <c r="G204" s="84" t="b">
        <v>0</v>
      </c>
    </row>
    <row r="205" spans="1:7" ht="15">
      <c r="A205" s="84" t="s">
        <v>5462</v>
      </c>
      <c r="B205" s="84">
        <v>4</v>
      </c>
      <c r="C205" s="122">
        <v>0.0015557637964599652</v>
      </c>
      <c r="D205" s="84" t="s">
        <v>5686</v>
      </c>
      <c r="E205" s="84" t="b">
        <v>0</v>
      </c>
      <c r="F205" s="84" t="b">
        <v>0</v>
      </c>
      <c r="G205" s="84" t="b">
        <v>0</v>
      </c>
    </row>
    <row r="206" spans="1:7" ht="15">
      <c r="A206" s="84" t="s">
        <v>5463</v>
      </c>
      <c r="B206" s="84">
        <v>4</v>
      </c>
      <c r="C206" s="122">
        <v>0.001656176685034046</v>
      </c>
      <c r="D206" s="84" t="s">
        <v>5686</v>
      </c>
      <c r="E206" s="84" t="b">
        <v>0</v>
      </c>
      <c r="F206" s="84" t="b">
        <v>0</v>
      </c>
      <c r="G206" s="84" t="b">
        <v>0</v>
      </c>
    </row>
    <row r="207" spans="1:7" ht="15">
      <c r="A207" s="84" t="s">
        <v>5464</v>
      </c>
      <c r="B207" s="84">
        <v>4</v>
      </c>
      <c r="C207" s="122">
        <v>0.0015557637964599652</v>
      </c>
      <c r="D207" s="84" t="s">
        <v>5686</v>
      </c>
      <c r="E207" s="84" t="b">
        <v>0</v>
      </c>
      <c r="F207" s="84" t="b">
        <v>0</v>
      </c>
      <c r="G207" s="84" t="b">
        <v>0</v>
      </c>
    </row>
    <row r="208" spans="1:7" ht="15">
      <c r="A208" s="84" t="s">
        <v>5465</v>
      </c>
      <c r="B208" s="84">
        <v>4</v>
      </c>
      <c r="C208" s="122">
        <v>0.0015557637964599652</v>
      </c>
      <c r="D208" s="84" t="s">
        <v>5686</v>
      </c>
      <c r="E208" s="84" t="b">
        <v>0</v>
      </c>
      <c r="F208" s="84" t="b">
        <v>0</v>
      </c>
      <c r="G208" s="84" t="b">
        <v>0</v>
      </c>
    </row>
    <row r="209" spans="1:7" ht="15">
      <c r="A209" s="84" t="s">
        <v>5466</v>
      </c>
      <c r="B209" s="84">
        <v>4</v>
      </c>
      <c r="C209" s="122">
        <v>0.0015557637964599652</v>
      </c>
      <c r="D209" s="84" t="s">
        <v>5686</v>
      </c>
      <c r="E209" s="84" t="b">
        <v>0</v>
      </c>
      <c r="F209" s="84" t="b">
        <v>0</v>
      </c>
      <c r="G209" s="84" t="b">
        <v>0</v>
      </c>
    </row>
    <row r="210" spans="1:7" ht="15">
      <c r="A210" s="84" t="s">
        <v>5467</v>
      </c>
      <c r="B210" s="84">
        <v>4</v>
      </c>
      <c r="C210" s="122">
        <v>0.0015557637964599652</v>
      </c>
      <c r="D210" s="84" t="s">
        <v>5686</v>
      </c>
      <c r="E210" s="84" t="b">
        <v>0</v>
      </c>
      <c r="F210" s="84" t="b">
        <v>1</v>
      </c>
      <c r="G210" s="84" t="b">
        <v>0</v>
      </c>
    </row>
    <row r="211" spans="1:7" ht="15">
      <c r="A211" s="84" t="s">
        <v>5468</v>
      </c>
      <c r="B211" s="84">
        <v>4</v>
      </c>
      <c r="C211" s="122">
        <v>0.0015557637964599652</v>
      </c>
      <c r="D211" s="84" t="s">
        <v>5686</v>
      </c>
      <c r="E211" s="84" t="b">
        <v>0</v>
      </c>
      <c r="F211" s="84" t="b">
        <v>0</v>
      </c>
      <c r="G211" s="84" t="b">
        <v>0</v>
      </c>
    </row>
    <row r="212" spans="1:7" ht="15">
      <c r="A212" s="84" t="s">
        <v>5469</v>
      </c>
      <c r="B212" s="84">
        <v>4</v>
      </c>
      <c r="C212" s="122">
        <v>0.0015557637964599652</v>
      </c>
      <c r="D212" s="84" t="s">
        <v>5686</v>
      </c>
      <c r="E212" s="84" t="b">
        <v>0</v>
      </c>
      <c r="F212" s="84" t="b">
        <v>0</v>
      </c>
      <c r="G212" s="84" t="b">
        <v>0</v>
      </c>
    </row>
    <row r="213" spans="1:7" ht="15">
      <c r="A213" s="84" t="s">
        <v>5470</v>
      </c>
      <c r="B213" s="84">
        <v>4</v>
      </c>
      <c r="C213" s="122">
        <v>0.0015557637964599652</v>
      </c>
      <c r="D213" s="84" t="s">
        <v>5686</v>
      </c>
      <c r="E213" s="84" t="b">
        <v>0</v>
      </c>
      <c r="F213" s="84" t="b">
        <v>0</v>
      </c>
      <c r="G213" s="84" t="b">
        <v>0</v>
      </c>
    </row>
    <row r="214" spans="1:7" ht="15">
      <c r="A214" s="84" t="s">
        <v>5471</v>
      </c>
      <c r="B214" s="84">
        <v>4</v>
      </c>
      <c r="C214" s="122">
        <v>0.0015557637964599652</v>
      </c>
      <c r="D214" s="84" t="s">
        <v>5686</v>
      </c>
      <c r="E214" s="84" t="b">
        <v>0</v>
      </c>
      <c r="F214" s="84" t="b">
        <v>0</v>
      </c>
      <c r="G214" s="84" t="b">
        <v>0</v>
      </c>
    </row>
    <row r="215" spans="1:7" ht="15">
      <c r="A215" s="84" t="s">
        <v>5472</v>
      </c>
      <c r="B215" s="84">
        <v>4</v>
      </c>
      <c r="C215" s="122">
        <v>0.0015557637964599652</v>
      </c>
      <c r="D215" s="84" t="s">
        <v>5686</v>
      </c>
      <c r="E215" s="84" t="b">
        <v>0</v>
      </c>
      <c r="F215" s="84" t="b">
        <v>0</v>
      </c>
      <c r="G215" s="84" t="b">
        <v>0</v>
      </c>
    </row>
    <row r="216" spans="1:7" ht="15">
      <c r="A216" s="84" t="s">
        <v>5473</v>
      </c>
      <c r="B216" s="84">
        <v>4</v>
      </c>
      <c r="C216" s="122">
        <v>0.001656176685034046</v>
      </c>
      <c r="D216" s="84" t="s">
        <v>5686</v>
      </c>
      <c r="E216" s="84" t="b">
        <v>0</v>
      </c>
      <c r="F216" s="84" t="b">
        <v>0</v>
      </c>
      <c r="G216" s="84" t="b">
        <v>0</v>
      </c>
    </row>
    <row r="217" spans="1:7" ht="15">
      <c r="A217" s="84" t="s">
        <v>5474</v>
      </c>
      <c r="B217" s="84">
        <v>4</v>
      </c>
      <c r="C217" s="122">
        <v>0.0015557637964599652</v>
      </c>
      <c r="D217" s="84" t="s">
        <v>5686</v>
      </c>
      <c r="E217" s="84" t="b">
        <v>0</v>
      </c>
      <c r="F217" s="84" t="b">
        <v>0</v>
      </c>
      <c r="G217" s="84" t="b">
        <v>0</v>
      </c>
    </row>
    <row r="218" spans="1:7" ht="15">
      <c r="A218" s="84" t="s">
        <v>294</v>
      </c>
      <c r="B218" s="84">
        <v>4</v>
      </c>
      <c r="C218" s="122">
        <v>0.0015557637964599652</v>
      </c>
      <c r="D218" s="84" t="s">
        <v>5686</v>
      </c>
      <c r="E218" s="84" t="b">
        <v>0</v>
      </c>
      <c r="F218" s="84" t="b">
        <v>0</v>
      </c>
      <c r="G218" s="84" t="b">
        <v>0</v>
      </c>
    </row>
    <row r="219" spans="1:7" ht="15">
      <c r="A219" s="84" t="s">
        <v>5475</v>
      </c>
      <c r="B219" s="84">
        <v>4</v>
      </c>
      <c r="C219" s="122">
        <v>0.001656176685034046</v>
      </c>
      <c r="D219" s="84" t="s">
        <v>5686</v>
      </c>
      <c r="E219" s="84" t="b">
        <v>0</v>
      </c>
      <c r="F219" s="84" t="b">
        <v>0</v>
      </c>
      <c r="G219" s="84" t="b">
        <v>0</v>
      </c>
    </row>
    <row r="220" spans="1:7" ht="15">
      <c r="A220" s="84" t="s">
        <v>272</v>
      </c>
      <c r="B220" s="84">
        <v>4</v>
      </c>
      <c r="C220" s="122">
        <v>0.0015557637964599652</v>
      </c>
      <c r="D220" s="84" t="s">
        <v>5686</v>
      </c>
      <c r="E220" s="84" t="b">
        <v>0</v>
      </c>
      <c r="F220" s="84" t="b">
        <v>0</v>
      </c>
      <c r="G220" s="84" t="b">
        <v>0</v>
      </c>
    </row>
    <row r="221" spans="1:7" ht="15">
      <c r="A221" s="84" t="s">
        <v>5476</v>
      </c>
      <c r="B221" s="84">
        <v>4</v>
      </c>
      <c r="C221" s="122">
        <v>0.0015557637964599652</v>
      </c>
      <c r="D221" s="84" t="s">
        <v>5686</v>
      </c>
      <c r="E221" s="84" t="b">
        <v>0</v>
      </c>
      <c r="F221" s="84" t="b">
        <v>0</v>
      </c>
      <c r="G221" s="84" t="b">
        <v>0</v>
      </c>
    </row>
    <row r="222" spans="1:7" ht="15">
      <c r="A222" s="84" t="s">
        <v>5477</v>
      </c>
      <c r="B222" s="84">
        <v>3</v>
      </c>
      <c r="C222" s="122">
        <v>0.0012421325137755344</v>
      </c>
      <c r="D222" s="84" t="s">
        <v>5686</v>
      </c>
      <c r="E222" s="84" t="b">
        <v>0</v>
      </c>
      <c r="F222" s="84" t="b">
        <v>0</v>
      </c>
      <c r="G222" s="84" t="b">
        <v>0</v>
      </c>
    </row>
    <row r="223" spans="1:7" ht="15">
      <c r="A223" s="84" t="s">
        <v>5478</v>
      </c>
      <c r="B223" s="84">
        <v>3</v>
      </c>
      <c r="C223" s="122">
        <v>0.0012421325137755344</v>
      </c>
      <c r="D223" s="84" t="s">
        <v>5686</v>
      </c>
      <c r="E223" s="84" t="b">
        <v>1</v>
      </c>
      <c r="F223" s="84" t="b">
        <v>0</v>
      </c>
      <c r="G223" s="84" t="b">
        <v>0</v>
      </c>
    </row>
    <row r="224" spans="1:7" ht="15">
      <c r="A224" s="84" t="s">
        <v>5479</v>
      </c>
      <c r="B224" s="84">
        <v>3</v>
      </c>
      <c r="C224" s="122">
        <v>0.0012421325137755344</v>
      </c>
      <c r="D224" s="84" t="s">
        <v>5686</v>
      </c>
      <c r="E224" s="84" t="b">
        <v>0</v>
      </c>
      <c r="F224" s="84" t="b">
        <v>0</v>
      </c>
      <c r="G224" s="84" t="b">
        <v>0</v>
      </c>
    </row>
    <row r="225" spans="1:7" ht="15">
      <c r="A225" s="84" t="s">
        <v>5480</v>
      </c>
      <c r="B225" s="84">
        <v>3</v>
      </c>
      <c r="C225" s="122">
        <v>0.0012421325137755344</v>
      </c>
      <c r="D225" s="84" t="s">
        <v>5686</v>
      </c>
      <c r="E225" s="84" t="b">
        <v>0</v>
      </c>
      <c r="F225" s="84" t="b">
        <v>0</v>
      </c>
      <c r="G225" s="84" t="b">
        <v>0</v>
      </c>
    </row>
    <row r="226" spans="1:7" ht="15">
      <c r="A226" s="84" t="s">
        <v>5481</v>
      </c>
      <c r="B226" s="84">
        <v>3</v>
      </c>
      <c r="C226" s="122">
        <v>0.001348275527070098</v>
      </c>
      <c r="D226" s="84" t="s">
        <v>5686</v>
      </c>
      <c r="E226" s="84" t="b">
        <v>0</v>
      </c>
      <c r="F226" s="84" t="b">
        <v>0</v>
      </c>
      <c r="G226" s="84" t="b">
        <v>0</v>
      </c>
    </row>
    <row r="227" spans="1:7" ht="15">
      <c r="A227" s="84" t="s">
        <v>5482</v>
      </c>
      <c r="B227" s="84">
        <v>3</v>
      </c>
      <c r="C227" s="122">
        <v>0.0012421325137755344</v>
      </c>
      <c r="D227" s="84" t="s">
        <v>5686</v>
      </c>
      <c r="E227" s="84" t="b">
        <v>0</v>
      </c>
      <c r="F227" s="84" t="b">
        <v>0</v>
      </c>
      <c r="G227" s="84" t="b">
        <v>0</v>
      </c>
    </row>
    <row r="228" spans="1:7" ht="15">
      <c r="A228" s="84" t="s">
        <v>5483</v>
      </c>
      <c r="B228" s="84">
        <v>3</v>
      </c>
      <c r="C228" s="122">
        <v>0.001348275527070098</v>
      </c>
      <c r="D228" s="84" t="s">
        <v>5686</v>
      </c>
      <c r="E228" s="84" t="b">
        <v>0</v>
      </c>
      <c r="F228" s="84" t="b">
        <v>0</v>
      </c>
      <c r="G228" s="84" t="b">
        <v>0</v>
      </c>
    </row>
    <row r="229" spans="1:7" ht="15">
      <c r="A229" s="84" t="s">
        <v>348</v>
      </c>
      <c r="B229" s="84">
        <v>3</v>
      </c>
      <c r="C229" s="122">
        <v>0.0012421325137755344</v>
      </c>
      <c r="D229" s="84" t="s">
        <v>5686</v>
      </c>
      <c r="E229" s="84" t="b">
        <v>0</v>
      </c>
      <c r="F229" s="84" t="b">
        <v>0</v>
      </c>
      <c r="G229" s="84" t="b">
        <v>0</v>
      </c>
    </row>
    <row r="230" spans="1:7" ht="15">
      <c r="A230" s="84" t="s">
        <v>5484</v>
      </c>
      <c r="B230" s="84">
        <v>3</v>
      </c>
      <c r="C230" s="122">
        <v>0.0012421325137755344</v>
      </c>
      <c r="D230" s="84" t="s">
        <v>5686</v>
      </c>
      <c r="E230" s="84" t="b">
        <v>0</v>
      </c>
      <c r="F230" s="84" t="b">
        <v>0</v>
      </c>
      <c r="G230" s="84" t="b">
        <v>0</v>
      </c>
    </row>
    <row r="231" spans="1:7" ht="15">
      <c r="A231" s="84" t="s">
        <v>5485</v>
      </c>
      <c r="B231" s="84">
        <v>3</v>
      </c>
      <c r="C231" s="122">
        <v>0.0012421325137755344</v>
      </c>
      <c r="D231" s="84" t="s">
        <v>5686</v>
      </c>
      <c r="E231" s="84" t="b">
        <v>0</v>
      </c>
      <c r="F231" s="84" t="b">
        <v>0</v>
      </c>
      <c r="G231" s="84" t="b">
        <v>0</v>
      </c>
    </row>
    <row r="232" spans="1:7" ht="15">
      <c r="A232" s="84" t="s">
        <v>5486</v>
      </c>
      <c r="B232" s="84">
        <v>3</v>
      </c>
      <c r="C232" s="122">
        <v>0.0012421325137755344</v>
      </c>
      <c r="D232" s="84" t="s">
        <v>5686</v>
      </c>
      <c r="E232" s="84" t="b">
        <v>0</v>
      </c>
      <c r="F232" s="84" t="b">
        <v>1</v>
      </c>
      <c r="G232" s="84" t="b">
        <v>0</v>
      </c>
    </row>
    <row r="233" spans="1:7" ht="15">
      <c r="A233" s="84" t="s">
        <v>5487</v>
      </c>
      <c r="B233" s="84">
        <v>3</v>
      </c>
      <c r="C233" s="122">
        <v>0.0012421325137755344</v>
      </c>
      <c r="D233" s="84" t="s">
        <v>5686</v>
      </c>
      <c r="E233" s="84" t="b">
        <v>0</v>
      </c>
      <c r="F233" s="84" t="b">
        <v>0</v>
      </c>
      <c r="G233" s="84" t="b">
        <v>0</v>
      </c>
    </row>
    <row r="234" spans="1:7" ht="15">
      <c r="A234" s="84" t="s">
        <v>5488</v>
      </c>
      <c r="B234" s="84">
        <v>3</v>
      </c>
      <c r="C234" s="122">
        <v>0.0012421325137755344</v>
      </c>
      <c r="D234" s="84" t="s">
        <v>5686</v>
      </c>
      <c r="E234" s="84" t="b">
        <v>0</v>
      </c>
      <c r="F234" s="84" t="b">
        <v>0</v>
      </c>
      <c r="G234" s="84" t="b">
        <v>0</v>
      </c>
    </row>
    <row r="235" spans="1:7" ht="15">
      <c r="A235" s="84" t="s">
        <v>5489</v>
      </c>
      <c r="B235" s="84">
        <v>3</v>
      </c>
      <c r="C235" s="122">
        <v>0.0012421325137755344</v>
      </c>
      <c r="D235" s="84" t="s">
        <v>5686</v>
      </c>
      <c r="E235" s="84" t="b">
        <v>0</v>
      </c>
      <c r="F235" s="84" t="b">
        <v>0</v>
      </c>
      <c r="G235" s="84" t="b">
        <v>0</v>
      </c>
    </row>
    <row r="236" spans="1:7" ht="15">
      <c r="A236" s="84" t="s">
        <v>5490</v>
      </c>
      <c r="B236" s="84">
        <v>3</v>
      </c>
      <c r="C236" s="122">
        <v>0.0012421325137755344</v>
      </c>
      <c r="D236" s="84" t="s">
        <v>5686</v>
      </c>
      <c r="E236" s="84" t="b">
        <v>0</v>
      </c>
      <c r="F236" s="84" t="b">
        <v>0</v>
      </c>
      <c r="G236" s="84" t="b">
        <v>0</v>
      </c>
    </row>
    <row r="237" spans="1:7" ht="15">
      <c r="A237" s="84" t="s">
        <v>5491</v>
      </c>
      <c r="B237" s="84">
        <v>3</v>
      </c>
      <c r="C237" s="122">
        <v>0.0012421325137755344</v>
      </c>
      <c r="D237" s="84" t="s">
        <v>5686</v>
      </c>
      <c r="E237" s="84" t="b">
        <v>0</v>
      </c>
      <c r="F237" s="84" t="b">
        <v>0</v>
      </c>
      <c r="G237" s="84" t="b">
        <v>0</v>
      </c>
    </row>
    <row r="238" spans="1:7" ht="15">
      <c r="A238" s="84" t="s">
        <v>5492</v>
      </c>
      <c r="B238" s="84">
        <v>3</v>
      </c>
      <c r="C238" s="122">
        <v>0.0012421325137755344</v>
      </c>
      <c r="D238" s="84" t="s">
        <v>5686</v>
      </c>
      <c r="E238" s="84" t="b">
        <v>0</v>
      </c>
      <c r="F238" s="84" t="b">
        <v>0</v>
      </c>
      <c r="G238" s="84" t="b">
        <v>0</v>
      </c>
    </row>
    <row r="239" spans="1:7" ht="15">
      <c r="A239" s="84" t="s">
        <v>5493</v>
      </c>
      <c r="B239" s="84">
        <v>3</v>
      </c>
      <c r="C239" s="122">
        <v>0.0012421325137755344</v>
      </c>
      <c r="D239" s="84" t="s">
        <v>5686</v>
      </c>
      <c r="E239" s="84" t="b">
        <v>0</v>
      </c>
      <c r="F239" s="84" t="b">
        <v>0</v>
      </c>
      <c r="G239" s="84" t="b">
        <v>0</v>
      </c>
    </row>
    <row r="240" spans="1:7" ht="15">
      <c r="A240" s="84" t="s">
        <v>5494</v>
      </c>
      <c r="B240" s="84">
        <v>3</v>
      </c>
      <c r="C240" s="122">
        <v>0.0012421325137755344</v>
      </c>
      <c r="D240" s="84" t="s">
        <v>5686</v>
      </c>
      <c r="E240" s="84" t="b">
        <v>0</v>
      </c>
      <c r="F240" s="84" t="b">
        <v>0</v>
      </c>
      <c r="G240" s="84" t="b">
        <v>0</v>
      </c>
    </row>
    <row r="241" spans="1:7" ht="15">
      <c r="A241" s="84" t="s">
        <v>5495</v>
      </c>
      <c r="B241" s="84">
        <v>3</v>
      </c>
      <c r="C241" s="122">
        <v>0.0012421325137755344</v>
      </c>
      <c r="D241" s="84" t="s">
        <v>5686</v>
      </c>
      <c r="E241" s="84" t="b">
        <v>0</v>
      </c>
      <c r="F241" s="84" t="b">
        <v>1</v>
      </c>
      <c r="G241" s="84" t="b">
        <v>0</v>
      </c>
    </row>
    <row r="242" spans="1:7" ht="15">
      <c r="A242" s="84" t="s">
        <v>5496</v>
      </c>
      <c r="B242" s="84">
        <v>3</v>
      </c>
      <c r="C242" s="122">
        <v>0.0012421325137755344</v>
      </c>
      <c r="D242" s="84" t="s">
        <v>5686</v>
      </c>
      <c r="E242" s="84" t="b">
        <v>0</v>
      </c>
      <c r="F242" s="84" t="b">
        <v>0</v>
      </c>
      <c r="G242" s="84" t="b">
        <v>0</v>
      </c>
    </row>
    <row r="243" spans="1:7" ht="15">
      <c r="A243" s="84" t="s">
        <v>5497</v>
      </c>
      <c r="B243" s="84">
        <v>3</v>
      </c>
      <c r="C243" s="122">
        <v>0.0012421325137755344</v>
      </c>
      <c r="D243" s="84" t="s">
        <v>5686</v>
      </c>
      <c r="E243" s="84" t="b">
        <v>0</v>
      </c>
      <c r="F243" s="84" t="b">
        <v>0</v>
      </c>
      <c r="G243" s="84" t="b">
        <v>0</v>
      </c>
    </row>
    <row r="244" spans="1:7" ht="15">
      <c r="A244" s="84" t="s">
        <v>5498</v>
      </c>
      <c r="B244" s="84">
        <v>3</v>
      </c>
      <c r="C244" s="122">
        <v>0.0012421325137755344</v>
      </c>
      <c r="D244" s="84" t="s">
        <v>5686</v>
      </c>
      <c r="E244" s="84" t="b">
        <v>0</v>
      </c>
      <c r="F244" s="84" t="b">
        <v>0</v>
      </c>
      <c r="G244" s="84" t="b">
        <v>0</v>
      </c>
    </row>
    <row r="245" spans="1:7" ht="15">
      <c r="A245" s="84" t="s">
        <v>5499</v>
      </c>
      <c r="B245" s="84">
        <v>3</v>
      </c>
      <c r="C245" s="122">
        <v>0.0012421325137755344</v>
      </c>
      <c r="D245" s="84" t="s">
        <v>5686</v>
      </c>
      <c r="E245" s="84" t="b">
        <v>0</v>
      </c>
      <c r="F245" s="84" t="b">
        <v>1</v>
      </c>
      <c r="G245" s="84" t="b">
        <v>0</v>
      </c>
    </row>
    <row r="246" spans="1:7" ht="15">
      <c r="A246" s="84" t="s">
        <v>5500</v>
      </c>
      <c r="B246" s="84">
        <v>3</v>
      </c>
      <c r="C246" s="122">
        <v>0.0012421325137755344</v>
      </c>
      <c r="D246" s="84" t="s">
        <v>5686</v>
      </c>
      <c r="E246" s="84" t="b">
        <v>0</v>
      </c>
      <c r="F246" s="84" t="b">
        <v>1</v>
      </c>
      <c r="G246" s="84" t="b">
        <v>0</v>
      </c>
    </row>
    <row r="247" spans="1:7" ht="15">
      <c r="A247" s="84" t="s">
        <v>5501</v>
      </c>
      <c r="B247" s="84">
        <v>3</v>
      </c>
      <c r="C247" s="122">
        <v>0.0012421325137755344</v>
      </c>
      <c r="D247" s="84" t="s">
        <v>5686</v>
      </c>
      <c r="E247" s="84" t="b">
        <v>0</v>
      </c>
      <c r="F247" s="84" t="b">
        <v>0</v>
      </c>
      <c r="G247" s="84" t="b">
        <v>0</v>
      </c>
    </row>
    <row r="248" spans="1:7" ht="15">
      <c r="A248" s="84" t="s">
        <v>5502</v>
      </c>
      <c r="B248" s="84">
        <v>3</v>
      </c>
      <c r="C248" s="122">
        <v>0.0012421325137755344</v>
      </c>
      <c r="D248" s="84" t="s">
        <v>5686</v>
      </c>
      <c r="E248" s="84" t="b">
        <v>0</v>
      </c>
      <c r="F248" s="84" t="b">
        <v>0</v>
      </c>
      <c r="G248" s="84" t="b">
        <v>0</v>
      </c>
    </row>
    <row r="249" spans="1:7" ht="15">
      <c r="A249" s="84" t="s">
        <v>5503</v>
      </c>
      <c r="B249" s="84">
        <v>3</v>
      </c>
      <c r="C249" s="122">
        <v>0.0012421325137755344</v>
      </c>
      <c r="D249" s="84" t="s">
        <v>5686</v>
      </c>
      <c r="E249" s="84" t="b">
        <v>0</v>
      </c>
      <c r="F249" s="84" t="b">
        <v>0</v>
      </c>
      <c r="G249" s="84" t="b">
        <v>0</v>
      </c>
    </row>
    <row r="250" spans="1:7" ht="15">
      <c r="A250" s="84" t="s">
        <v>5504</v>
      </c>
      <c r="B250" s="84">
        <v>3</v>
      </c>
      <c r="C250" s="122">
        <v>0.0012421325137755344</v>
      </c>
      <c r="D250" s="84" t="s">
        <v>5686</v>
      </c>
      <c r="E250" s="84" t="b">
        <v>0</v>
      </c>
      <c r="F250" s="84" t="b">
        <v>0</v>
      </c>
      <c r="G250" s="84" t="b">
        <v>0</v>
      </c>
    </row>
    <row r="251" spans="1:7" ht="15">
      <c r="A251" s="84" t="s">
        <v>5505</v>
      </c>
      <c r="B251" s="84">
        <v>3</v>
      </c>
      <c r="C251" s="122">
        <v>0.0012421325137755344</v>
      </c>
      <c r="D251" s="84" t="s">
        <v>5686</v>
      </c>
      <c r="E251" s="84" t="b">
        <v>0</v>
      </c>
      <c r="F251" s="84" t="b">
        <v>0</v>
      </c>
      <c r="G251" s="84" t="b">
        <v>0</v>
      </c>
    </row>
    <row r="252" spans="1:7" ht="15">
      <c r="A252" s="84" t="s">
        <v>5506</v>
      </c>
      <c r="B252" s="84">
        <v>3</v>
      </c>
      <c r="C252" s="122">
        <v>0.0012421325137755344</v>
      </c>
      <c r="D252" s="84" t="s">
        <v>5686</v>
      </c>
      <c r="E252" s="84" t="b">
        <v>0</v>
      </c>
      <c r="F252" s="84" t="b">
        <v>0</v>
      </c>
      <c r="G252" s="84" t="b">
        <v>0</v>
      </c>
    </row>
    <row r="253" spans="1:7" ht="15">
      <c r="A253" s="84" t="s">
        <v>5507</v>
      </c>
      <c r="B253" s="84">
        <v>3</v>
      </c>
      <c r="C253" s="122">
        <v>0.0012421325137755344</v>
      </c>
      <c r="D253" s="84" t="s">
        <v>5686</v>
      </c>
      <c r="E253" s="84" t="b">
        <v>0</v>
      </c>
      <c r="F253" s="84" t="b">
        <v>0</v>
      </c>
      <c r="G253" s="84" t="b">
        <v>0</v>
      </c>
    </row>
    <row r="254" spans="1:7" ht="15">
      <c r="A254" s="84" t="s">
        <v>5508</v>
      </c>
      <c r="B254" s="84">
        <v>3</v>
      </c>
      <c r="C254" s="122">
        <v>0.0012421325137755344</v>
      </c>
      <c r="D254" s="84" t="s">
        <v>5686</v>
      </c>
      <c r="E254" s="84" t="b">
        <v>0</v>
      </c>
      <c r="F254" s="84" t="b">
        <v>0</v>
      </c>
      <c r="G254" s="84" t="b">
        <v>0</v>
      </c>
    </row>
    <row r="255" spans="1:7" ht="15">
      <c r="A255" s="84" t="s">
        <v>5509</v>
      </c>
      <c r="B255" s="84">
        <v>3</v>
      </c>
      <c r="C255" s="122">
        <v>0.0012421325137755344</v>
      </c>
      <c r="D255" s="84" t="s">
        <v>5686</v>
      </c>
      <c r="E255" s="84" t="b">
        <v>0</v>
      </c>
      <c r="F255" s="84" t="b">
        <v>0</v>
      </c>
      <c r="G255" s="84" t="b">
        <v>0</v>
      </c>
    </row>
    <row r="256" spans="1:7" ht="15">
      <c r="A256" s="84" t="s">
        <v>5510</v>
      </c>
      <c r="B256" s="84">
        <v>3</v>
      </c>
      <c r="C256" s="122">
        <v>0.0012421325137755344</v>
      </c>
      <c r="D256" s="84" t="s">
        <v>5686</v>
      </c>
      <c r="E256" s="84" t="b">
        <v>0</v>
      </c>
      <c r="F256" s="84" t="b">
        <v>0</v>
      </c>
      <c r="G256" s="84" t="b">
        <v>0</v>
      </c>
    </row>
    <row r="257" spans="1:7" ht="15">
      <c r="A257" s="84" t="s">
        <v>5511</v>
      </c>
      <c r="B257" s="84">
        <v>3</v>
      </c>
      <c r="C257" s="122">
        <v>0.0012421325137755344</v>
      </c>
      <c r="D257" s="84" t="s">
        <v>5686</v>
      </c>
      <c r="E257" s="84" t="b">
        <v>0</v>
      </c>
      <c r="F257" s="84" t="b">
        <v>0</v>
      </c>
      <c r="G257" s="84" t="b">
        <v>0</v>
      </c>
    </row>
    <row r="258" spans="1:7" ht="15">
      <c r="A258" s="84" t="s">
        <v>5512</v>
      </c>
      <c r="B258" s="84">
        <v>3</v>
      </c>
      <c r="C258" s="122">
        <v>0.0012421325137755344</v>
      </c>
      <c r="D258" s="84" t="s">
        <v>5686</v>
      </c>
      <c r="E258" s="84" t="b">
        <v>0</v>
      </c>
      <c r="F258" s="84" t="b">
        <v>0</v>
      </c>
      <c r="G258" s="84" t="b">
        <v>0</v>
      </c>
    </row>
    <row r="259" spans="1:7" ht="15">
      <c r="A259" s="84" t="s">
        <v>5513</v>
      </c>
      <c r="B259" s="84">
        <v>3</v>
      </c>
      <c r="C259" s="122">
        <v>0.001348275527070098</v>
      </c>
      <c r="D259" s="84" t="s">
        <v>5686</v>
      </c>
      <c r="E259" s="84" t="b">
        <v>0</v>
      </c>
      <c r="F259" s="84" t="b">
        <v>0</v>
      </c>
      <c r="G259" s="84" t="b">
        <v>0</v>
      </c>
    </row>
    <row r="260" spans="1:7" ht="15">
      <c r="A260" s="84" t="s">
        <v>333</v>
      </c>
      <c r="B260" s="84">
        <v>3</v>
      </c>
      <c r="C260" s="122">
        <v>0.0012421325137755344</v>
      </c>
      <c r="D260" s="84" t="s">
        <v>5686</v>
      </c>
      <c r="E260" s="84" t="b">
        <v>0</v>
      </c>
      <c r="F260" s="84" t="b">
        <v>0</v>
      </c>
      <c r="G260" s="84" t="b">
        <v>0</v>
      </c>
    </row>
    <row r="261" spans="1:7" ht="15">
      <c r="A261" s="84" t="s">
        <v>5514</v>
      </c>
      <c r="B261" s="84">
        <v>3</v>
      </c>
      <c r="C261" s="122">
        <v>0.0012421325137755344</v>
      </c>
      <c r="D261" s="84" t="s">
        <v>5686</v>
      </c>
      <c r="E261" s="84" t="b">
        <v>0</v>
      </c>
      <c r="F261" s="84" t="b">
        <v>1</v>
      </c>
      <c r="G261" s="84" t="b">
        <v>0</v>
      </c>
    </row>
    <row r="262" spans="1:7" ht="15">
      <c r="A262" s="84" t="s">
        <v>5515</v>
      </c>
      <c r="B262" s="84">
        <v>3</v>
      </c>
      <c r="C262" s="122">
        <v>0.0015297282067952224</v>
      </c>
      <c r="D262" s="84" t="s">
        <v>5686</v>
      </c>
      <c r="E262" s="84" t="b">
        <v>0</v>
      </c>
      <c r="F262" s="84" t="b">
        <v>0</v>
      </c>
      <c r="G262" s="84" t="b">
        <v>0</v>
      </c>
    </row>
    <row r="263" spans="1:7" ht="15">
      <c r="A263" s="84" t="s">
        <v>5178</v>
      </c>
      <c r="B263" s="84">
        <v>3</v>
      </c>
      <c r="C263" s="122">
        <v>0.0012421325137755344</v>
      </c>
      <c r="D263" s="84" t="s">
        <v>5686</v>
      </c>
      <c r="E263" s="84" t="b">
        <v>0</v>
      </c>
      <c r="F263" s="84" t="b">
        <v>1</v>
      </c>
      <c r="G263" s="84" t="b">
        <v>0</v>
      </c>
    </row>
    <row r="264" spans="1:7" ht="15">
      <c r="A264" s="84" t="s">
        <v>5516</v>
      </c>
      <c r="B264" s="84">
        <v>3</v>
      </c>
      <c r="C264" s="122">
        <v>0.0012421325137755344</v>
      </c>
      <c r="D264" s="84" t="s">
        <v>5686</v>
      </c>
      <c r="E264" s="84" t="b">
        <v>0</v>
      </c>
      <c r="F264" s="84" t="b">
        <v>0</v>
      </c>
      <c r="G264" s="84" t="b">
        <v>0</v>
      </c>
    </row>
    <row r="265" spans="1:7" ht="15">
      <c r="A265" s="84" t="s">
        <v>5517</v>
      </c>
      <c r="B265" s="84">
        <v>3</v>
      </c>
      <c r="C265" s="122">
        <v>0.0012421325137755344</v>
      </c>
      <c r="D265" s="84" t="s">
        <v>5686</v>
      </c>
      <c r="E265" s="84" t="b">
        <v>0</v>
      </c>
      <c r="F265" s="84" t="b">
        <v>0</v>
      </c>
      <c r="G265" s="84" t="b">
        <v>0</v>
      </c>
    </row>
    <row r="266" spans="1:7" ht="15">
      <c r="A266" s="84" t="s">
        <v>5518</v>
      </c>
      <c r="B266" s="84">
        <v>3</v>
      </c>
      <c r="C266" s="122">
        <v>0.0012421325137755344</v>
      </c>
      <c r="D266" s="84" t="s">
        <v>5686</v>
      </c>
      <c r="E266" s="84" t="b">
        <v>0</v>
      </c>
      <c r="F266" s="84" t="b">
        <v>0</v>
      </c>
      <c r="G266" s="84" t="b">
        <v>0</v>
      </c>
    </row>
    <row r="267" spans="1:7" ht="15">
      <c r="A267" s="84" t="s">
        <v>5519</v>
      </c>
      <c r="B267" s="84">
        <v>3</v>
      </c>
      <c r="C267" s="122">
        <v>0.0012421325137755344</v>
      </c>
      <c r="D267" s="84" t="s">
        <v>5686</v>
      </c>
      <c r="E267" s="84" t="b">
        <v>0</v>
      </c>
      <c r="F267" s="84" t="b">
        <v>0</v>
      </c>
      <c r="G267" s="84" t="b">
        <v>0</v>
      </c>
    </row>
    <row r="268" spans="1:7" ht="15">
      <c r="A268" s="84" t="s">
        <v>5520</v>
      </c>
      <c r="B268" s="84">
        <v>3</v>
      </c>
      <c r="C268" s="122">
        <v>0.0012421325137755344</v>
      </c>
      <c r="D268" s="84" t="s">
        <v>5686</v>
      </c>
      <c r="E268" s="84" t="b">
        <v>0</v>
      </c>
      <c r="F268" s="84" t="b">
        <v>0</v>
      </c>
      <c r="G268" s="84" t="b">
        <v>0</v>
      </c>
    </row>
    <row r="269" spans="1:7" ht="15">
      <c r="A269" s="84" t="s">
        <v>5521</v>
      </c>
      <c r="B269" s="84">
        <v>3</v>
      </c>
      <c r="C269" s="122">
        <v>0.0012421325137755344</v>
      </c>
      <c r="D269" s="84" t="s">
        <v>5686</v>
      </c>
      <c r="E269" s="84" t="b">
        <v>1</v>
      </c>
      <c r="F269" s="84" t="b">
        <v>0</v>
      </c>
      <c r="G269" s="84" t="b">
        <v>0</v>
      </c>
    </row>
    <row r="270" spans="1:7" ht="15">
      <c r="A270" s="84" t="s">
        <v>5522</v>
      </c>
      <c r="B270" s="84">
        <v>3</v>
      </c>
      <c r="C270" s="122">
        <v>0.0012421325137755344</v>
      </c>
      <c r="D270" s="84" t="s">
        <v>5686</v>
      </c>
      <c r="E270" s="84" t="b">
        <v>0</v>
      </c>
      <c r="F270" s="84" t="b">
        <v>0</v>
      </c>
      <c r="G270" s="84" t="b">
        <v>0</v>
      </c>
    </row>
    <row r="271" spans="1:7" ht="15">
      <c r="A271" s="84" t="s">
        <v>5523</v>
      </c>
      <c r="B271" s="84">
        <v>3</v>
      </c>
      <c r="C271" s="122">
        <v>0.0012421325137755344</v>
      </c>
      <c r="D271" s="84" t="s">
        <v>5686</v>
      </c>
      <c r="E271" s="84" t="b">
        <v>0</v>
      </c>
      <c r="F271" s="84" t="b">
        <v>0</v>
      </c>
      <c r="G271" s="84" t="b">
        <v>0</v>
      </c>
    </row>
    <row r="272" spans="1:7" ht="15">
      <c r="A272" s="84" t="s">
        <v>265</v>
      </c>
      <c r="B272" s="84">
        <v>3</v>
      </c>
      <c r="C272" s="122">
        <v>0.0012421325137755344</v>
      </c>
      <c r="D272" s="84" t="s">
        <v>5686</v>
      </c>
      <c r="E272" s="84" t="b">
        <v>0</v>
      </c>
      <c r="F272" s="84" t="b">
        <v>0</v>
      </c>
      <c r="G272" s="84" t="b">
        <v>0</v>
      </c>
    </row>
    <row r="273" spans="1:7" ht="15">
      <c r="A273" s="84" t="s">
        <v>5524</v>
      </c>
      <c r="B273" s="84">
        <v>3</v>
      </c>
      <c r="C273" s="122">
        <v>0.0012421325137755344</v>
      </c>
      <c r="D273" s="84" t="s">
        <v>5686</v>
      </c>
      <c r="E273" s="84" t="b">
        <v>0</v>
      </c>
      <c r="F273" s="84" t="b">
        <v>0</v>
      </c>
      <c r="G273" s="84" t="b">
        <v>0</v>
      </c>
    </row>
    <row r="274" spans="1:7" ht="15">
      <c r="A274" s="84" t="s">
        <v>4754</v>
      </c>
      <c r="B274" s="84">
        <v>3</v>
      </c>
      <c r="C274" s="122">
        <v>0.0012421325137755344</v>
      </c>
      <c r="D274" s="84" t="s">
        <v>5686</v>
      </c>
      <c r="E274" s="84" t="b">
        <v>0</v>
      </c>
      <c r="F274" s="84" t="b">
        <v>0</v>
      </c>
      <c r="G274" s="84" t="b">
        <v>0</v>
      </c>
    </row>
    <row r="275" spans="1:7" ht="15">
      <c r="A275" s="84" t="s">
        <v>5525</v>
      </c>
      <c r="B275" s="84">
        <v>3</v>
      </c>
      <c r="C275" s="122">
        <v>0.0012421325137755344</v>
      </c>
      <c r="D275" s="84" t="s">
        <v>5686</v>
      </c>
      <c r="E275" s="84" t="b">
        <v>0</v>
      </c>
      <c r="F275" s="84" t="b">
        <v>0</v>
      </c>
      <c r="G275" s="84" t="b">
        <v>0</v>
      </c>
    </row>
    <row r="276" spans="1:7" ht="15">
      <c r="A276" s="84" t="s">
        <v>5526</v>
      </c>
      <c r="B276" s="84">
        <v>3</v>
      </c>
      <c r="C276" s="122">
        <v>0.001348275527070098</v>
      </c>
      <c r="D276" s="84" t="s">
        <v>5686</v>
      </c>
      <c r="E276" s="84" t="b">
        <v>0</v>
      </c>
      <c r="F276" s="84" t="b">
        <v>0</v>
      </c>
      <c r="G276" s="84" t="b">
        <v>0</v>
      </c>
    </row>
    <row r="277" spans="1:7" ht="15">
      <c r="A277" s="84" t="s">
        <v>5527</v>
      </c>
      <c r="B277" s="84">
        <v>3</v>
      </c>
      <c r="C277" s="122">
        <v>0.001348275527070098</v>
      </c>
      <c r="D277" s="84" t="s">
        <v>5686</v>
      </c>
      <c r="E277" s="84" t="b">
        <v>0</v>
      </c>
      <c r="F277" s="84" t="b">
        <v>0</v>
      </c>
      <c r="G277" s="84" t="b">
        <v>0</v>
      </c>
    </row>
    <row r="278" spans="1:7" ht="15">
      <c r="A278" s="84" t="s">
        <v>5528</v>
      </c>
      <c r="B278" s="84">
        <v>3</v>
      </c>
      <c r="C278" s="122">
        <v>0.001348275527070098</v>
      </c>
      <c r="D278" s="84" t="s">
        <v>5686</v>
      </c>
      <c r="E278" s="84" t="b">
        <v>0</v>
      </c>
      <c r="F278" s="84" t="b">
        <v>0</v>
      </c>
      <c r="G278" s="84" t="b">
        <v>0</v>
      </c>
    </row>
    <row r="279" spans="1:7" ht="15">
      <c r="A279" s="84" t="s">
        <v>5529</v>
      </c>
      <c r="B279" s="84">
        <v>3</v>
      </c>
      <c r="C279" s="122">
        <v>0.0012421325137755344</v>
      </c>
      <c r="D279" s="84" t="s">
        <v>5686</v>
      </c>
      <c r="E279" s="84" t="b">
        <v>0</v>
      </c>
      <c r="F279" s="84" t="b">
        <v>0</v>
      </c>
      <c r="G279" s="84" t="b">
        <v>0</v>
      </c>
    </row>
    <row r="280" spans="1:7" ht="15">
      <c r="A280" s="84" t="s">
        <v>534</v>
      </c>
      <c r="B280" s="84">
        <v>3</v>
      </c>
      <c r="C280" s="122">
        <v>0.0012421325137755344</v>
      </c>
      <c r="D280" s="84" t="s">
        <v>5686</v>
      </c>
      <c r="E280" s="84" t="b">
        <v>0</v>
      </c>
      <c r="F280" s="84" t="b">
        <v>0</v>
      </c>
      <c r="G280" s="84" t="b">
        <v>0</v>
      </c>
    </row>
    <row r="281" spans="1:7" ht="15">
      <c r="A281" s="84" t="s">
        <v>533</v>
      </c>
      <c r="B281" s="84">
        <v>3</v>
      </c>
      <c r="C281" s="122">
        <v>0.0012421325137755344</v>
      </c>
      <c r="D281" s="84" t="s">
        <v>5686</v>
      </c>
      <c r="E281" s="84" t="b">
        <v>0</v>
      </c>
      <c r="F281" s="84" t="b">
        <v>0</v>
      </c>
      <c r="G281" s="84" t="b">
        <v>0</v>
      </c>
    </row>
    <row r="282" spans="1:7" ht="15">
      <c r="A282" s="84" t="s">
        <v>532</v>
      </c>
      <c r="B282" s="84">
        <v>3</v>
      </c>
      <c r="C282" s="122">
        <v>0.0012421325137755344</v>
      </c>
      <c r="D282" s="84" t="s">
        <v>5686</v>
      </c>
      <c r="E282" s="84" t="b">
        <v>0</v>
      </c>
      <c r="F282" s="84" t="b">
        <v>0</v>
      </c>
      <c r="G282" s="84" t="b">
        <v>0</v>
      </c>
    </row>
    <row r="283" spans="1:7" ht="15">
      <c r="A283" s="84" t="s">
        <v>5530</v>
      </c>
      <c r="B283" s="84">
        <v>3</v>
      </c>
      <c r="C283" s="122">
        <v>0.0012421325137755344</v>
      </c>
      <c r="D283" s="84" t="s">
        <v>5686</v>
      </c>
      <c r="E283" s="84" t="b">
        <v>0</v>
      </c>
      <c r="F283" s="84" t="b">
        <v>1</v>
      </c>
      <c r="G283" s="84" t="b">
        <v>0</v>
      </c>
    </row>
    <row r="284" spans="1:7" ht="15">
      <c r="A284" s="84" t="s">
        <v>5531</v>
      </c>
      <c r="B284" s="84">
        <v>3</v>
      </c>
      <c r="C284" s="122">
        <v>0.0012421325137755344</v>
      </c>
      <c r="D284" s="84" t="s">
        <v>5686</v>
      </c>
      <c r="E284" s="84" t="b">
        <v>0</v>
      </c>
      <c r="F284" s="84" t="b">
        <v>0</v>
      </c>
      <c r="G284" s="84" t="b">
        <v>0</v>
      </c>
    </row>
    <row r="285" spans="1:7" ht="15">
      <c r="A285" s="84" t="s">
        <v>5532</v>
      </c>
      <c r="B285" s="84">
        <v>3</v>
      </c>
      <c r="C285" s="122">
        <v>0.0012421325137755344</v>
      </c>
      <c r="D285" s="84" t="s">
        <v>5686</v>
      </c>
      <c r="E285" s="84" t="b">
        <v>0</v>
      </c>
      <c r="F285" s="84" t="b">
        <v>0</v>
      </c>
      <c r="G285" s="84" t="b">
        <v>0</v>
      </c>
    </row>
    <row r="286" spans="1:7" ht="15">
      <c r="A286" s="84" t="s">
        <v>5533</v>
      </c>
      <c r="B286" s="84">
        <v>3</v>
      </c>
      <c r="C286" s="122">
        <v>0.0012421325137755344</v>
      </c>
      <c r="D286" s="84" t="s">
        <v>5686</v>
      </c>
      <c r="E286" s="84" t="b">
        <v>0</v>
      </c>
      <c r="F286" s="84" t="b">
        <v>0</v>
      </c>
      <c r="G286" s="84" t="b">
        <v>0</v>
      </c>
    </row>
    <row r="287" spans="1:7" ht="15">
      <c r="A287" s="84" t="s">
        <v>5534</v>
      </c>
      <c r="B287" s="84">
        <v>3</v>
      </c>
      <c r="C287" s="122">
        <v>0.0012421325137755344</v>
      </c>
      <c r="D287" s="84" t="s">
        <v>5686</v>
      </c>
      <c r="E287" s="84" t="b">
        <v>0</v>
      </c>
      <c r="F287" s="84" t="b">
        <v>0</v>
      </c>
      <c r="G287" s="84" t="b">
        <v>0</v>
      </c>
    </row>
    <row r="288" spans="1:7" ht="15">
      <c r="A288" s="84" t="s">
        <v>5535</v>
      </c>
      <c r="B288" s="84">
        <v>2</v>
      </c>
      <c r="C288" s="122">
        <v>0.0008988503513800654</v>
      </c>
      <c r="D288" s="84" t="s">
        <v>5686</v>
      </c>
      <c r="E288" s="84" t="b">
        <v>0</v>
      </c>
      <c r="F288" s="84" t="b">
        <v>0</v>
      </c>
      <c r="G288" s="84" t="b">
        <v>0</v>
      </c>
    </row>
    <row r="289" spans="1:7" ht="15">
      <c r="A289" s="84" t="s">
        <v>5536</v>
      </c>
      <c r="B289" s="84">
        <v>2</v>
      </c>
      <c r="C289" s="122">
        <v>0.0008988503513800654</v>
      </c>
      <c r="D289" s="84" t="s">
        <v>5686</v>
      </c>
      <c r="E289" s="84" t="b">
        <v>0</v>
      </c>
      <c r="F289" s="84" t="b">
        <v>0</v>
      </c>
      <c r="G289" s="84" t="b">
        <v>0</v>
      </c>
    </row>
    <row r="290" spans="1:7" ht="15">
      <c r="A290" s="84" t="s">
        <v>5537</v>
      </c>
      <c r="B290" s="84">
        <v>2</v>
      </c>
      <c r="C290" s="122">
        <v>0.0008988503513800654</v>
      </c>
      <c r="D290" s="84" t="s">
        <v>5686</v>
      </c>
      <c r="E290" s="84" t="b">
        <v>1</v>
      </c>
      <c r="F290" s="84" t="b">
        <v>0</v>
      </c>
      <c r="G290" s="84" t="b">
        <v>0</v>
      </c>
    </row>
    <row r="291" spans="1:7" ht="15">
      <c r="A291" s="84" t="s">
        <v>5538</v>
      </c>
      <c r="B291" s="84">
        <v>2</v>
      </c>
      <c r="C291" s="122">
        <v>0.0008988503513800654</v>
      </c>
      <c r="D291" s="84" t="s">
        <v>5686</v>
      </c>
      <c r="E291" s="84" t="b">
        <v>0</v>
      </c>
      <c r="F291" s="84" t="b">
        <v>0</v>
      </c>
      <c r="G291" s="84" t="b">
        <v>0</v>
      </c>
    </row>
    <row r="292" spans="1:7" ht="15">
      <c r="A292" s="84" t="s">
        <v>5539</v>
      </c>
      <c r="B292" s="84">
        <v>2</v>
      </c>
      <c r="C292" s="122">
        <v>0.0008988503513800654</v>
      </c>
      <c r="D292" s="84" t="s">
        <v>5686</v>
      </c>
      <c r="E292" s="84" t="b">
        <v>0</v>
      </c>
      <c r="F292" s="84" t="b">
        <v>0</v>
      </c>
      <c r="G292" s="84" t="b">
        <v>0</v>
      </c>
    </row>
    <row r="293" spans="1:7" ht="15">
      <c r="A293" s="84" t="s">
        <v>5540</v>
      </c>
      <c r="B293" s="84">
        <v>2</v>
      </c>
      <c r="C293" s="122">
        <v>0.0010198188045301483</v>
      </c>
      <c r="D293" s="84" t="s">
        <v>5686</v>
      </c>
      <c r="E293" s="84" t="b">
        <v>0</v>
      </c>
      <c r="F293" s="84" t="b">
        <v>0</v>
      </c>
      <c r="G293" s="84" t="b">
        <v>0</v>
      </c>
    </row>
    <row r="294" spans="1:7" ht="15">
      <c r="A294" s="84" t="s">
        <v>5541</v>
      </c>
      <c r="B294" s="84">
        <v>2</v>
      </c>
      <c r="C294" s="122">
        <v>0.0008988503513800654</v>
      </c>
      <c r="D294" s="84" t="s">
        <v>5686</v>
      </c>
      <c r="E294" s="84" t="b">
        <v>0</v>
      </c>
      <c r="F294" s="84" t="b">
        <v>0</v>
      </c>
      <c r="G294" s="84" t="b">
        <v>0</v>
      </c>
    </row>
    <row r="295" spans="1:7" ht="15">
      <c r="A295" s="84" t="s">
        <v>5542</v>
      </c>
      <c r="B295" s="84">
        <v>2</v>
      </c>
      <c r="C295" s="122">
        <v>0.0008988503513800654</v>
      </c>
      <c r="D295" s="84" t="s">
        <v>5686</v>
      </c>
      <c r="E295" s="84" t="b">
        <v>0</v>
      </c>
      <c r="F295" s="84" t="b">
        <v>0</v>
      </c>
      <c r="G295" s="84" t="b">
        <v>0</v>
      </c>
    </row>
    <row r="296" spans="1:7" ht="15">
      <c r="A296" s="84" t="s">
        <v>5543</v>
      </c>
      <c r="B296" s="84">
        <v>2</v>
      </c>
      <c r="C296" s="122">
        <v>0.0008988503513800654</v>
      </c>
      <c r="D296" s="84" t="s">
        <v>5686</v>
      </c>
      <c r="E296" s="84" t="b">
        <v>0</v>
      </c>
      <c r="F296" s="84" t="b">
        <v>0</v>
      </c>
      <c r="G296" s="84" t="b">
        <v>0</v>
      </c>
    </row>
    <row r="297" spans="1:7" ht="15">
      <c r="A297" s="84" t="s">
        <v>5544</v>
      </c>
      <c r="B297" s="84">
        <v>2</v>
      </c>
      <c r="C297" s="122">
        <v>0.0008988503513800654</v>
      </c>
      <c r="D297" s="84" t="s">
        <v>5686</v>
      </c>
      <c r="E297" s="84" t="b">
        <v>0</v>
      </c>
      <c r="F297" s="84" t="b">
        <v>0</v>
      </c>
      <c r="G297" s="84" t="b">
        <v>0</v>
      </c>
    </row>
    <row r="298" spans="1:7" ht="15">
      <c r="A298" s="84" t="s">
        <v>5545</v>
      </c>
      <c r="B298" s="84">
        <v>2</v>
      </c>
      <c r="C298" s="122">
        <v>0.0008988503513800654</v>
      </c>
      <c r="D298" s="84" t="s">
        <v>5686</v>
      </c>
      <c r="E298" s="84" t="b">
        <v>0</v>
      </c>
      <c r="F298" s="84" t="b">
        <v>0</v>
      </c>
      <c r="G298" s="84" t="b">
        <v>0</v>
      </c>
    </row>
    <row r="299" spans="1:7" ht="15">
      <c r="A299" s="84" t="s">
        <v>5546</v>
      </c>
      <c r="B299" s="84">
        <v>2</v>
      </c>
      <c r="C299" s="122">
        <v>0.0008988503513800654</v>
      </c>
      <c r="D299" s="84" t="s">
        <v>5686</v>
      </c>
      <c r="E299" s="84" t="b">
        <v>0</v>
      </c>
      <c r="F299" s="84" t="b">
        <v>0</v>
      </c>
      <c r="G299" s="84" t="b">
        <v>0</v>
      </c>
    </row>
    <row r="300" spans="1:7" ht="15">
      <c r="A300" s="84" t="s">
        <v>5547</v>
      </c>
      <c r="B300" s="84">
        <v>2</v>
      </c>
      <c r="C300" s="122">
        <v>0.0010198188045301483</v>
      </c>
      <c r="D300" s="84" t="s">
        <v>5686</v>
      </c>
      <c r="E300" s="84" t="b">
        <v>0</v>
      </c>
      <c r="F300" s="84" t="b">
        <v>0</v>
      </c>
      <c r="G300" s="84" t="b">
        <v>0</v>
      </c>
    </row>
    <row r="301" spans="1:7" ht="15">
      <c r="A301" s="84" t="s">
        <v>5548</v>
      </c>
      <c r="B301" s="84">
        <v>2</v>
      </c>
      <c r="C301" s="122">
        <v>0.0008988503513800654</v>
      </c>
      <c r="D301" s="84" t="s">
        <v>5686</v>
      </c>
      <c r="E301" s="84" t="b">
        <v>0</v>
      </c>
      <c r="F301" s="84" t="b">
        <v>0</v>
      </c>
      <c r="G301" s="84" t="b">
        <v>0</v>
      </c>
    </row>
    <row r="302" spans="1:7" ht="15">
      <c r="A302" s="84" t="s">
        <v>636</v>
      </c>
      <c r="B302" s="84">
        <v>2</v>
      </c>
      <c r="C302" s="122">
        <v>0.0008988503513800654</v>
      </c>
      <c r="D302" s="84" t="s">
        <v>5686</v>
      </c>
      <c r="E302" s="84" t="b">
        <v>0</v>
      </c>
      <c r="F302" s="84" t="b">
        <v>0</v>
      </c>
      <c r="G302" s="84" t="b">
        <v>0</v>
      </c>
    </row>
    <row r="303" spans="1:7" ht="15">
      <c r="A303" s="84" t="s">
        <v>352</v>
      </c>
      <c r="B303" s="84">
        <v>2</v>
      </c>
      <c r="C303" s="122">
        <v>0.0008988503513800654</v>
      </c>
      <c r="D303" s="84" t="s">
        <v>5686</v>
      </c>
      <c r="E303" s="84" t="b">
        <v>0</v>
      </c>
      <c r="F303" s="84" t="b">
        <v>0</v>
      </c>
      <c r="G303" s="84" t="b">
        <v>0</v>
      </c>
    </row>
    <row r="304" spans="1:7" ht="15">
      <c r="A304" s="84" t="s">
        <v>635</v>
      </c>
      <c r="B304" s="84">
        <v>2</v>
      </c>
      <c r="C304" s="122">
        <v>0.0008988503513800654</v>
      </c>
      <c r="D304" s="84" t="s">
        <v>5686</v>
      </c>
      <c r="E304" s="84" t="b">
        <v>0</v>
      </c>
      <c r="F304" s="84" t="b">
        <v>0</v>
      </c>
      <c r="G304" s="84" t="b">
        <v>0</v>
      </c>
    </row>
    <row r="305" spans="1:7" ht="15">
      <c r="A305" s="84" t="s">
        <v>634</v>
      </c>
      <c r="B305" s="84">
        <v>2</v>
      </c>
      <c r="C305" s="122">
        <v>0.0008988503513800654</v>
      </c>
      <c r="D305" s="84" t="s">
        <v>5686</v>
      </c>
      <c r="E305" s="84" t="b">
        <v>0</v>
      </c>
      <c r="F305" s="84" t="b">
        <v>0</v>
      </c>
      <c r="G305" s="84" t="b">
        <v>0</v>
      </c>
    </row>
    <row r="306" spans="1:7" ht="15">
      <c r="A306" s="84" t="s">
        <v>633</v>
      </c>
      <c r="B306" s="84">
        <v>2</v>
      </c>
      <c r="C306" s="122">
        <v>0.0008988503513800654</v>
      </c>
      <c r="D306" s="84" t="s">
        <v>5686</v>
      </c>
      <c r="E306" s="84" t="b">
        <v>0</v>
      </c>
      <c r="F306" s="84" t="b">
        <v>0</v>
      </c>
      <c r="G306" s="84" t="b">
        <v>0</v>
      </c>
    </row>
    <row r="307" spans="1:7" ht="15">
      <c r="A307" s="84" t="s">
        <v>632</v>
      </c>
      <c r="B307" s="84">
        <v>2</v>
      </c>
      <c r="C307" s="122">
        <v>0.0008988503513800654</v>
      </c>
      <c r="D307" s="84" t="s">
        <v>5686</v>
      </c>
      <c r="E307" s="84" t="b">
        <v>0</v>
      </c>
      <c r="F307" s="84" t="b">
        <v>0</v>
      </c>
      <c r="G307" s="84" t="b">
        <v>0</v>
      </c>
    </row>
    <row r="308" spans="1:7" ht="15">
      <c r="A308" s="84" t="s">
        <v>631</v>
      </c>
      <c r="B308" s="84">
        <v>2</v>
      </c>
      <c r="C308" s="122">
        <v>0.0008988503513800654</v>
      </c>
      <c r="D308" s="84" t="s">
        <v>5686</v>
      </c>
      <c r="E308" s="84" t="b">
        <v>0</v>
      </c>
      <c r="F308" s="84" t="b">
        <v>0</v>
      </c>
      <c r="G308" s="84" t="b">
        <v>0</v>
      </c>
    </row>
    <row r="309" spans="1:7" ht="15">
      <c r="A309" s="84" t="s">
        <v>630</v>
      </c>
      <c r="B309" s="84">
        <v>2</v>
      </c>
      <c r="C309" s="122">
        <v>0.0008988503513800654</v>
      </c>
      <c r="D309" s="84" t="s">
        <v>5686</v>
      </c>
      <c r="E309" s="84" t="b">
        <v>0</v>
      </c>
      <c r="F309" s="84" t="b">
        <v>0</v>
      </c>
      <c r="G309" s="84" t="b">
        <v>0</v>
      </c>
    </row>
    <row r="310" spans="1:7" ht="15">
      <c r="A310" s="84" t="s">
        <v>629</v>
      </c>
      <c r="B310" s="84">
        <v>2</v>
      </c>
      <c r="C310" s="122">
        <v>0.0008988503513800654</v>
      </c>
      <c r="D310" s="84" t="s">
        <v>5686</v>
      </c>
      <c r="E310" s="84" t="b">
        <v>0</v>
      </c>
      <c r="F310" s="84" t="b">
        <v>0</v>
      </c>
      <c r="G310" s="84" t="b">
        <v>0</v>
      </c>
    </row>
    <row r="311" spans="1:7" ht="15">
      <c r="A311" s="84" t="s">
        <v>5549</v>
      </c>
      <c r="B311" s="84">
        <v>2</v>
      </c>
      <c r="C311" s="122">
        <v>0.0008988503513800654</v>
      </c>
      <c r="D311" s="84" t="s">
        <v>5686</v>
      </c>
      <c r="E311" s="84" t="b">
        <v>0</v>
      </c>
      <c r="F311" s="84" t="b">
        <v>0</v>
      </c>
      <c r="G311" s="84" t="b">
        <v>0</v>
      </c>
    </row>
    <row r="312" spans="1:7" ht="15">
      <c r="A312" s="84" t="s">
        <v>353</v>
      </c>
      <c r="B312" s="84">
        <v>2</v>
      </c>
      <c r="C312" s="122">
        <v>0.0008988503513800654</v>
      </c>
      <c r="D312" s="84" t="s">
        <v>5686</v>
      </c>
      <c r="E312" s="84" t="b">
        <v>0</v>
      </c>
      <c r="F312" s="84" t="b">
        <v>0</v>
      </c>
      <c r="G312" s="84" t="b">
        <v>0</v>
      </c>
    </row>
    <row r="313" spans="1:7" ht="15">
      <c r="A313" s="84" t="s">
        <v>5550</v>
      </c>
      <c r="B313" s="84">
        <v>2</v>
      </c>
      <c r="C313" s="122">
        <v>0.0008988503513800654</v>
      </c>
      <c r="D313" s="84" t="s">
        <v>5686</v>
      </c>
      <c r="E313" s="84" t="b">
        <v>0</v>
      </c>
      <c r="F313" s="84" t="b">
        <v>0</v>
      </c>
      <c r="G313" s="84" t="b">
        <v>0</v>
      </c>
    </row>
    <row r="314" spans="1:7" ht="15">
      <c r="A314" s="84" t="s">
        <v>5551</v>
      </c>
      <c r="B314" s="84">
        <v>2</v>
      </c>
      <c r="C314" s="122">
        <v>0.0008988503513800654</v>
      </c>
      <c r="D314" s="84" t="s">
        <v>5686</v>
      </c>
      <c r="E314" s="84" t="b">
        <v>0</v>
      </c>
      <c r="F314" s="84" t="b">
        <v>0</v>
      </c>
      <c r="G314" s="84" t="b">
        <v>0</v>
      </c>
    </row>
    <row r="315" spans="1:7" ht="15">
      <c r="A315" s="84" t="s">
        <v>5552</v>
      </c>
      <c r="B315" s="84">
        <v>2</v>
      </c>
      <c r="C315" s="122">
        <v>0.0008988503513800654</v>
      </c>
      <c r="D315" s="84" t="s">
        <v>5686</v>
      </c>
      <c r="E315" s="84" t="b">
        <v>0</v>
      </c>
      <c r="F315" s="84" t="b">
        <v>0</v>
      </c>
      <c r="G315" s="84" t="b">
        <v>0</v>
      </c>
    </row>
    <row r="316" spans="1:7" ht="15">
      <c r="A316" s="84" t="s">
        <v>5553</v>
      </c>
      <c r="B316" s="84">
        <v>2</v>
      </c>
      <c r="C316" s="122">
        <v>0.0008988503513800654</v>
      </c>
      <c r="D316" s="84" t="s">
        <v>5686</v>
      </c>
      <c r="E316" s="84" t="b">
        <v>0</v>
      </c>
      <c r="F316" s="84" t="b">
        <v>0</v>
      </c>
      <c r="G316" s="84" t="b">
        <v>0</v>
      </c>
    </row>
    <row r="317" spans="1:7" ht="15">
      <c r="A317" s="84" t="s">
        <v>5554</v>
      </c>
      <c r="B317" s="84">
        <v>2</v>
      </c>
      <c r="C317" s="122">
        <v>0.0010198188045301483</v>
      </c>
      <c r="D317" s="84" t="s">
        <v>5686</v>
      </c>
      <c r="E317" s="84" t="b">
        <v>0</v>
      </c>
      <c r="F317" s="84" t="b">
        <v>0</v>
      </c>
      <c r="G317" s="84" t="b">
        <v>0</v>
      </c>
    </row>
    <row r="318" spans="1:7" ht="15">
      <c r="A318" s="84" t="s">
        <v>5555</v>
      </c>
      <c r="B318" s="84">
        <v>2</v>
      </c>
      <c r="C318" s="122">
        <v>0.0010198188045301483</v>
      </c>
      <c r="D318" s="84" t="s">
        <v>5686</v>
      </c>
      <c r="E318" s="84" t="b">
        <v>0</v>
      </c>
      <c r="F318" s="84" t="b">
        <v>0</v>
      </c>
      <c r="G318" s="84" t="b">
        <v>0</v>
      </c>
    </row>
    <row r="319" spans="1:7" ht="15">
      <c r="A319" s="84" t="s">
        <v>5556</v>
      </c>
      <c r="B319" s="84">
        <v>2</v>
      </c>
      <c r="C319" s="122">
        <v>0.0008988503513800654</v>
      </c>
      <c r="D319" s="84" t="s">
        <v>5686</v>
      </c>
      <c r="E319" s="84" t="b">
        <v>0</v>
      </c>
      <c r="F319" s="84" t="b">
        <v>0</v>
      </c>
      <c r="G319" s="84" t="b">
        <v>0</v>
      </c>
    </row>
    <row r="320" spans="1:7" ht="15">
      <c r="A320" s="84" t="s">
        <v>5557</v>
      </c>
      <c r="B320" s="84">
        <v>2</v>
      </c>
      <c r="C320" s="122">
        <v>0.0008988503513800654</v>
      </c>
      <c r="D320" s="84" t="s">
        <v>5686</v>
      </c>
      <c r="E320" s="84" t="b">
        <v>0</v>
      </c>
      <c r="F320" s="84" t="b">
        <v>0</v>
      </c>
      <c r="G320" s="84" t="b">
        <v>0</v>
      </c>
    </row>
    <row r="321" spans="1:7" ht="15">
      <c r="A321" s="84" t="s">
        <v>5558</v>
      </c>
      <c r="B321" s="84">
        <v>2</v>
      </c>
      <c r="C321" s="122">
        <v>0.0008988503513800654</v>
      </c>
      <c r="D321" s="84" t="s">
        <v>5686</v>
      </c>
      <c r="E321" s="84" t="b">
        <v>0</v>
      </c>
      <c r="F321" s="84" t="b">
        <v>0</v>
      </c>
      <c r="G321" s="84" t="b">
        <v>0</v>
      </c>
    </row>
    <row r="322" spans="1:7" ht="15">
      <c r="A322" s="84" t="s">
        <v>5559</v>
      </c>
      <c r="B322" s="84">
        <v>2</v>
      </c>
      <c r="C322" s="122">
        <v>0.0008988503513800654</v>
      </c>
      <c r="D322" s="84" t="s">
        <v>5686</v>
      </c>
      <c r="E322" s="84" t="b">
        <v>0</v>
      </c>
      <c r="F322" s="84" t="b">
        <v>0</v>
      </c>
      <c r="G322" s="84" t="b">
        <v>0</v>
      </c>
    </row>
    <row r="323" spans="1:7" ht="15">
      <c r="A323" s="84" t="s">
        <v>5560</v>
      </c>
      <c r="B323" s="84">
        <v>2</v>
      </c>
      <c r="C323" s="122">
        <v>0.0008988503513800654</v>
      </c>
      <c r="D323" s="84" t="s">
        <v>5686</v>
      </c>
      <c r="E323" s="84" t="b">
        <v>0</v>
      </c>
      <c r="F323" s="84" t="b">
        <v>0</v>
      </c>
      <c r="G323" s="84" t="b">
        <v>0</v>
      </c>
    </row>
    <row r="324" spans="1:7" ht="15">
      <c r="A324" s="84" t="s">
        <v>5561</v>
      </c>
      <c r="B324" s="84">
        <v>2</v>
      </c>
      <c r="C324" s="122">
        <v>0.0008988503513800654</v>
      </c>
      <c r="D324" s="84" t="s">
        <v>5686</v>
      </c>
      <c r="E324" s="84" t="b">
        <v>0</v>
      </c>
      <c r="F324" s="84" t="b">
        <v>0</v>
      </c>
      <c r="G324" s="84" t="b">
        <v>0</v>
      </c>
    </row>
    <row r="325" spans="1:7" ht="15">
      <c r="A325" s="84" t="s">
        <v>5562</v>
      </c>
      <c r="B325" s="84">
        <v>2</v>
      </c>
      <c r="C325" s="122">
        <v>0.0008988503513800654</v>
      </c>
      <c r="D325" s="84" t="s">
        <v>5686</v>
      </c>
      <c r="E325" s="84" t="b">
        <v>0</v>
      </c>
      <c r="F325" s="84" t="b">
        <v>0</v>
      </c>
      <c r="G325" s="84" t="b">
        <v>0</v>
      </c>
    </row>
    <row r="326" spans="1:7" ht="15">
      <c r="A326" s="84" t="s">
        <v>5563</v>
      </c>
      <c r="B326" s="84">
        <v>2</v>
      </c>
      <c r="C326" s="122">
        <v>0.0008988503513800654</v>
      </c>
      <c r="D326" s="84" t="s">
        <v>5686</v>
      </c>
      <c r="E326" s="84" t="b">
        <v>0</v>
      </c>
      <c r="F326" s="84" t="b">
        <v>0</v>
      </c>
      <c r="G326" s="84" t="b">
        <v>0</v>
      </c>
    </row>
    <row r="327" spans="1:7" ht="15">
      <c r="A327" s="84" t="s">
        <v>5564</v>
      </c>
      <c r="B327" s="84">
        <v>2</v>
      </c>
      <c r="C327" s="122">
        <v>0.0008988503513800654</v>
      </c>
      <c r="D327" s="84" t="s">
        <v>5686</v>
      </c>
      <c r="E327" s="84" t="b">
        <v>0</v>
      </c>
      <c r="F327" s="84" t="b">
        <v>0</v>
      </c>
      <c r="G327" s="84" t="b">
        <v>0</v>
      </c>
    </row>
    <row r="328" spans="1:7" ht="15">
      <c r="A328" s="84" t="s">
        <v>5565</v>
      </c>
      <c r="B328" s="84">
        <v>2</v>
      </c>
      <c r="C328" s="122">
        <v>0.0008988503513800654</v>
      </c>
      <c r="D328" s="84" t="s">
        <v>5686</v>
      </c>
      <c r="E328" s="84" t="b">
        <v>0</v>
      </c>
      <c r="F328" s="84" t="b">
        <v>1</v>
      </c>
      <c r="G328" s="84" t="b">
        <v>0</v>
      </c>
    </row>
    <row r="329" spans="1:7" ht="15">
      <c r="A329" s="84" t="s">
        <v>5566</v>
      </c>
      <c r="B329" s="84">
        <v>2</v>
      </c>
      <c r="C329" s="122">
        <v>0.0008988503513800654</v>
      </c>
      <c r="D329" s="84" t="s">
        <v>5686</v>
      </c>
      <c r="E329" s="84" t="b">
        <v>0</v>
      </c>
      <c r="F329" s="84" t="b">
        <v>0</v>
      </c>
      <c r="G329" s="84" t="b">
        <v>0</v>
      </c>
    </row>
    <row r="330" spans="1:7" ht="15">
      <c r="A330" s="84" t="s">
        <v>5567</v>
      </c>
      <c r="B330" s="84">
        <v>2</v>
      </c>
      <c r="C330" s="122">
        <v>0.0008988503513800654</v>
      </c>
      <c r="D330" s="84" t="s">
        <v>5686</v>
      </c>
      <c r="E330" s="84" t="b">
        <v>0</v>
      </c>
      <c r="F330" s="84" t="b">
        <v>0</v>
      </c>
      <c r="G330" s="84" t="b">
        <v>0</v>
      </c>
    </row>
    <row r="331" spans="1:7" ht="15">
      <c r="A331" s="84" t="s">
        <v>5568</v>
      </c>
      <c r="B331" s="84">
        <v>2</v>
      </c>
      <c r="C331" s="122">
        <v>0.0008988503513800654</v>
      </c>
      <c r="D331" s="84" t="s">
        <v>5686</v>
      </c>
      <c r="E331" s="84" t="b">
        <v>0</v>
      </c>
      <c r="F331" s="84" t="b">
        <v>0</v>
      </c>
      <c r="G331" s="84" t="b">
        <v>0</v>
      </c>
    </row>
    <row r="332" spans="1:7" ht="15">
      <c r="A332" s="84" t="s">
        <v>5569</v>
      </c>
      <c r="B332" s="84">
        <v>2</v>
      </c>
      <c r="C332" s="122">
        <v>0.0008988503513800654</v>
      </c>
      <c r="D332" s="84" t="s">
        <v>5686</v>
      </c>
      <c r="E332" s="84" t="b">
        <v>0</v>
      </c>
      <c r="F332" s="84" t="b">
        <v>0</v>
      </c>
      <c r="G332" s="84" t="b">
        <v>0</v>
      </c>
    </row>
    <row r="333" spans="1:7" ht="15">
      <c r="A333" s="84" t="s">
        <v>5570</v>
      </c>
      <c r="B333" s="84">
        <v>2</v>
      </c>
      <c r="C333" s="122">
        <v>0.0008988503513800654</v>
      </c>
      <c r="D333" s="84" t="s">
        <v>5686</v>
      </c>
      <c r="E333" s="84" t="b">
        <v>0</v>
      </c>
      <c r="F333" s="84" t="b">
        <v>0</v>
      </c>
      <c r="G333" s="84" t="b">
        <v>0</v>
      </c>
    </row>
    <row r="334" spans="1:7" ht="15">
      <c r="A334" s="84" t="s">
        <v>338</v>
      </c>
      <c r="B334" s="84">
        <v>2</v>
      </c>
      <c r="C334" s="122">
        <v>0.0008988503513800654</v>
      </c>
      <c r="D334" s="84" t="s">
        <v>5686</v>
      </c>
      <c r="E334" s="84" t="b">
        <v>0</v>
      </c>
      <c r="F334" s="84" t="b">
        <v>0</v>
      </c>
      <c r="G334" s="84" t="b">
        <v>0</v>
      </c>
    </row>
    <row r="335" spans="1:7" ht="15">
      <c r="A335" s="84" t="s">
        <v>5571</v>
      </c>
      <c r="B335" s="84">
        <v>2</v>
      </c>
      <c r="C335" s="122">
        <v>0.0008988503513800654</v>
      </c>
      <c r="D335" s="84" t="s">
        <v>5686</v>
      </c>
      <c r="E335" s="84" t="b">
        <v>0</v>
      </c>
      <c r="F335" s="84" t="b">
        <v>0</v>
      </c>
      <c r="G335" s="84" t="b">
        <v>0</v>
      </c>
    </row>
    <row r="336" spans="1:7" ht="15">
      <c r="A336" s="84" t="s">
        <v>5572</v>
      </c>
      <c r="B336" s="84">
        <v>2</v>
      </c>
      <c r="C336" s="122">
        <v>0.0008988503513800654</v>
      </c>
      <c r="D336" s="84" t="s">
        <v>5686</v>
      </c>
      <c r="E336" s="84" t="b">
        <v>0</v>
      </c>
      <c r="F336" s="84" t="b">
        <v>0</v>
      </c>
      <c r="G336" s="84" t="b">
        <v>0</v>
      </c>
    </row>
    <row r="337" spans="1:7" ht="15">
      <c r="A337" s="84" t="s">
        <v>5573</v>
      </c>
      <c r="B337" s="84">
        <v>2</v>
      </c>
      <c r="C337" s="122">
        <v>0.0008988503513800654</v>
      </c>
      <c r="D337" s="84" t="s">
        <v>5686</v>
      </c>
      <c r="E337" s="84" t="b">
        <v>0</v>
      </c>
      <c r="F337" s="84" t="b">
        <v>0</v>
      </c>
      <c r="G337" s="84" t="b">
        <v>0</v>
      </c>
    </row>
    <row r="338" spans="1:7" ht="15">
      <c r="A338" s="84" t="s">
        <v>5574</v>
      </c>
      <c r="B338" s="84">
        <v>2</v>
      </c>
      <c r="C338" s="122">
        <v>0.0008988503513800654</v>
      </c>
      <c r="D338" s="84" t="s">
        <v>5686</v>
      </c>
      <c r="E338" s="84" t="b">
        <v>0</v>
      </c>
      <c r="F338" s="84" t="b">
        <v>0</v>
      </c>
      <c r="G338" s="84" t="b">
        <v>0</v>
      </c>
    </row>
    <row r="339" spans="1:7" ht="15">
      <c r="A339" s="84" t="s">
        <v>5575</v>
      </c>
      <c r="B339" s="84">
        <v>2</v>
      </c>
      <c r="C339" s="122">
        <v>0.0008988503513800654</v>
      </c>
      <c r="D339" s="84" t="s">
        <v>5686</v>
      </c>
      <c r="E339" s="84" t="b">
        <v>0</v>
      </c>
      <c r="F339" s="84" t="b">
        <v>0</v>
      </c>
      <c r="G339" s="84" t="b">
        <v>0</v>
      </c>
    </row>
    <row r="340" spans="1:7" ht="15">
      <c r="A340" s="84" t="s">
        <v>5576</v>
      </c>
      <c r="B340" s="84">
        <v>2</v>
      </c>
      <c r="C340" s="122">
        <v>0.0008988503513800654</v>
      </c>
      <c r="D340" s="84" t="s">
        <v>5686</v>
      </c>
      <c r="E340" s="84" t="b">
        <v>0</v>
      </c>
      <c r="F340" s="84" t="b">
        <v>0</v>
      </c>
      <c r="G340" s="84" t="b">
        <v>0</v>
      </c>
    </row>
    <row r="341" spans="1:7" ht="15">
      <c r="A341" s="84" t="s">
        <v>5577</v>
      </c>
      <c r="B341" s="84">
        <v>2</v>
      </c>
      <c r="C341" s="122">
        <v>0.0008988503513800654</v>
      </c>
      <c r="D341" s="84" t="s">
        <v>5686</v>
      </c>
      <c r="E341" s="84" t="b">
        <v>0</v>
      </c>
      <c r="F341" s="84" t="b">
        <v>0</v>
      </c>
      <c r="G341" s="84" t="b">
        <v>0</v>
      </c>
    </row>
    <row r="342" spans="1:7" ht="15">
      <c r="A342" s="84" t="s">
        <v>5578</v>
      </c>
      <c r="B342" s="84">
        <v>2</v>
      </c>
      <c r="C342" s="122">
        <v>0.0008988503513800654</v>
      </c>
      <c r="D342" s="84" t="s">
        <v>5686</v>
      </c>
      <c r="E342" s="84" t="b">
        <v>0</v>
      </c>
      <c r="F342" s="84" t="b">
        <v>0</v>
      </c>
      <c r="G342" s="84" t="b">
        <v>0</v>
      </c>
    </row>
    <row r="343" spans="1:7" ht="15">
      <c r="A343" s="84" t="s">
        <v>5579</v>
      </c>
      <c r="B343" s="84">
        <v>2</v>
      </c>
      <c r="C343" s="122">
        <v>0.0008988503513800654</v>
      </c>
      <c r="D343" s="84" t="s">
        <v>5686</v>
      </c>
      <c r="E343" s="84" t="b">
        <v>0</v>
      </c>
      <c r="F343" s="84" t="b">
        <v>0</v>
      </c>
      <c r="G343" s="84" t="b">
        <v>0</v>
      </c>
    </row>
    <row r="344" spans="1:7" ht="15">
      <c r="A344" s="84" t="s">
        <v>5580</v>
      </c>
      <c r="B344" s="84">
        <v>2</v>
      </c>
      <c r="C344" s="122">
        <v>0.0008988503513800654</v>
      </c>
      <c r="D344" s="84" t="s">
        <v>5686</v>
      </c>
      <c r="E344" s="84" t="b">
        <v>0</v>
      </c>
      <c r="F344" s="84" t="b">
        <v>0</v>
      </c>
      <c r="G344" s="84" t="b">
        <v>0</v>
      </c>
    </row>
    <row r="345" spans="1:7" ht="15">
      <c r="A345" s="84" t="s">
        <v>5581</v>
      </c>
      <c r="B345" s="84">
        <v>2</v>
      </c>
      <c r="C345" s="122">
        <v>0.0010198188045301483</v>
      </c>
      <c r="D345" s="84" t="s">
        <v>5686</v>
      </c>
      <c r="E345" s="84" t="b">
        <v>0</v>
      </c>
      <c r="F345" s="84" t="b">
        <v>0</v>
      </c>
      <c r="G345" s="84" t="b">
        <v>0</v>
      </c>
    </row>
    <row r="346" spans="1:7" ht="15">
      <c r="A346" s="84" t="s">
        <v>5582</v>
      </c>
      <c r="B346" s="84">
        <v>2</v>
      </c>
      <c r="C346" s="122">
        <v>0.0008988503513800654</v>
      </c>
      <c r="D346" s="84" t="s">
        <v>5686</v>
      </c>
      <c r="E346" s="84" t="b">
        <v>1</v>
      </c>
      <c r="F346" s="84" t="b">
        <v>0</v>
      </c>
      <c r="G346" s="84" t="b">
        <v>0</v>
      </c>
    </row>
    <row r="347" spans="1:7" ht="15">
      <c r="A347" s="84" t="s">
        <v>5583</v>
      </c>
      <c r="B347" s="84">
        <v>2</v>
      </c>
      <c r="C347" s="122">
        <v>0.0010198188045301483</v>
      </c>
      <c r="D347" s="84" t="s">
        <v>5686</v>
      </c>
      <c r="E347" s="84" t="b">
        <v>0</v>
      </c>
      <c r="F347" s="84" t="b">
        <v>0</v>
      </c>
      <c r="G347" s="84" t="b">
        <v>0</v>
      </c>
    </row>
    <row r="348" spans="1:7" ht="15">
      <c r="A348" s="84" t="s">
        <v>5584</v>
      </c>
      <c r="B348" s="84">
        <v>2</v>
      </c>
      <c r="C348" s="122">
        <v>0.0008988503513800654</v>
      </c>
      <c r="D348" s="84" t="s">
        <v>5686</v>
      </c>
      <c r="E348" s="84" t="b">
        <v>1</v>
      </c>
      <c r="F348" s="84" t="b">
        <v>0</v>
      </c>
      <c r="G348" s="84" t="b">
        <v>0</v>
      </c>
    </row>
    <row r="349" spans="1:7" ht="15">
      <c r="A349" s="84" t="s">
        <v>316</v>
      </c>
      <c r="B349" s="84">
        <v>2</v>
      </c>
      <c r="C349" s="122">
        <v>0.0008988503513800654</v>
      </c>
      <c r="D349" s="84" t="s">
        <v>5686</v>
      </c>
      <c r="E349" s="84" t="b">
        <v>0</v>
      </c>
      <c r="F349" s="84" t="b">
        <v>0</v>
      </c>
      <c r="G349" s="84" t="b">
        <v>0</v>
      </c>
    </row>
    <row r="350" spans="1:7" ht="15">
      <c r="A350" s="84" t="s">
        <v>576</v>
      </c>
      <c r="B350" s="84">
        <v>2</v>
      </c>
      <c r="C350" s="122">
        <v>0.0008988503513800654</v>
      </c>
      <c r="D350" s="84" t="s">
        <v>5686</v>
      </c>
      <c r="E350" s="84" t="b">
        <v>0</v>
      </c>
      <c r="F350" s="84" t="b">
        <v>0</v>
      </c>
      <c r="G350" s="84" t="b">
        <v>0</v>
      </c>
    </row>
    <row r="351" spans="1:7" ht="15">
      <c r="A351" s="84" t="s">
        <v>5585</v>
      </c>
      <c r="B351" s="84">
        <v>2</v>
      </c>
      <c r="C351" s="122">
        <v>0.0008988503513800654</v>
      </c>
      <c r="D351" s="84" t="s">
        <v>5686</v>
      </c>
      <c r="E351" s="84" t="b">
        <v>0</v>
      </c>
      <c r="F351" s="84" t="b">
        <v>0</v>
      </c>
      <c r="G351" s="84" t="b">
        <v>0</v>
      </c>
    </row>
    <row r="352" spans="1:7" ht="15">
      <c r="A352" s="84" t="s">
        <v>5586</v>
      </c>
      <c r="B352" s="84">
        <v>2</v>
      </c>
      <c r="C352" s="122">
        <v>0.0008988503513800654</v>
      </c>
      <c r="D352" s="84" t="s">
        <v>5686</v>
      </c>
      <c r="E352" s="84" t="b">
        <v>0</v>
      </c>
      <c r="F352" s="84" t="b">
        <v>0</v>
      </c>
      <c r="G352" s="84" t="b">
        <v>0</v>
      </c>
    </row>
    <row r="353" spans="1:7" ht="15">
      <c r="A353" s="84" t="s">
        <v>5587</v>
      </c>
      <c r="B353" s="84">
        <v>2</v>
      </c>
      <c r="C353" s="122">
        <v>0.0008988503513800654</v>
      </c>
      <c r="D353" s="84" t="s">
        <v>5686</v>
      </c>
      <c r="E353" s="84" t="b">
        <v>0</v>
      </c>
      <c r="F353" s="84" t="b">
        <v>0</v>
      </c>
      <c r="G353" s="84" t="b">
        <v>0</v>
      </c>
    </row>
    <row r="354" spans="1:7" ht="15">
      <c r="A354" s="84" t="s">
        <v>5588</v>
      </c>
      <c r="B354" s="84">
        <v>2</v>
      </c>
      <c r="C354" s="122">
        <v>0.0008988503513800654</v>
      </c>
      <c r="D354" s="84" t="s">
        <v>5686</v>
      </c>
      <c r="E354" s="84" t="b">
        <v>0</v>
      </c>
      <c r="F354" s="84" t="b">
        <v>0</v>
      </c>
      <c r="G354" s="84" t="b">
        <v>0</v>
      </c>
    </row>
    <row r="355" spans="1:7" ht="15">
      <c r="A355" s="84" t="s">
        <v>306</v>
      </c>
      <c r="B355" s="84">
        <v>2</v>
      </c>
      <c r="C355" s="122">
        <v>0.0008988503513800654</v>
      </c>
      <c r="D355" s="84" t="s">
        <v>5686</v>
      </c>
      <c r="E355" s="84" t="b">
        <v>0</v>
      </c>
      <c r="F355" s="84" t="b">
        <v>0</v>
      </c>
      <c r="G355" s="84" t="b">
        <v>0</v>
      </c>
    </row>
    <row r="356" spans="1:7" ht="15">
      <c r="A356" s="84" t="s">
        <v>5589</v>
      </c>
      <c r="B356" s="84">
        <v>2</v>
      </c>
      <c r="C356" s="122">
        <v>0.0008988503513800654</v>
      </c>
      <c r="D356" s="84" t="s">
        <v>5686</v>
      </c>
      <c r="E356" s="84" t="b">
        <v>0</v>
      </c>
      <c r="F356" s="84" t="b">
        <v>0</v>
      </c>
      <c r="G356" s="84" t="b">
        <v>0</v>
      </c>
    </row>
    <row r="357" spans="1:7" ht="15">
      <c r="A357" s="84" t="s">
        <v>5590</v>
      </c>
      <c r="B357" s="84">
        <v>2</v>
      </c>
      <c r="C357" s="122">
        <v>0.0008988503513800654</v>
      </c>
      <c r="D357" s="84" t="s">
        <v>5686</v>
      </c>
      <c r="E357" s="84" t="b">
        <v>0</v>
      </c>
      <c r="F357" s="84" t="b">
        <v>0</v>
      </c>
      <c r="G357" s="84" t="b">
        <v>0</v>
      </c>
    </row>
    <row r="358" spans="1:7" ht="15">
      <c r="A358" s="84" t="s">
        <v>5591</v>
      </c>
      <c r="B358" s="84">
        <v>2</v>
      </c>
      <c r="C358" s="122">
        <v>0.0008988503513800654</v>
      </c>
      <c r="D358" s="84" t="s">
        <v>5686</v>
      </c>
      <c r="E358" s="84" t="b">
        <v>0</v>
      </c>
      <c r="F358" s="84" t="b">
        <v>0</v>
      </c>
      <c r="G358" s="84" t="b">
        <v>0</v>
      </c>
    </row>
    <row r="359" spans="1:7" ht="15">
      <c r="A359" s="84" t="s">
        <v>5592</v>
      </c>
      <c r="B359" s="84">
        <v>2</v>
      </c>
      <c r="C359" s="122">
        <v>0.0008988503513800654</v>
      </c>
      <c r="D359" s="84" t="s">
        <v>5686</v>
      </c>
      <c r="E359" s="84" t="b">
        <v>0</v>
      </c>
      <c r="F359" s="84" t="b">
        <v>0</v>
      </c>
      <c r="G359" s="84" t="b">
        <v>0</v>
      </c>
    </row>
    <row r="360" spans="1:7" ht="15">
      <c r="A360" s="84" t="s">
        <v>5593</v>
      </c>
      <c r="B360" s="84">
        <v>2</v>
      </c>
      <c r="C360" s="122">
        <v>0.0008988503513800654</v>
      </c>
      <c r="D360" s="84" t="s">
        <v>5686</v>
      </c>
      <c r="E360" s="84" t="b">
        <v>0</v>
      </c>
      <c r="F360" s="84" t="b">
        <v>0</v>
      </c>
      <c r="G360" s="84" t="b">
        <v>0</v>
      </c>
    </row>
    <row r="361" spans="1:7" ht="15">
      <c r="A361" s="84" t="s">
        <v>5594</v>
      </c>
      <c r="B361" s="84">
        <v>2</v>
      </c>
      <c r="C361" s="122">
        <v>0.0008988503513800654</v>
      </c>
      <c r="D361" s="84" t="s">
        <v>5686</v>
      </c>
      <c r="E361" s="84" t="b">
        <v>0</v>
      </c>
      <c r="F361" s="84" t="b">
        <v>0</v>
      </c>
      <c r="G361" s="84" t="b">
        <v>0</v>
      </c>
    </row>
    <row r="362" spans="1:7" ht="15">
      <c r="A362" s="84" t="s">
        <v>5595</v>
      </c>
      <c r="B362" s="84">
        <v>2</v>
      </c>
      <c r="C362" s="122">
        <v>0.0008988503513800654</v>
      </c>
      <c r="D362" s="84" t="s">
        <v>5686</v>
      </c>
      <c r="E362" s="84" t="b">
        <v>0</v>
      </c>
      <c r="F362" s="84" t="b">
        <v>0</v>
      </c>
      <c r="G362" s="84" t="b">
        <v>0</v>
      </c>
    </row>
    <row r="363" spans="1:7" ht="15">
      <c r="A363" s="84" t="s">
        <v>5596</v>
      </c>
      <c r="B363" s="84">
        <v>2</v>
      </c>
      <c r="C363" s="122">
        <v>0.0008988503513800654</v>
      </c>
      <c r="D363" s="84" t="s">
        <v>5686</v>
      </c>
      <c r="E363" s="84" t="b">
        <v>0</v>
      </c>
      <c r="F363" s="84" t="b">
        <v>1</v>
      </c>
      <c r="G363" s="84" t="b">
        <v>0</v>
      </c>
    </row>
    <row r="364" spans="1:7" ht="15">
      <c r="A364" s="84" t="s">
        <v>5597</v>
      </c>
      <c r="B364" s="84">
        <v>2</v>
      </c>
      <c r="C364" s="122">
        <v>0.0008988503513800654</v>
      </c>
      <c r="D364" s="84" t="s">
        <v>5686</v>
      </c>
      <c r="E364" s="84" t="b">
        <v>0</v>
      </c>
      <c r="F364" s="84" t="b">
        <v>0</v>
      </c>
      <c r="G364" s="84" t="b">
        <v>0</v>
      </c>
    </row>
    <row r="365" spans="1:7" ht="15">
      <c r="A365" s="84" t="s">
        <v>5598</v>
      </c>
      <c r="B365" s="84">
        <v>2</v>
      </c>
      <c r="C365" s="122">
        <v>0.0008988503513800654</v>
      </c>
      <c r="D365" s="84" t="s">
        <v>5686</v>
      </c>
      <c r="E365" s="84" t="b">
        <v>0</v>
      </c>
      <c r="F365" s="84" t="b">
        <v>0</v>
      </c>
      <c r="G365" s="84" t="b">
        <v>0</v>
      </c>
    </row>
    <row r="366" spans="1:7" ht="15">
      <c r="A366" s="84" t="s">
        <v>5599</v>
      </c>
      <c r="B366" s="84">
        <v>2</v>
      </c>
      <c r="C366" s="122">
        <v>0.0008988503513800654</v>
      </c>
      <c r="D366" s="84" t="s">
        <v>5686</v>
      </c>
      <c r="E366" s="84" t="b">
        <v>0</v>
      </c>
      <c r="F366" s="84" t="b">
        <v>0</v>
      </c>
      <c r="G366" s="84" t="b">
        <v>0</v>
      </c>
    </row>
    <row r="367" spans="1:7" ht="15">
      <c r="A367" s="84" t="s">
        <v>5600</v>
      </c>
      <c r="B367" s="84">
        <v>2</v>
      </c>
      <c r="C367" s="122">
        <v>0.0008988503513800654</v>
      </c>
      <c r="D367" s="84" t="s">
        <v>5686</v>
      </c>
      <c r="E367" s="84" t="b">
        <v>0</v>
      </c>
      <c r="F367" s="84" t="b">
        <v>0</v>
      </c>
      <c r="G367" s="84" t="b">
        <v>0</v>
      </c>
    </row>
    <row r="368" spans="1:7" ht="15">
      <c r="A368" s="84" t="s">
        <v>5601</v>
      </c>
      <c r="B368" s="84">
        <v>2</v>
      </c>
      <c r="C368" s="122">
        <v>0.0008988503513800654</v>
      </c>
      <c r="D368" s="84" t="s">
        <v>5686</v>
      </c>
      <c r="E368" s="84" t="b">
        <v>0</v>
      </c>
      <c r="F368" s="84" t="b">
        <v>0</v>
      </c>
      <c r="G368" s="84" t="b">
        <v>0</v>
      </c>
    </row>
    <row r="369" spans="1:7" ht="15">
      <c r="A369" s="84" t="s">
        <v>5602</v>
      </c>
      <c r="B369" s="84">
        <v>2</v>
      </c>
      <c r="C369" s="122">
        <v>0.0008988503513800654</v>
      </c>
      <c r="D369" s="84" t="s">
        <v>5686</v>
      </c>
      <c r="E369" s="84" t="b">
        <v>1</v>
      </c>
      <c r="F369" s="84" t="b">
        <v>0</v>
      </c>
      <c r="G369" s="84" t="b">
        <v>0</v>
      </c>
    </row>
    <row r="370" spans="1:7" ht="15">
      <c r="A370" s="84" t="s">
        <v>5603</v>
      </c>
      <c r="B370" s="84">
        <v>2</v>
      </c>
      <c r="C370" s="122">
        <v>0.0008988503513800654</v>
      </c>
      <c r="D370" s="84" t="s">
        <v>5686</v>
      </c>
      <c r="E370" s="84" t="b">
        <v>0</v>
      </c>
      <c r="F370" s="84" t="b">
        <v>0</v>
      </c>
      <c r="G370" s="84" t="b">
        <v>0</v>
      </c>
    </row>
    <row r="371" spans="1:7" ht="15">
      <c r="A371" s="84" t="s">
        <v>5604</v>
      </c>
      <c r="B371" s="84">
        <v>2</v>
      </c>
      <c r="C371" s="122">
        <v>0.0008988503513800654</v>
      </c>
      <c r="D371" s="84" t="s">
        <v>5686</v>
      </c>
      <c r="E371" s="84" t="b">
        <v>0</v>
      </c>
      <c r="F371" s="84" t="b">
        <v>0</v>
      </c>
      <c r="G371" s="84" t="b">
        <v>0</v>
      </c>
    </row>
    <row r="372" spans="1:7" ht="15">
      <c r="A372" s="84" t="s">
        <v>5605</v>
      </c>
      <c r="B372" s="84">
        <v>2</v>
      </c>
      <c r="C372" s="122">
        <v>0.0010198188045301483</v>
      </c>
      <c r="D372" s="84" t="s">
        <v>5686</v>
      </c>
      <c r="E372" s="84" t="b">
        <v>0</v>
      </c>
      <c r="F372" s="84" t="b">
        <v>0</v>
      </c>
      <c r="G372" s="84" t="b">
        <v>0</v>
      </c>
    </row>
    <row r="373" spans="1:7" ht="15">
      <c r="A373" s="84" t="s">
        <v>5606</v>
      </c>
      <c r="B373" s="84">
        <v>2</v>
      </c>
      <c r="C373" s="122">
        <v>0.0008988503513800654</v>
      </c>
      <c r="D373" s="84" t="s">
        <v>5686</v>
      </c>
      <c r="E373" s="84" t="b">
        <v>0</v>
      </c>
      <c r="F373" s="84" t="b">
        <v>0</v>
      </c>
      <c r="G373" s="84" t="b">
        <v>0</v>
      </c>
    </row>
    <row r="374" spans="1:7" ht="15">
      <c r="A374" s="84" t="s">
        <v>5607</v>
      </c>
      <c r="B374" s="84">
        <v>2</v>
      </c>
      <c r="C374" s="122">
        <v>0.0008988503513800654</v>
      </c>
      <c r="D374" s="84" t="s">
        <v>5686</v>
      </c>
      <c r="E374" s="84" t="b">
        <v>0</v>
      </c>
      <c r="F374" s="84" t="b">
        <v>0</v>
      </c>
      <c r="G374" s="84" t="b">
        <v>0</v>
      </c>
    </row>
    <row r="375" spans="1:7" ht="15">
      <c r="A375" s="84" t="s">
        <v>5608</v>
      </c>
      <c r="B375" s="84">
        <v>2</v>
      </c>
      <c r="C375" s="122">
        <v>0.0008988503513800654</v>
      </c>
      <c r="D375" s="84" t="s">
        <v>5686</v>
      </c>
      <c r="E375" s="84" t="b">
        <v>0</v>
      </c>
      <c r="F375" s="84" t="b">
        <v>0</v>
      </c>
      <c r="G375" s="84" t="b">
        <v>0</v>
      </c>
    </row>
    <row r="376" spans="1:7" ht="15">
      <c r="A376" s="84" t="s">
        <v>5609</v>
      </c>
      <c r="B376" s="84">
        <v>2</v>
      </c>
      <c r="C376" s="122">
        <v>0.0008988503513800654</v>
      </c>
      <c r="D376" s="84" t="s">
        <v>5686</v>
      </c>
      <c r="E376" s="84" t="b">
        <v>1</v>
      </c>
      <c r="F376" s="84" t="b">
        <v>0</v>
      </c>
      <c r="G376" s="84" t="b">
        <v>0</v>
      </c>
    </row>
    <row r="377" spans="1:7" ht="15">
      <c r="A377" s="84" t="s">
        <v>5610</v>
      </c>
      <c r="B377" s="84">
        <v>2</v>
      </c>
      <c r="C377" s="122">
        <v>0.0008988503513800654</v>
      </c>
      <c r="D377" s="84" t="s">
        <v>5686</v>
      </c>
      <c r="E377" s="84" t="b">
        <v>0</v>
      </c>
      <c r="F377" s="84" t="b">
        <v>0</v>
      </c>
      <c r="G377" s="84" t="b">
        <v>0</v>
      </c>
    </row>
    <row r="378" spans="1:7" ht="15">
      <c r="A378" s="84" t="s">
        <v>5611</v>
      </c>
      <c r="B378" s="84">
        <v>2</v>
      </c>
      <c r="C378" s="122">
        <v>0.0008988503513800654</v>
      </c>
      <c r="D378" s="84" t="s">
        <v>5686</v>
      </c>
      <c r="E378" s="84" t="b">
        <v>0</v>
      </c>
      <c r="F378" s="84" t="b">
        <v>0</v>
      </c>
      <c r="G378" s="84" t="b">
        <v>0</v>
      </c>
    </row>
    <row r="379" spans="1:7" ht="15">
      <c r="A379" s="84" t="s">
        <v>5612</v>
      </c>
      <c r="B379" s="84">
        <v>2</v>
      </c>
      <c r="C379" s="122">
        <v>0.0008988503513800654</v>
      </c>
      <c r="D379" s="84" t="s">
        <v>5686</v>
      </c>
      <c r="E379" s="84" t="b">
        <v>0</v>
      </c>
      <c r="F379" s="84" t="b">
        <v>0</v>
      </c>
      <c r="G379" s="84" t="b">
        <v>0</v>
      </c>
    </row>
    <row r="380" spans="1:7" ht="15">
      <c r="A380" s="84" t="s">
        <v>5613</v>
      </c>
      <c r="B380" s="84">
        <v>2</v>
      </c>
      <c r="C380" s="122">
        <v>0.0008988503513800654</v>
      </c>
      <c r="D380" s="84" t="s">
        <v>5686</v>
      </c>
      <c r="E380" s="84" t="b">
        <v>0</v>
      </c>
      <c r="F380" s="84" t="b">
        <v>0</v>
      </c>
      <c r="G380" s="84" t="b">
        <v>0</v>
      </c>
    </row>
    <row r="381" spans="1:7" ht="15">
      <c r="A381" s="84" t="s">
        <v>565</v>
      </c>
      <c r="B381" s="84">
        <v>2</v>
      </c>
      <c r="C381" s="122">
        <v>0.0008988503513800654</v>
      </c>
      <c r="D381" s="84" t="s">
        <v>5686</v>
      </c>
      <c r="E381" s="84" t="b">
        <v>0</v>
      </c>
      <c r="F381" s="84" t="b">
        <v>0</v>
      </c>
      <c r="G381" s="84" t="b">
        <v>0</v>
      </c>
    </row>
    <row r="382" spans="1:7" ht="15">
      <c r="A382" s="84" t="s">
        <v>5614</v>
      </c>
      <c r="B382" s="84">
        <v>2</v>
      </c>
      <c r="C382" s="122">
        <v>0.0008988503513800654</v>
      </c>
      <c r="D382" s="84" t="s">
        <v>5686</v>
      </c>
      <c r="E382" s="84" t="b">
        <v>0</v>
      </c>
      <c r="F382" s="84" t="b">
        <v>0</v>
      </c>
      <c r="G382" s="84" t="b">
        <v>0</v>
      </c>
    </row>
    <row r="383" spans="1:7" ht="15">
      <c r="A383" s="84" t="s">
        <v>5615</v>
      </c>
      <c r="B383" s="84">
        <v>2</v>
      </c>
      <c r="C383" s="122">
        <v>0.0008988503513800654</v>
      </c>
      <c r="D383" s="84" t="s">
        <v>5686</v>
      </c>
      <c r="E383" s="84" t="b">
        <v>0</v>
      </c>
      <c r="F383" s="84" t="b">
        <v>0</v>
      </c>
      <c r="G383" s="84" t="b">
        <v>0</v>
      </c>
    </row>
    <row r="384" spans="1:7" ht="15">
      <c r="A384" s="84" t="s">
        <v>5616</v>
      </c>
      <c r="B384" s="84">
        <v>2</v>
      </c>
      <c r="C384" s="122">
        <v>0.0008988503513800654</v>
      </c>
      <c r="D384" s="84" t="s">
        <v>5686</v>
      </c>
      <c r="E384" s="84" t="b">
        <v>0</v>
      </c>
      <c r="F384" s="84" t="b">
        <v>1</v>
      </c>
      <c r="G384" s="84" t="b">
        <v>0</v>
      </c>
    </row>
    <row r="385" spans="1:7" ht="15">
      <c r="A385" s="84" t="s">
        <v>5617</v>
      </c>
      <c r="B385" s="84">
        <v>2</v>
      </c>
      <c r="C385" s="122">
        <v>0.0008988503513800654</v>
      </c>
      <c r="D385" s="84" t="s">
        <v>5686</v>
      </c>
      <c r="E385" s="84" t="b">
        <v>0</v>
      </c>
      <c r="F385" s="84" t="b">
        <v>0</v>
      </c>
      <c r="G385" s="84" t="b">
        <v>0</v>
      </c>
    </row>
    <row r="386" spans="1:7" ht="15">
      <c r="A386" s="84" t="s">
        <v>5618</v>
      </c>
      <c r="B386" s="84">
        <v>2</v>
      </c>
      <c r="C386" s="122">
        <v>0.0008988503513800654</v>
      </c>
      <c r="D386" s="84" t="s">
        <v>5686</v>
      </c>
      <c r="E386" s="84" t="b">
        <v>0</v>
      </c>
      <c r="F386" s="84" t="b">
        <v>0</v>
      </c>
      <c r="G386" s="84" t="b">
        <v>0</v>
      </c>
    </row>
    <row r="387" spans="1:7" ht="15">
      <c r="A387" s="84" t="s">
        <v>5619</v>
      </c>
      <c r="B387" s="84">
        <v>2</v>
      </c>
      <c r="C387" s="122">
        <v>0.0008988503513800654</v>
      </c>
      <c r="D387" s="84" t="s">
        <v>5686</v>
      </c>
      <c r="E387" s="84" t="b">
        <v>0</v>
      </c>
      <c r="F387" s="84" t="b">
        <v>0</v>
      </c>
      <c r="G387" s="84" t="b">
        <v>0</v>
      </c>
    </row>
    <row r="388" spans="1:7" ht="15">
      <c r="A388" s="84" t="s">
        <v>5620</v>
      </c>
      <c r="B388" s="84">
        <v>2</v>
      </c>
      <c r="C388" s="122">
        <v>0.0008988503513800654</v>
      </c>
      <c r="D388" s="84" t="s">
        <v>5686</v>
      </c>
      <c r="E388" s="84" t="b">
        <v>0</v>
      </c>
      <c r="F388" s="84" t="b">
        <v>0</v>
      </c>
      <c r="G388" s="84" t="b">
        <v>0</v>
      </c>
    </row>
    <row r="389" spans="1:7" ht="15">
      <c r="A389" s="84" t="s">
        <v>5621</v>
      </c>
      <c r="B389" s="84">
        <v>2</v>
      </c>
      <c r="C389" s="122">
        <v>0.0008988503513800654</v>
      </c>
      <c r="D389" s="84" t="s">
        <v>5686</v>
      </c>
      <c r="E389" s="84" t="b">
        <v>0</v>
      </c>
      <c r="F389" s="84" t="b">
        <v>0</v>
      </c>
      <c r="G389" s="84" t="b">
        <v>0</v>
      </c>
    </row>
    <row r="390" spans="1:7" ht="15">
      <c r="A390" s="84" t="s">
        <v>297</v>
      </c>
      <c r="B390" s="84">
        <v>2</v>
      </c>
      <c r="C390" s="122">
        <v>0.0008988503513800654</v>
      </c>
      <c r="D390" s="84" t="s">
        <v>5686</v>
      </c>
      <c r="E390" s="84" t="b">
        <v>0</v>
      </c>
      <c r="F390" s="84" t="b">
        <v>0</v>
      </c>
      <c r="G390" s="84" t="b">
        <v>0</v>
      </c>
    </row>
    <row r="391" spans="1:7" ht="15">
      <c r="A391" s="84" t="s">
        <v>5622</v>
      </c>
      <c r="B391" s="84">
        <v>2</v>
      </c>
      <c r="C391" s="122">
        <v>0.0008988503513800654</v>
      </c>
      <c r="D391" s="84" t="s">
        <v>5686</v>
      </c>
      <c r="E391" s="84" t="b">
        <v>0</v>
      </c>
      <c r="F391" s="84" t="b">
        <v>0</v>
      </c>
      <c r="G391" s="84" t="b">
        <v>0</v>
      </c>
    </row>
    <row r="392" spans="1:7" ht="15">
      <c r="A392" s="84" t="s">
        <v>5623</v>
      </c>
      <c r="B392" s="84">
        <v>2</v>
      </c>
      <c r="C392" s="122">
        <v>0.0008988503513800654</v>
      </c>
      <c r="D392" s="84" t="s">
        <v>5686</v>
      </c>
      <c r="E392" s="84" t="b">
        <v>0</v>
      </c>
      <c r="F392" s="84" t="b">
        <v>0</v>
      </c>
      <c r="G392" s="84" t="b">
        <v>0</v>
      </c>
    </row>
    <row r="393" spans="1:7" ht="15">
      <c r="A393" s="84" t="s">
        <v>5624</v>
      </c>
      <c r="B393" s="84">
        <v>2</v>
      </c>
      <c r="C393" s="122">
        <v>0.0008988503513800654</v>
      </c>
      <c r="D393" s="84" t="s">
        <v>5686</v>
      </c>
      <c r="E393" s="84" t="b">
        <v>0</v>
      </c>
      <c r="F393" s="84" t="b">
        <v>0</v>
      </c>
      <c r="G393" s="84" t="b">
        <v>0</v>
      </c>
    </row>
    <row r="394" spans="1:7" ht="15">
      <c r="A394" s="84" t="s">
        <v>5625</v>
      </c>
      <c r="B394" s="84">
        <v>2</v>
      </c>
      <c r="C394" s="122">
        <v>0.0008988503513800654</v>
      </c>
      <c r="D394" s="84" t="s">
        <v>5686</v>
      </c>
      <c r="E394" s="84" t="b">
        <v>0</v>
      </c>
      <c r="F394" s="84" t="b">
        <v>0</v>
      </c>
      <c r="G394" s="84" t="b">
        <v>0</v>
      </c>
    </row>
    <row r="395" spans="1:7" ht="15">
      <c r="A395" s="84" t="s">
        <v>5626</v>
      </c>
      <c r="B395" s="84">
        <v>2</v>
      </c>
      <c r="C395" s="122">
        <v>0.0008988503513800654</v>
      </c>
      <c r="D395" s="84" t="s">
        <v>5686</v>
      </c>
      <c r="E395" s="84" t="b">
        <v>0</v>
      </c>
      <c r="F395" s="84" t="b">
        <v>0</v>
      </c>
      <c r="G395" s="84" t="b">
        <v>0</v>
      </c>
    </row>
    <row r="396" spans="1:7" ht="15">
      <c r="A396" s="84" t="s">
        <v>5627</v>
      </c>
      <c r="B396" s="84">
        <v>2</v>
      </c>
      <c r="C396" s="122">
        <v>0.0008988503513800654</v>
      </c>
      <c r="D396" s="84" t="s">
        <v>5686</v>
      </c>
      <c r="E396" s="84" t="b">
        <v>0</v>
      </c>
      <c r="F396" s="84" t="b">
        <v>0</v>
      </c>
      <c r="G396" s="84" t="b">
        <v>0</v>
      </c>
    </row>
    <row r="397" spans="1:7" ht="15">
      <c r="A397" s="84" t="s">
        <v>5628</v>
      </c>
      <c r="B397" s="84">
        <v>2</v>
      </c>
      <c r="C397" s="122">
        <v>0.0008988503513800654</v>
      </c>
      <c r="D397" s="84" t="s">
        <v>5686</v>
      </c>
      <c r="E397" s="84" t="b">
        <v>0</v>
      </c>
      <c r="F397" s="84" t="b">
        <v>0</v>
      </c>
      <c r="G397" s="84" t="b">
        <v>0</v>
      </c>
    </row>
    <row r="398" spans="1:7" ht="15">
      <c r="A398" s="84" t="s">
        <v>5629</v>
      </c>
      <c r="B398" s="84">
        <v>2</v>
      </c>
      <c r="C398" s="122">
        <v>0.0008988503513800654</v>
      </c>
      <c r="D398" s="84" t="s">
        <v>5686</v>
      </c>
      <c r="E398" s="84" t="b">
        <v>0</v>
      </c>
      <c r="F398" s="84" t="b">
        <v>0</v>
      </c>
      <c r="G398" s="84" t="b">
        <v>0</v>
      </c>
    </row>
    <row r="399" spans="1:7" ht="15">
      <c r="A399" s="84" t="s">
        <v>5630</v>
      </c>
      <c r="B399" s="84">
        <v>2</v>
      </c>
      <c r="C399" s="122">
        <v>0.0008988503513800654</v>
      </c>
      <c r="D399" s="84" t="s">
        <v>5686</v>
      </c>
      <c r="E399" s="84" t="b">
        <v>0</v>
      </c>
      <c r="F399" s="84" t="b">
        <v>0</v>
      </c>
      <c r="G399" s="84" t="b">
        <v>0</v>
      </c>
    </row>
    <row r="400" spans="1:7" ht="15">
      <c r="A400" s="84" t="s">
        <v>5631</v>
      </c>
      <c r="B400" s="84">
        <v>2</v>
      </c>
      <c r="C400" s="122">
        <v>0.0008988503513800654</v>
      </c>
      <c r="D400" s="84" t="s">
        <v>5686</v>
      </c>
      <c r="E400" s="84" t="b">
        <v>0</v>
      </c>
      <c r="F400" s="84" t="b">
        <v>0</v>
      </c>
      <c r="G400" s="84" t="b">
        <v>0</v>
      </c>
    </row>
    <row r="401" spans="1:7" ht="15">
      <c r="A401" s="84" t="s">
        <v>5632</v>
      </c>
      <c r="B401" s="84">
        <v>2</v>
      </c>
      <c r="C401" s="122">
        <v>0.0008988503513800654</v>
      </c>
      <c r="D401" s="84" t="s">
        <v>5686</v>
      </c>
      <c r="E401" s="84" t="b">
        <v>0</v>
      </c>
      <c r="F401" s="84" t="b">
        <v>0</v>
      </c>
      <c r="G401" s="84" t="b">
        <v>0</v>
      </c>
    </row>
    <row r="402" spans="1:7" ht="15">
      <c r="A402" s="84" t="s">
        <v>5633</v>
      </c>
      <c r="B402" s="84">
        <v>2</v>
      </c>
      <c r="C402" s="122">
        <v>0.0008988503513800654</v>
      </c>
      <c r="D402" s="84" t="s">
        <v>5686</v>
      </c>
      <c r="E402" s="84" t="b">
        <v>0</v>
      </c>
      <c r="F402" s="84" t="b">
        <v>0</v>
      </c>
      <c r="G402" s="84" t="b">
        <v>0</v>
      </c>
    </row>
    <row r="403" spans="1:7" ht="15">
      <c r="A403" s="84" t="s">
        <v>5634</v>
      </c>
      <c r="B403" s="84">
        <v>2</v>
      </c>
      <c r="C403" s="122">
        <v>0.0008988503513800654</v>
      </c>
      <c r="D403" s="84" t="s">
        <v>5686</v>
      </c>
      <c r="E403" s="84" t="b">
        <v>0</v>
      </c>
      <c r="F403" s="84" t="b">
        <v>0</v>
      </c>
      <c r="G403" s="84" t="b">
        <v>0</v>
      </c>
    </row>
    <row r="404" spans="1:7" ht="15">
      <c r="A404" s="84" t="s">
        <v>5635</v>
      </c>
      <c r="B404" s="84">
        <v>2</v>
      </c>
      <c r="C404" s="122">
        <v>0.0008988503513800654</v>
      </c>
      <c r="D404" s="84" t="s">
        <v>5686</v>
      </c>
      <c r="E404" s="84" t="b">
        <v>0</v>
      </c>
      <c r="F404" s="84" t="b">
        <v>0</v>
      </c>
      <c r="G404" s="84" t="b">
        <v>0</v>
      </c>
    </row>
    <row r="405" spans="1:7" ht="15">
      <c r="A405" s="84" t="s">
        <v>5636</v>
      </c>
      <c r="B405" s="84">
        <v>2</v>
      </c>
      <c r="C405" s="122">
        <v>0.0008988503513800654</v>
      </c>
      <c r="D405" s="84" t="s">
        <v>5686</v>
      </c>
      <c r="E405" s="84" t="b">
        <v>0</v>
      </c>
      <c r="F405" s="84" t="b">
        <v>0</v>
      </c>
      <c r="G405" s="84" t="b">
        <v>0</v>
      </c>
    </row>
    <row r="406" spans="1:7" ht="15">
      <c r="A406" s="84" t="s">
        <v>5637</v>
      </c>
      <c r="B406" s="84">
        <v>2</v>
      </c>
      <c r="C406" s="122">
        <v>0.0008988503513800654</v>
      </c>
      <c r="D406" s="84" t="s">
        <v>5686</v>
      </c>
      <c r="E406" s="84" t="b">
        <v>0</v>
      </c>
      <c r="F406" s="84" t="b">
        <v>0</v>
      </c>
      <c r="G406" s="84" t="b">
        <v>0</v>
      </c>
    </row>
    <row r="407" spans="1:7" ht="15">
      <c r="A407" s="84" t="s">
        <v>5638</v>
      </c>
      <c r="B407" s="84">
        <v>2</v>
      </c>
      <c r="C407" s="122">
        <v>0.0008988503513800654</v>
      </c>
      <c r="D407" s="84" t="s">
        <v>5686</v>
      </c>
      <c r="E407" s="84" t="b">
        <v>0</v>
      </c>
      <c r="F407" s="84" t="b">
        <v>0</v>
      </c>
      <c r="G407" s="84" t="b">
        <v>0</v>
      </c>
    </row>
    <row r="408" spans="1:7" ht="15">
      <c r="A408" s="84" t="s">
        <v>5639</v>
      </c>
      <c r="B408" s="84">
        <v>2</v>
      </c>
      <c r="C408" s="122">
        <v>0.0008988503513800654</v>
      </c>
      <c r="D408" s="84" t="s">
        <v>5686</v>
      </c>
      <c r="E408" s="84" t="b">
        <v>0</v>
      </c>
      <c r="F408" s="84" t="b">
        <v>0</v>
      </c>
      <c r="G408" s="84" t="b">
        <v>0</v>
      </c>
    </row>
    <row r="409" spans="1:7" ht="15">
      <c r="A409" s="84" t="s">
        <v>5640</v>
      </c>
      <c r="B409" s="84">
        <v>2</v>
      </c>
      <c r="C409" s="122">
        <v>0.0008988503513800654</v>
      </c>
      <c r="D409" s="84" t="s">
        <v>5686</v>
      </c>
      <c r="E409" s="84" t="b">
        <v>0</v>
      </c>
      <c r="F409" s="84" t="b">
        <v>0</v>
      </c>
      <c r="G409" s="84" t="b">
        <v>0</v>
      </c>
    </row>
    <row r="410" spans="1:7" ht="15">
      <c r="A410" s="84" t="s">
        <v>5641</v>
      </c>
      <c r="B410" s="84">
        <v>2</v>
      </c>
      <c r="C410" s="122">
        <v>0.0008988503513800654</v>
      </c>
      <c r="D410" s="84" t="s">
        <v>5686</v>
      </c>
      <c r="E410" s="84" t="b">
        <v>0</v>
      </c>
      <c r="F410" s="84" t="b">
        <v>0</v>
      </c>
      <c r="G410" s="84" t="b">
        <v>0</v>
      </c>
    </row>
    <row r="411" spans="1:7" ht="15">
      <c r="A411" s="84" t="s">
        <v>5642</v>
      </c>
      <c r="B411" s="84">
        <v>2</v>
      </c>
      <c r="C411" s="122">
        <v>0.0008988503513800654</v>
      </c>
      <c r="D411" s="84" t="s">
        <v>5686</v>
      </c>
      <c r="E411" s="84" t="b">
        <v>0</v>
      </c>
      <c r="F411" s="84" t="b">
        <v>0</v>
      </c>
      <c r="G411" s="84" t="b">
        <v>0</v>
      </c>
    </row>
    <row r="412" spans="1:7" ht="15">
      <c r="A412" s="84" t="s">
        <v>5643</v>
      </c>
      <c r="B412" s="84">
        <v>2</v>
      </c>
      <c r="C412" s="122">
        <v>0.0008988503513800654</v>
      </c>
      <c r="D412" s="84" t="s">
        <v>5686</v>
      </c>
      <c r="E412" s="84" t="b">
        <v>0</v>
      </c>
      <c r="F412" s="84" t="b">
        <v>0</v>
      </c>
      <c r="G412" s="84" t="b">
        <v>0</v>
      </c>
    </row>
    <row r="413" spans="1:7" ht="15">
      <c r="A413" s="84" t="s">
        <v>5644</v>
      </c>
      <c r="B413" s="84">
        <v>2</v>
      </c>
      <c r="C413" s="122">
        <v>0.0008988503513800654</v>
      </c>
      <c r="D413" s="84" t="s">
        <v>5686</v>
      </c>
      <c r="E413" s="84" t="b">
        <v>0</v>
      </c>
      <c r="F413" s="84" t="b">
        <v>0</v>
      </c>
      <c r="G413" s="84" t="b">
        <v>0</v>
      </c>
    </row>
    <row r="414" spans="1:7" ht="15">
      <c r="A414" s="84" t="s">
        <v>5645</v>
      </c>
      <c r="B414" s="84">
        <v>2</v>
      </c>
      <c r="C414" s="122">
        <v>0.0008988503513800654</v>
      </c>
      <c r="D414" s="84" t="s">
        <v>5686</v>
      </c>
      <c r="E414" s="84" t="b">
        <v>0</v>
      </c>
      <c r="F414" s="84" t="b">
        <v>0</v>
      </c>
      <c r="G414" s="84" t="b">
        <v>0</v>
      </c>
    </row>
    <row r="415" spans="1:7" ht="15">
      <c r="A415" s="84" t="s">
        <v>5646</v>
      </c>
      <c r="B415" s="84">
        <v>2</v>
      </c>
      <c r="C415" s="122">
        <v>0.0008988503513800654</v>
      </c>
      <c r="D415" s="84" t="s">
        <v>5686</v>
      </c>
      <c r="E415" s="84" t="b">
        <v>0</v>
      </c>
      <c r="F415" s="84" t="b">
        <v>1</v>
      </c>
      <c r="G415" s="84" t="b">
        <v>0</v>
      </c>
    </row>
    <row r="416" spans="1:7" ht="15">
      <c r="A416" s="84" t="s">
        <v>4873</v>
      </c>
      <c r="B416" s="84">
        <v>2</v>
      </c>
      <c r="C416" s="122">
        <v>0.0010198188045301483</v>
      </c>
      <c r="D416" s="84" t="s">
        <v>5686</v>
      </c>
      <c r="E416" s="84" t="b">
        <v>1</v>
      </c>
      <c r="F416" s="84" t="b">
        <v>0</v>
      </c>
      <c r="G416" s="84" t="b">
        <v>0</v>
      </c>
    </row>
    <row r="417" spans="1:7" ht="15">
      <c r="A417" s="84" t="s">
        <v>559</v>
      </c>
      <c r="B417" s="84">
        <v>2</v>
      </c>
      <c r="C417" s="122">
        <v>0.0008988503513800654</v>
      </c>
      <c r="D417" s="84" t="s">
        <v>5686</v>
      </c>
      <c r="E417" s="84" t="b">
        <v>0</v>
      </c>
      <c r="F417" s="84" t="b">
        <v>0</v>
      </c>
      <c r="G417" s="84" t="b">
        <v>0</v>
      </c>
    </row>
    <row r="418" spans="1:7" ht="15">
      <c r="A418" s="84" t="s">
        <v>558</v>
      </c>
      <c r="B418" s="84">
        <v>2</v>
      </c>
      <c r="C418" s="122">
        <v>0.0008988503513800654</v>
      </c>
      <c r="D418" s="84" t="s">
        <v>5686</v>
      </c>
      <c r="E418" s="84" t="b">
        <v>0</v>
      </c>
      <c r="F418" s="84" t="b">
        <v>0</v>
      </c>
      <c r="G418" s="84" t="b">
        <v>0</v>
      </c>
    </row>
    <row r="419" spans="1:7" ht="15">
      <c r="A419" s="84" t="s">
        <v>5647</v>
      </c>
      <c r="B419" s="84">
        <v>2</v>
      </c>
      <c r="C419" s="122">
        <v>0.0008988503513800654</v>
      </c>
      <c r="D419" s="84" t="s">
        <v>5686</v>
      </c>
      <c r="E419" s="84" t="b">
        <v>0</v>
      </c>
      <c r="F419" s="84" t="b">
        <v>0</v>
      </c>
      <c r="G419" s="84" t="b">
        <v>0</v>
      </c>
    </row>
    <row r="420" spans="1:7" ht="15">
      <c r="A420" s="84" t="s">
        <v>5648</v>
      </c>
      <c r="B420" s="84">
        <v>2</v>
      </c>
      <c r="C420" s="122">
        <v>0.0008988503513800654</v>
      </c>
      <c r="D420" s="84" t="s">
        <v>5686</v>
      </c>
      <c r="E420" s="84" t="b">
        <v>0</v>
      </c>
      <c r="F420" s="84" t="b">
        <v>0</v>
      </c>
      <c r="G420" s="84" t="b">
        <v>0</v>
      </c>
    </row>
    <row r="421" spans="1:7" ht="15">
      <c r="A421" s="84" t="s">
        <v>5649</v>
      </c>
      <c r="B421" s="84">
        <v>2</v>
      </c>
      <c r="C421" s="122">
        <v>0.0008988503513800654</v>
      </c>
      <c r="D421" s="84" t="s">
        <v>5686</v>
      </c>
      <c r="E421" s="84" t="b">
        <v>0</v>
      </c>
      <c r="F421" s="84" t="b">
        <v>0</v>
      </c>
      <c r="G421" s="84" t="b">
        <v>0</v>
      </c>
    </row>
    <row r="422" spans="1:7" ht="15">
      <c r="A422" s="84" t="s">
        <v>5650</v>
      </c>
      <c r="B422" s="84">
        <v>2</v>
      </c>
      <c r="C422" s="122">
        <v>0.0008988503513800654</v>
      </c>
      <c r="D422" s="84" t="s">
        <v>5686</v>
      </c>
      <c r="E422" s="84" t="b">
        <v>0</v>
      </c>
      <c r="F422" s="84" t="b">
        <v>0</v>
      </c>
      <c r="G422" s="84" t="b">
        <v>0</v>
      </c>
    </row>
    <row r="423" spans="1:7" ht="15">
      <c r="A423" s="84" t="s">
        <v>5651</v>
      </c>
      <c r="B423" s="84">
        <v>2</v>
      </c>
      <c r="C423" s="122">
        <v>0.0008988503513800654</v>
      </c>
      <c r="D423" s="84" t="s">
        <v>5686</v>
      </c>
      <c r="E423" s="84" t="b">
        <v>0</v>
      </c>
      <c r="F423" s="84" t="b">
        <v>0</v>
      </c>
      <c r="G423" s="84" t="b">
        <v>0</v>
      </c>
    </row>
    <row r="424" spans="1:7" ht="15">
      <c r="A424" s="84" t="s">
        <v>5652</v>
      </c>
      <c r="B424" s="84">
        <v>2</v>
      </c>
      <c r="C424" s="122">
        <v>0.0010198188045301483</v>
      </c>
      <c r="D424" s="84" t="s">
        <v>5686</v>
      </c>
      <c r="E424" s="84" t="b">
        <v>0</v>
      </c>
      <c r="F424" s="84" t="b">
        <v>0</v>
      </c>
      <c r="G424" s="84" t="b">
        <v>0</v>
      </c>
    </row>
    <row r="425" spans="1:7" ht="15">
      <c r="A425" s="84" t="s">
        <v>5653</v>
      </c>
      <c r="B425" s="84">
        <v>2</v>
      </c>
      <c r="C425" s="122">
        <v>0.0010198188045301483</v>
      </c>
      <c r="D425" s="84" t="s">
        <v>5686</v>
      </c>
      <c r="E425" s="84" t="b">
        <v>0</v>
      </c>
      <c r="F425" s="84" t="b">
        <v>0</v>
      </c>
      <c r="G425" s="84" t="b">
        <v>0</v>
      </c>
    </row>
    <row r="426" spans="1:7" ht="15">
      <c r="A426" s="84" t="s">
        <v>5654</v>
      </c>
      <c r="B426" s="84">
        <v>2</v>
      </c>
      <c r="C426" s="122">
        <v>0.0010198188045301483</v>
      </c>
      <c r="D426" s="84" t="s">
        <v>5686</v>
      </c>
      <c r="E426" s="84" t="b">
        <v>0</v>
      </c>
      <c r="F426" s="84" t="b">
        <v>0</v>
      </c>
      <c r="G426" s="84" t="b">
        <v>0</v>
      </c>
    </row>
    <row r="427" spans="1:7" ht="15">
      <c r="A427" s="84" t="s">
        <v>5655</v>
      </c>
      <c r="B427" s="84">
        <v>2</v>
      </c>
      <c r="C427" s="122">
        <v>0.0008988503513800654</v>
      </c>
      <c r="D427" s="84" t="s">
        <v>5686</v>
      </c>
      <c r="E427" s="84" t="b">
        <v>0</v>
      </c>
      <c r="F427" s="84" t="b">
        <v>0</v>
      </c>
      <c r="G427" s="84" t="b">
        <v>0</v>
      </c>
    </row>
    <row r="428" spans="1:7" ht="15">
      <c r="A428" s="84" t="s">
        <v>5656</v>
      </c>
      <c r="B428" s="84">
        <v>2</v>
      </c>
      <c r="C428" s="122">
        <v>0.0008988503513800654</v>
      </c>
      <c r="D428" s="84" t="s">
        <v>5686</v>
      </c>
      <c r="E428" s="84" t="b">
        <v>0</v>
      </c>
      <c r="F428" s="84" t="b">
        <v>0</v>
      </c>
      <c r="G428" s="84" t="b">
        <v>0</v>
      </c>
    </row>
    <row r="429" spans="1:7" ht="15">
      <c r="A429" s="84" t="s">
        <v>554</v>
      </c>
      <c r="B429" s="84">
        <v>2</v>
      </c>
      <c r="C429" s="122">
        <v>0.0010198188045301483</v>
      </c>
      <c r="D429" s="84" t="s">
        <v>5686</v>
      </c>
      <c r="E429" s="84" t="b">
        <v>0</v>
      </c>
      <c r="F429" s="84" t="b">
        <v>0</v>
      </c>
      <c r="G429" s="84" t="b">
        <v>0</v>
      </c>
    </row>
    <row r="430" spans="1:7" ht="15">
      <c r="A430" s="84" t="s">
        <v>553</v>
      </c>
      <c r="B430" s="84">
        <v>2</v>
      </c>
      <c r="C430" s="122">
        <v>0.0008988503513800654</v>
      </c>
      <c r="D430" s="84" t="s">
        <v>5686</v>
      </c>
      <c r="E430" s="84" t="b">
        <v>0</v>
      </c>
      <c r="F430" s="84" t="b">
        <v>0</v>
      </c>
      <c r="G430" s="84" t="b">
        <v>0</v>
      </c>
    </row>
    <row r="431" spans="1:7" ht="15">
      <c r="A431" s="84" t="s">
        <v>5657</v>
      </c>
      <c r="B431" s="84">
        <v>2</v>
      </c>
      <c r="C431" s="122">
        <v>0.0008988503513800654</v>
      </c>
      <c r="D431" s="84" t="s">
        <v>5686</v>
      </c>
      <c r="E431" s="84" t="b">
        <v>0</v>
      </c>
      <c r="F431" s="84" t="b">
        <v>0</v>
      </c>
      <c r="G431" s="84" t="b">
        <v>0</v>
      </c>
    </row>
    <row r="432" spans="1:7" ht="15">
      <c r="A432" s="84" t="s">
        <v>5658</v>
      </c>
      <c r="B432" s="84">
        <v>2</v>
      </c>
      <c r="C432" s="122">
        <v>0.0008988503513800654</v>
      </c>
      <c r="D432" s="84" t="s">
        <v>5686</v>
      </c>
      <c r="E432" s="84" t="b">
        <v>1</v>
      </c>
      <c r="F432" s="84" t="b">
        <v>0</v>
      </c>
      <c r="G432" s="84" t="b">
        <v>0</v>
      </c>
    </row>
    <row r="433" spans="1:7" ht="15">
      <c r="A433" s="84" t="s">
        <v>5659</v>
      </c>
      <c r="B433" s="84">
        <v>2</v>
      </c>
      <c r="C433" s="122">
        <v>0.0008988503513800654</v>
      </c>
      <c r="D433" s="84" t="s">
        <v>5686</v>
      </c>
      <c r="E433" s="84" t="b">
        <v>0</v>
      </c>
      <c r="F433" s="84" t="b">
        <v>0</v>
      </c>
      <c r="G433" s="84" t="b">
        <v>0</v>
      </c>
    </row>
    <row r="434" spans="1:7" ht="15">
      <c r="A434" s="84" t="s">
        <v>5660</v>
      </c>
      <c r="B434" s="84">
        <v>2</v>
      </c>
      <c r="C434" s="122">
        <v>0.0008988503513800654</v>
      </c>
      <c r="D434" s="84" t="s">
        <v>5686</v>
      </c>
      <c r="E434" s="84" t="b">
        <v>0</v>
      </c>
      <c r="F434" s="84" t="b">
        <v>0</v>
      </c>
      <c r="G434" s="84" t="b">
        <v>0</v>
      </c>
    </row>
    <row r="435" spans="1:7" ht="15">
      <c r="A435" s="84" t="s">
        <v>5661</v>
      </c>
      <c r="B435" s="84">
        <v>2</v>
      </c>
      <c r="C435" s="122">
        <v>0.0008988503513800654</v>
      </c>
      <c r="D435" s="84" t="s">
        <v>5686</v>
      </c>
      <c r="E435" s="84" t="b">
        <v>0</v>
      </c>
      <c r="F435" s="84" t="b">
        <v>0</v>
      </c>
      <c r="G435" s="84" t="b">
        <v>0</v>
      </c>
    </row>
    <row r="436" spans="1:7" ht="15">
      <c r="A436" s="84" t="s">
        <v>5662</v>
      </c>
      <c r="B436" s="84">
        <v>2</v>
      </c>
      <c r="C436" s="122">
        <v>0.0008988503513800654</v>
      </c>
      <c r="D436" s="84" t="s">
        <v>5686</v>
      </c>
      <c r="E436" s="84" t="b">
        <v>1</v>
      </c>
      <c r="F436" s="84" t="b">
        <v>0</v>
      </c>
      <c r="G436" s="84" t="b">
        <v>0</v>
      </c>
    </row>
    <row r="437" spans="1:7" ht="15">
      <c r="A437" s="84" t="s">
        <v>546</v>
      </c>
      <c r="B437" s="84">
        <v>2</v>
      </c>
      <c r="C437" s="122">
        <v>0.0008988503513800654</v>
      </c>
      <c r="D437" s="84" t="s">
        <v>5686</v>
      </c>
      <c r="E437" s="84" t="b">
        <v>0</v>
      </c>
      <c r="F437" s="84" t="b">
        <v>0</v>
      </c>
      <c r="G437" s="84" t="b">
        <v>0</v>
      </c>
    </row>
    <row r="438" spans="1:7" ht="15">
      <c r="A438" s="84" t="s">
        <v>5663</v>
      </c>
      <c r="B438" s="84">
        <v>2</v>
      </c>
      <c r="C438" s="122">
        <v>0.0008988503513800654</v>
      </c>
      <c r="D438" s="84" t="s">
        <v>5686</v>
      </c>
      <c r="E438" s="84" t="b">
        <v>0</v>
      </c>
      <c r="F438" s="84" t="b">
        <v>0</v>
      </c>
      <c r="G438" s="84" t="b">
        <v>0</v>
      </c>
    </row>
    <row r="439" spans="1:7" ht="15">
      <c r="A439" s="84" t="s">
        <v>5664</v>
      </c>
      <c r="B439" s="84">
        <v>2</v>
      </c>
      <c r="C439" s="122">
        <v>0.0008988503513800654</v>
      </c>
      <c r="D439" s="84" t="s">
        <v>5686</v>
      </c>
      <c r="E439" s="84" t="b">
        <v>0</v>
      </c>
      <c r="F439" s="84" t="b">
        <v>0</v>
      </c>
      <c r="G439" s="84" t="b">
        <v>0</v>
      </c>
    </row>
    <row r="440" spans="1:7" ht="15">
      <c r="A440" s="84" t="s">
        <v>5665</v>
      </c>
      <c r="B440" s="84">
        <v>2</v>
      </c>
      <c r="C440" s="122">
        <v>0.0008988503513800654</v>
      </c>
      <c r="D440" s="84" t="s">
        <v>5686</v>
      </c>
      <c r="E440" s="84" t="b">
        <v>0</v>
      </c>
      <c r="F440" s="84" t="b">
        <v>0</v>
      </c>
      <c r="G440" s="84" t="b">
        <v>0</v>
      </c>
    </row>
    <row r="441" spans="1:7" ht="15">
      <c r="A441" s="84" t="s">
        <v>5666</v>
      </c>
      <c r="B441" s="84">
        <v>2</v>
      </c>
      <c r="C441" s="122">
        <v>0.0008988503513800654</v>
      </c>
      <c r="D441" s="84" t="s">
        <v>5686</v>
      </c>
      <c r="E441" s="84" t="b">
        <v>0</v>
      </c>
      <c r="F441" s="84" t="b">
        <v>0</v>
      </c>
      <c r="G441" s="84" t="b">
        <v>0</v>
      </c>
    </row>
    <row r="442" spans="1:7" ht="15">
      <c r="A442" s="84" t="s">
        <v>5667</v>
      </c>
      <c r="B442" s="84">
        <v>2</v>
      </c>
      <c r="C442" s="122">
        <v>0.0008988503513800654</v>
      </c>
      <c r="D442" s="84" t="s">
        <v>5686</v>
      </c>
      <c r="E442" s="84" t="b">
        <v>0</v>
      </c>
      <c r="F442" s="84" t="b">
        <v>0</v>
      </c>
      <c r="G442" s="84" t="b">
        <v>0</v>
      </c>
    </row>
    <row r="443" spans="1:7" ht="15">
      <c r="A443" s="84" t="s">
        <v>5668</v>
      </c>
      <c r="B443" s="84">
        <v>2</v>
      </c>
      <c r="C443" s="122">
        <v>0.0008988503513800654</v>
      </c>
      <c r="D443" s="84" t="s">
        <v>5686</v>
      </c>
      <c r="E443" s="84" t="b">
        <v>0</v>
      </c>
      <c r="F443" s="84" t="b">
        <v>0</v>
      </c>
      <c r="G443" s="84" t="b">
        <v>0</v>
      </c>
    </row>
    <row r="444" spans="1:7" ht="15">
      <c r="A444" s="84" t="s">
        <v>5669</v>
      </c>
      <c r="B444" s="84">
        <v>2</v>
      </c>
      <c r="C444" s="122">
        <v>0.0008988503513800654</v>
      </c>
      <c r="D444" s="84" t="s">
        <v>5686</v>
      </c>
      <c r="E444" s="84" t="b">
        <v>0</v>
      </c>
      <c r="F444" s="84" t="b">
        <v>0</v>
      </c>
      <c r="G444" s="84" t="b">
        <v>0</v>
      </c>
    </row>
    <row r="445" spans="1:7" ht="15">
      <c r="A445" s="84" t="s">
        <v>5670</v>
      </c>
      <c r="B445" s="84">
        <v>2</v>
      </c>
      <c r="C445" s="122">
        <v>0.0008988503513800654</v>
      </c>
      <c r="D445" s="84" t="s">
        <v>5686</v>
      </c>
      <c r="E445" s="84" t="b">
        <v>0</v>
      </c>
      <c r="F445" s="84" t="b">
        <v>0</v>
      </c>
      <c r="G445" s="84" t="b">
        <v>0</v>
      </c>
    </row>
    <row r="446" spans="1:7" ht="15">
      <c r="A446" s="84" t="s">
        <v>5671</v>
      </c>
      <c r="B446" s="84">
        <v>2</v>
      </c>
      <c r="C446" s="122">
        <v>0.0008988503513800654</v>
      </c>
      <c r="D446" s="84" t="s">
        <v>5686</v>
      </c>
      <c r="E446" s="84" t="b">
        <v>0</v>
      </c>
      <c r="F446" s="84" t="b">
        <v>0</v>
      </c>
      <c r="G446" s="84" t="b">
        <v>0</v>
      </c>
    </row>
    <row r="447" spans="1:7" ht="15">
      <c r="A447" s="84" t="s">
        <v>5672</v>
      </c>
      <c r="B447" s="84">
        <v>2</v>
      </c>
      <c r="C447" s="122">
        <v>0.0008988503513800654</v>
      </c>
      <c r="D447" s="84" t="s">
        <v>5686</v>
      </c>
      <c r="E447" s="84" t="b">
        <v>0</v>
      </c>
      <c r="F447" s="84" t="b">
        <v>0</v>
      </c>
      <c r="G447" s="84" t="b">
        <v>0</v>
      </c>
    </row>
    <row r="448" spans="1:7" ht="15">
      <c r="A448" s="84" t="s">
        <v>5673</v>
      </c>
      <c r="B448" s="84">
        <v>2</v>
      </c>
      <c r="C448" s="122">
        <v>0.0008988503513800654</v>
      </c>
      <c r="D448" s="84" t="s">
        <v>5686</v>
      </c>
      <c r="E448" s="84" t="b">
        <v>0</v>
      </c>
      <c r="F448" s="84" t="b">
        <v>0</v>
      </c>
      <c r="G448" s="84" t="b">
        <v>0</v>
      </c>
    </row>
    <row r="449" spans="1:7" ht="15">
      <c r="A449" s="84" t="s">
        <v>4864</v>
      </c>
      <c r="B449" s="84">
        <v>2</v>
      </c>
      <c r="C449" s="122">
        <v>0.0010198188045301483</v>
      </c>
      <c r="D449" s="84" t="s">
        <v>5686</v>
      </c>
      <c r="E449" s="84" t="b">
        <v>0</v>
      </c>
      <c r="F449" s="84" t="b">
        <v>0</v>
      </c>
      <c r="G449" s="84" t="b">
        <v>0</v>
      </c>
    </row>
    <row r="450" spans="1:7" ht="15">
      <c r="A450" s="84" t="s">
        <v>5674</v>
      </c>
      <c r="B450" s="84">
        <v>2</v>
      </c>
      <c r="C450" s="122">
        <v>0.0008988503513800654</v>
      </c>
      <c r="D450" s="84" t="s">
        <v>5686</v>
      </c>
      <c r="E450" s="84" t="b">
        <v>0</v>
      </c>
      <c r="F450" s="84" t="b">
        <v>0</v>
      </c>
      <c r="G450" s="84" t="b">
        <v>0</v>
      </c>
    </row>
    <row r="451" spans="1:7" ht="15">
      <c r="A451" s="84" t="s">
        <v>5675</v>
      </c>
      <c r="B451" s="84">
        <v>2</v>
      </c>
      <c r="C451" s="122">
        <v>0.0008988503513800654</v>
      </c>
      <c r="D451" s="84" t="s">
        <v>5686</v>
      </c>
      <c r="E451" s="84" t="b">
        <v>0</v>
      </c>
      <c r="F451" s="84" t="b">
        <v>0</v>
      </c>
      <c r="G451" s="84" t="b">
        <v>0</v>
      </c>
    </row>
    <row r="452" spans="1:7" ht="15">
      <c r="A452" s="84" t="s">
        <v>5676</v>
      </c>
      <c r="B452" s="84">
        <v>2</v>
      </c>
      <c r="C452" s="122">
        <v>0.0008988503513800654</v>
      </c>
      <c r="D452" s="84" t="s">
        <v>5686</v>
      </c>
      <c r="E452" s="84" t="b">
        <v>0</v>
      </c>
      <c r="F452" s="84" t="b">
        <v>0</v>
      </c>
      <c r="G452" s="84" t="b">
        <v>0</v>
      </c>
    </row>
    <row r="453" spans="1:7" ht="15">
      <c r="A453" s="84" t="s">
        <v>5677</v>
      </c>
      <c r="B453" s="84">
        <v>2</v>
      </c>
      <c r="C453" s="122">
        <v>0.0008988503513800654</v>
      </c>
      <c r="D453" s="84" t="s">
        <v>5686</v>
      </c>
      <c r="E453" s="84" t="b">
        <v>0</v>
      </c>
      <c r="F453" s="84" t="b">
        <v>0</v>
      </c>
      <c r="G453" s="84" t="b">
        <v>0</v>
      </c>
    </row>
    <row r="454" spans="1:7" ht="15">
      <c r="A454" s="84" t="s">
        <v>5678</v>
      </c>
      <c r="B454" s="84">
        <v>2</v>
      </c>
      <c r="C454" s="122">
        <v>0.0008988503513800654</v>
      </c>
      <c r="D454" s="84" t="s">
        <v>5686</v>
      </c>
      <c r="E454" s="84" t="b">
        <v>0</v>
      </c>
      <c r="F454" s="84" t="b">
        <v>0</v>
      </c>
      <c r="G454" s="84" t="b">
        <v>0</v>
      </c>
    </row>
    <row r="455" spans="1:7" ht="15">
      <c r="A455" s="84" t="s">
        <v>5679</v>
      </c>
      <c r="B455" s="84">
        <v>2</v>
      </c>
      <c r="C455" s="122">
        <v>0.0008988503513800654</v>
      </c>
      <c r="D455" s="84" t="s">
        <v>5686</v>
      </c>
      <c r="E455" s="84" t="b">
        <v>0</v>
      </c>
      <c r="F455" s="84" t="b">
        <v>0</v>
      </c>
      <c r="G455" s="84" t="b">
        <v>0</v>
      </c>
    </row>
    <row r="456" spans="1:7" ht="15">
      <c r="A456" s="84" t="s">
        <v>5680</v>
      </c>
      <c r="B456" s="84">
        <v>2</v>
      </c>
      <c r="C456" s="122">
        <v>0.0008988503513800654</v>
      </c>
      <c r="D456" s="84" t="s">
        <v>5686</v>
      </c>
      <c r="E456" s="84" t="b">
        <v>0</v>
      </c>
      <c r="F456" s="84" t="b">
        <v>0</v>
      </c>
      <c r="G456" s="84" t="b">
        <v>0</v>
      </c>
    </row>
    <row r="457" spans="1:7" ht="15">
      <c r="A457" s="84" t="s">
        <v>5681</v>
      </c>
      <c r="B457" s="84">
        <v>2</v>
      </c>
      <c r="C457" s="122">
        <v>0.0008988503513800654</v>
      </c>
      <c r="D457" s="84" t="s">
        <v>5686</v>
      </c>
      <c r="E457" s="84" t="b">
        <v>0</v>
      </c>
      <c r="F457" s="84" t="b">
        <v>0</v>
      </c>
      <c r="G457" s="84" t="b">
        <v>0</v>
      </c>
    </row>
    <row r="458" spans="1:7" ht="15">
      <c r="A458" s="84" t="s">
        <v>536</v>
      </c>
      <c r="B458" s="84">
        <v>2</v>
      </c>
      <c r="C458" s="122">
        <v>0.0008988503513800654</v>
      </c>
      <c r="D458" s="84" t="s">
        <v>5686</v>
      </c>
      <c r="E458" s="84" t="b">
        <v>0</v>
      </c>
      <c r="F458" s="84" t="b">
        <v>0</v>
      </c>
      <c r="G458" s="84" t="b">
        <v>0</v>
      </c>
    </row>
    <row r="459" spans="1:7" ht="15">
      <c r="A459" s="84" t="s">
        <v>535</v>
      </c>
      <c r="B459" s="84">
        <v>2</v>
      </c>
      <c r="C459" s="122">
        <v>0.0008988503513800654</v>
      </c>
      <c r="D459" s="84" t="s">
        <v>5686</v>
      </c>
      <c r="E459" s="84" t="b">
        <v>0</v>
      </c>
      <c r="F459" s="84" t="b">
        <v>0</v>
      </c>
      <c r="G459" s="84" t="b">
        <v>0</v>
      </c>
    </row>
    <row r="460" spans="1:7" ht="15">
      <c r="A460" s="84" t="s">
        <v>5682</v>
      </c>
      <c r="B460" s="84">
        <v>2</v>
      </c>
      <c r="C460" s="122">
        <v>0.0010198188045301483</v>
      </c>
      <c r="D460" s="84" t="s">
        <v>5686</v>
      </c>
      <c r="E460" s="84" t="b">
        <v>0</v>
      </c>
      <c r="F460" s="84" t="b">
        <v>0</v>
      </c>
      <c r="G460" s="84" t="b">
        <v>0</v>
      </c>
    </row>
    <row r="461" spans="1:7" ht="15">
      <c r="A461" s="84" t="s">
        <v>5683</v>
      </c>
      <c r="B461" s="84">
        <v>2</v>
      </c>
      <c r="C461" s="122">
        <v>0.0010198188045301483</v>
      </c>
      <c r="D461" s="84" t="s">
        <v>5686</v>
      </c>
      <c r="E461" s="84" t="b">
        <v>0</v>
      </c>
      <c r="F461" s="84" t="b">
        <v>0</v>
      </c>
      <c r="G461" s="84" t="b">
        <v>0</v>
      </c>
    </row>
    <row r="462" spans="1:7" ht="15">
      <c r="A462" s="84" t="s">
        <v>222</v>
      </c>
      <c r="B462" s="84">
        <v>2</v>
      </c>
      <c r="C462" s="122">
        <v>0.0008988503513800654</v>
      </c>
      <c r="D462" s="84" t="s">
        <v>5686</v>
      </c>
      <c r="E462" s="84" t="b">
        <v>0</v>
      </c>
      <c r="F462" s="84" t="b">
        <v>0</v>
      </c>
      <c r="G462" s="84" t="b">
        <v>0</v>
      </c>
    </row>
    <row r="463" spans="1:7" ht="15">
      <c r="A463" s="84" t="s">
        <v>4771</v>
      </c>
      <c r="B463" s="84">
        <v>96</v>
      </c>
      <c r="C463" s="122">
        <v>0</v>
      </c>
      <c r="D463" s="84" t="s">
        <v>4611</v>
      </c>
      <c r="E463" s="84" t="b">
        <v>0</v>
      </c>
      <c r="F463" s="84" t="b">
        <v>0</v>
      </c>
      <c r="G463" s="84" t="b">
        <v>0</v>
      </c>
    </row>
    <row r="464" spans="1:7" ht="15">
      <c r="A464" s="84" t="s">
        <v>4773</v>
      </c>
      <c r="B464" s="84">
        <v>91</v>
      </c>
      <c r="C464" s="122">
        <v>0</v>
      </c>
      <c r="D464" s="84" t="s">
        <v>4611</v>
      </c>
      <c r="E464" s="84" t="b">
        <v>0</v>
      </c>
      <c r="F464" s="84" t="b">
        <v>1</v>
      </c>
      <c r="G464" s="84" t="b">
        <v>0</v>
      </c>
    </row>
    <row r="465" spans="1:7" ht="15">
      <c r="A465" s="84" t="s">
        <v>4774</v>
      </c>
      <c r="B465" s="84">
        <v>91</v>
      </c>
      <c r="C465" s="122">
        <v>0</v>
      </c>
      <c r="D465" s="84" t="s">
        <v>4611</v>
      </c>
      <c r="E465" s="84" t="b">
        <v>0</v>
      </c>
      <c r="F465" s="84" t="b">
        <v>0</v>
      </c>
      <c r="G465" s="84" t="b">
        <v>0</v>
      </c>
    </row>
    <row r="466" spans="1:7" ht="15">
      <c r="A466" s="84" t="s">
        <v>642</v>
      </c>
      <c r="B466" s="84">
        <v>86</v>
      </c>
      <c r="C466" s="122">
        <v>0.0019135928673320304</v>
      </c>
      <c r="D466" s="84" t="s">
        <v>4611</v>
      </c>
      <c r="E466" s="84" t="b">
        <v>0</v>
      </c>
      <c r="F466" s="84" t="b">
        <v>0</v>
      </c>
      <c r="G466" s="84" t="b">
        <v>0</v>
      </c>
    </row>
    <row r="467" spans="1:7" ht="15">
      <c r="A467" s="84" t="s">
        <v>4777</v>
      </c>
      <c r="B467" s="84">
        <v>86</v>
      </c>
      <c r="C467" s="122">
        <v>0.0019135928673320304</v>
      </c>
      <c r="D467" s="84" t="s">
        <v>4611</v>
      </c>
      <c r="E467" s="84" t="b">
        <v>0</v>
      </c>
      <c r="F467" s="84" t="b">
        <v>0</v>
      </c>
      <c r="G467" s="84" t="b">
        <v>0</v>
      </c>
    </row>
    <row r="468" spans="1:7" ht="15">
      <c r="A468" s="84" t="s">
        <v>4778</v>
      </c>
      <c r="B468" s="84">
        <v>86</v>
      </c>
      <c r="C468" s="122">
        <v>0.0019135928673320304</v>
      </c>
      <c r="D468" s="84" t="s">
        <v>4611</v>
      </c>
      <c r="E468" s="84" t="b">
        <v>0</v>
      </c>
      <c r="F468" s="84" t="b">
        <v>0</v>
      </c>
      <c r="G468" s="84" t="b">
        <v>0</v>
      </c>
    </row>
    <row r="469" spans="1:7" ht="15">
      <c r="A469" s="84" t="s">
        <v>4772</v>
      </c>
      <c r="B469" s="84">
        <v>86</v>
      </c>
      <c r="C469" s="122">
        <v>0.0019135928673320304</v>
      </c>
      <c r="D469" s="84" t="s">
        <v>4611</v>
      </c>
      <c r="E469" s="84" t="b">
        <v>0</v>
      </c>
      <c r="F469" s="84" t="b">
        <v>0</v>
      </c>
      <c r="G469" s="84" t="b">
        <v>0</v>
      </c>
    </row>
    <row r="470" spans="1:7" ht="15">
      <c r="A470" s="84" t="s">
        <v>4779</v>
      </c>
      <c r="B470" s="84">
        <v>86</v>
      </c>
      <c r="C470" s="122">
        <v>0.0019135928673320304</v>
      </c>
      <c r="D470" s="84" t="s">
        <v>4611</v>
      </c>
      <c r="E470" s="84" t="b">
        <v>0</v>
      </c>
      <c r="F470" s="84" t="b">
        <v>0</v>
      </c>
      <c r="G470" s="84" t="b">
        <v>0</v>
      </c>
    </row>
    <row r="471" spans="1:7" ht="15">
      <c r="A471" s="84" t="s">
        <v>4775</v>
      </c>
      <c r="B471" s="84">
        <v>86</v>
      </c>
      <c r="C471" s="122">
        <v>0.0019135928673320304</v>
      </c>
      <c r="D471" s="84" t="s">
        <v>4611</v>
      </c>
      <c r="E471" s="84" t="b">
        <v>0</v>
      </c>
      <c r="F471" s="84" t="b">
        <v>0</v>
      </c>
      <c r="G471" s="84" t="b">
        <v>0</v>
      </c>
    </row>
    <row r="472" spans="1:7" ht="15">
      <c r="A472" s="84" t="s">
        <v>4780</v>
      </c>
      <c r="B472" s="84">
        <v>86</v>
      </c>
      <c r="C472" s="122">
        <v>0.0019135928673320304</v>
      </c>
      <c r="D472" s="84" t="s">
        <v>4611</v>
      </c>
      <c r="E472" s="84" t="b">
        <v>0</v>
      </c>
      <c r="F472" s="84" t="b">
        <v>0</v>
      </c>
      <c r="G472" s="84" t="b">
        <v>0</v>
      </c>
    </row>
    <row r="473" spans="1:7" ht="15">
      <c r="A473" s="84" t="s">
        <v>530</v>
      </c>
      <c r="B473" s="84">
        <v>80</v>
      </c>
      <c r="C473" s="122">
        <v>0.004058125499847688</v>
      </c>
      <c r="D473" s="84" t="s">
        <v>4611</v>
      </c>
      <c r="E473" s="84" t="b">
        <v>0</v>
      </c>
      <c r="F473" s="84" t="b">
        <v>0</v>
      </c>
      <c r="G473" s="84" t="b">
        <v>0</v>
      </c>
    </row>
    <row r="474" spans="1:7" ht="15">
      <c r="A474" s="84" t="s">
        <v>5345</v>
      </c>
      <c r="B474" s="84">
        <v>80</v>
      </c>
      <c r="C474" s="122">
        <v>0.004058125499847688</v>
      </c>
      <c r="D474" s="84" t="s">
        <v>4611</v>
      </c>
      <c r="E474" s="84" t="b">
        <v>0</v>
      </c>
      <c r="F474" s="84" t="b">
        <v>0</v>
      </c>
      <c r="G474" s="84" t="b">
        <v>0</v>
      </c>
    </row>
    <row r="475" spans="1:7" ht="15">
      <c r="A475" s="84" t="s">
        <v>369</v>
      </c>
      <c r="B475" s="84">
        <v>5</v>
      </c>
      <c r="C475" s="122">
        <v>0.00571201898451983</v>
      </c>
      <c r="D475" s="84" t="s">
        <v>4611</v>
      </c>
      <c r="E475" s="84" t="b">
        <v>0</v>
      </c>
      <c r="F475" s="84" t="b">
        <v>0</v>
      </c>
      <c r="G475" s="84" t="b">
        <v>0</v>
      </c>
    </row>
    <row r="476" spans="1:7" ht="15">
      <c r="A476" s="84" t="s">
        <v>4782</v>
      </c>
      <c r="B476" s="84">
        <v>5</v>
      </c>
      <c r="C476" s="122">
        <v>0.00571201898451983</v>
      </c>
      <c r="D476" s="84" t="s">
        <v>4611</v>
      </c>
      <c r="E476" s="84" t="b">
        <v>0</v>
      </c>
      <c r="F476" s="84" t="b">
        <v>0</v>
      </c>
      <c r="G476" s="84" t="b">
        <v>0</v>
      </c>
    </row>
    <row r="477" spans="1:7" ht="15">
      <c r="A477" s="84" t="s">
        <v>4783</v>
      </c>
      <c r="B477" s="84">
        <v>5</v>
      </c>
      <c r="C477" s="122">
        <v>0.00571201898451983</v>
      </c>
      <c r="D477" s="84" t="s">
        <v>4611</v>
      </c>
      <c r="E477" s="84" t="b">
        <v>0</v>
      </c>
      <c r="F477" s="84" t="b">
        <v>1</v>
      </c>
      <c r="G477" s="84" t="b">
        <v>0</v>
      </c>
    </row>
    <row r="478" spans="1:7" ht="15">
      <c r="A478" s="84" t="s">
        <v>4784</v>
      </c>
      <c r="B478" s="84">
        <v>5</v>
      </c>
      <c r="C478" s="122">
        <v>0.00571201898451983</v>
      </c>
      <c r="D478" s="84" t="s">
        <v>4611</v>
      </c>
      <c r="E478" s="84" t="b">
        <v>0</v>
      </c>
      <c r="F478" s="84" t="b">
        <v>0</v>
      </c>
      <c r="G478" s="84" t="b">
        <v>0</v>
      </c>
    </row>
    <row r="479" spans="1:7" ht="15">
      <c r="A479" s="84" t="s">
        <v>4785</v>
      </c>
      <c r="B479" s="84">
        <v>5</v>
      </c>
      <c r="C479" s="122">
        <v>0.00571201898451983</v>
      </c>
      <c r="D479" s="84" t="s">
        <v>4611</v>
      </c>
      <c r="E479" s="84" t="b">
        <v>0</v>
      </c>
      <c r="F479" s="84" t="b">
        <v>0</v>
      </c>
      <c r="G479" s="84" t="b">
        <v>0</v>
      </c>
    </row>
    <row r="480" spans="1:7" ht="15">
      <c r="A480" s="84" t="s">
        <v>4786</v>
      </c>
      <c r="B480" s="84">
        <v>5</v>
      </c>
      <c r="C480" s="122">
        <v>0.00571201898451983</v>
      </c>
      <c r="D480" s="84" t="s">
        <v>4611</v>
      </c>
      <c r="E480" s="84" t="b">
        <v>0</v>
      </c>
      <c r="F480" s="84" t="b">
        <v>0</v>
      </c>
      <c r="G480" s="84" t="b">
        <v>0</v>
      </c>
    </row>
    <row r="481" spans="1:7" ht="15">
      <c r="A481" s="84" t="s">
        <v>525</v>
      </c>
      <c r="B481" s="84">
        <v>4</v>
      </c>
      <c r="C481" s="122">
        <v>0.004921056757908</v>
      </c>
      <c r="D481" s="84" t="s">
        <v>4611</v>
      </c>
      <c r="E481" s="84" t="b">
        <v>0</v>
      </c>
      <c r="F481" s="84" t="b">
        <v>0</v>
      </c>
      <c r="G481" s="84" t="b">
        <v>0</v>
      </c>
    </row>
    <row r="482" spans="1:7" ht="15">
      <c r="A482" s="84" t="s">
        <v>5446</v>
      </c>
      <c r="B482" s="84">
        <v>4</v>
      </c>
      <c r="C482" s="122">
        <v>0.004921056757908</v>
      </c>
      <c r="D482" s="84" t="s">
        <v>4611</v>
      </c>
      <c r="E482" s="84" t="b">
        <v>0</v>
      </c>
      <c r="F482" s="84" t="b">
        <v>0</v>
      </c>
      <c r="G482" s="84" t="b">
        <v>0</v>
      </c>
    </row>
    <row r="483" spans="1:7" ht="15">
      <c r="A483" s="84" t="s">
        <v>5447</v>
      </c>
      <c r="B483" s="84">
        <v>2</v>
      </c>
      <c r="C483" s="122">
        <v>0.0030063669930319352</v>
      </c>
      <c r="D483" s="84" t="s">
        <v>4611</v>
      </c>
      <c r="E483" s="84" t="b">
        <v>0</v>
      </c>
      <c r="F483" s="84" t="b">
        <v>0</v>
      </c>
      <c r="G483" s="84" t="b">
        <v>0</v>
      </c>
    </row>
    <row r="484" spans="1:7" ht="15">
      <c r="A484" s="84" t="s">
        <v>5448</v>
      </c>
      <c r="B484" s="84">
        <v>2</v>
      </c>
      <c r="C484" s="122">
        <v>0.0030063669930319352</v>
      </c>
      <c r="D484" s="84" t="s">
        <v>4611</v>
      </c>
      <c r="E484" s="84" t="b">
        <v>0</v>
      </c>
      <c r="F484" s="84" t="b">
        <v>0</v>
      </c>
      <c r="G484" s="84" t="b">
        <v>0</v>
      </c>
    </row>
    <row r="485" spans="1:7" ht="15">
      <c r="A485" s="84" t="s">
        <v>5477</v>
      </c>
      <c r="B485" s="84">
        <v>2</v>
      </c>
      <c r="C485" s="122">
        <v>0.0030063669930319352</v>
      </c>
      <c r="D485" s="84" t="s">
        <v>4611</v>
      </c>
      <c r="E485" s="84" t="b">
        <v>0</v>
      </c>
      <c r="F485" s="84" t="b">
        <v>0</v>
      </c>
      <c r="G485" s="84" t="b">
        <v>0</v>
      </c>
    </row>
    <row r="486" spans="1:7" ht="15">
      <c r="A486" s="84" t="s">
        <v>4836</v>
      </c>
      <c r="B486" s="84">
        <v>2</v>
      </c>
      <c r="C486" s="122">
        <v>0.0030063669930319352</v>
      </c>
      <c r="D486" s="84" t="s">
        <v>4611</v>
      </c>
      <c r="E486" s="84" t="b">
        <v>0</v>
      </c>
      <c r="F486" s="84" t="b">
        <v>0</v>
      </c>
      <c r="G486" s="84" t="b">
        <v>0</v>
      </c>
    </row>
    <row r="487" spans="1:7" ht="15">
      <c r="A487" s="84" t="s">
        <v>5478</v>
      </c>
      <c r="B487" s="84">
        <v>2</v>
      </c>
      <c r="C487" s="122">
        <v>0.0030063669930319352</v>
      </c>
      <c r="D487" s="84" t="s">
        <v>4611</v>
      </c>
      <c r="E487" s="84" t="b">
        <v>1</v>
      </c>
      <c r="F487" s="84" t="b">
        <v>0</v>
      </c>
      <c r="G487" s="84" t="b">
        <v>0</v>
      </c>
    </row>
    <row r="488" spans="1:7" ht="15">
      <c r="A488" s="84" t="s">
        <v>5536</v>
      </c>
      <c r="B488" s="84">
        <v>2</v>
      </c>
      <c r="C488" s="122">
        <v>0.0030063669930319352</v>
      </c>
      <c r="D488" s="84" t="s">
        <v>4611</v>
      </c>
      <c r="E488" s="84" t="b">
        <v>0</v>
      </c>
      <c r="F488" s="84" t="b">
        <v>0</v>
      </c>
      <c r="G488" s="84" t="b">
        <v>0</v>
      </c>
    </row>
    <row r="489" spans="1:7" ht="15">
      <c r="A489" s="84" t="s">
        <v>5537</v>
      </c>
      <c r="B489" s="84">
        <v>2</v>
      </c>
      <c r="C489" s="122">
        <v>0.0030063669930319352</v>
      </c>
      <c r="D489" s="84" t="s">
        <v>4611</v>
      </c>
      <c r="E489" s="84" t="b">
        <v>1</v>
      </c>
      <c r="F489" s="84" t="b">
        <v>0</v>
      </c>
      <c r="G489" s="84" t="b">
        <v>0</v>
      </c>
    </row>
    <row r="490" spans="1:7" ht="15">
      <c r="A490" s="84" t="s">
        <v>5538</v>
      </c>
      <c r="B490" s="84">
        <v>2</v>
      </c>
      <c r="C490" s="122">
        <v>0.0030063669930319352</v>
      </c>
      <c r="D490" s="84" t="s">
        <v>4611</v>
      </c>
      <c r="E490" s="84" t="b">
        <v>0</v>
      </c>
      <c r="F490" s="84" t="b">
        <v>0</v>
      </c>
      <c r="G490" s="84" t="b">
        <v>0</v>
      </c>
    </row>
    <row r="491" spans="1:7" ht="15">
      <c r="A491" s="84" t="s">
        <v>5404</v>
      </c>
      <c r="B491" s="84">
        <v>2</v>
      </c>
      <c r="C491" s="122">
        <v>0.0030063669930319352</v>
      </c>
      <c r="D491" s="84" t="s">
        <v>4611</v>
      </c>
      <c r="E491" s="84" t="b">
        <v>0</v>
      </c>
      <c r="F491" s="84" t="b">
        <v>0</v>
      </c>
      <c r="G491" s="84" t="b">
        <v>0</v>
      </c>
    </row>
    <row r="492" spans="1:7" ht="15">
      <c r="A492" s="84" t="s">
        <v>5449</v>
      </c>
      <c r="B492" s="84">
        <v>2</v>
      </c>
      <c r="C492" s="122">
        <v>0.0030063669930319352</v>
      </c>
      <c r="D492" s="84" t="s">
        <v>4611</v>
      </c>
      <c r="E492" s="84" t="b">
        <v>0</v>
      </c>
      <c r="F492" s="84" t="b">
        <v>0</v>
      </c>
      <c r="G492" s="84" t="b">
        <v>0</v>
      </c>
    </row>
    <row r="493" spans="1:7" ht="15">
      <c r="A493" s="84" t="s">
        <v>5539</v>
      </c>
      <c r="B493" s="84">
        <v>2</v>
      </c>
      <c r="C493" s="122">
        <v>0.0030063669930319352</v>
      </c>
      <c r="D493" s="84" t="s">
        <v>4611</v>
      </c>
      <c r="E493" s="84" t="b">
        <v>0</v>
      </c>
      <c r="F493" s="84" t="b">
        <v>0</v>
      </c>
      <c r="G493" s="84" t="b">
        <v>0</v>
      </c>
    </row>
    <row r="494" spans="1:7" ht="15">
      <c r="A494" s="84" t="s">
        <v>4771</v>
      </c>
      <c r="B494" s="84">
        <v>144</v>
      </c>
      <c r="C494" s="122">
        <v>0.0011656923935716062</v>
      </c>
      <c r="D494" s="84" t="s">
        <v>4612</v>
      </c>
      <c r="E494" s="84" t="b">
        <v>0</v>
      </c>
      <c r="F494" s="84" t="b">
        <v>0</v>
      </c>
      <c r="G494" s="84" t="b">
        <v>0</v>
      </c>
    </row>
    <row r="495" spans="1:7" ht="15">
      <c r="A495" s="84" t="s">
        <v>4782</v>
      </c>
      <c r="B495" s="84">
        <v>72</v>
      </c>
      <c r="C495" s="122">
        <v>0.0005828461967858031</v>
      </c>
      <c r="D495" s="84" t="s">
        <v>4612</v>
      </c>
      <c r="E495" s="84" t="b">
        <v>0</v>
      </c>
      <c r="F495" s="84" t="b">
        <v>0</v>
      </c>
      <c r="G495" s="84" t="b">
        <v>0</v>
      </c>
    </row>
    <row r="496" spans="1:7" ht="15">
      <c r="A496" s="84" t="s">
        <v>4783</v>
      </c>
      <c r="B496" s="84">
        <v>72</v>
      </c>
      <c r="C496" s="122">
        <v>0.0005828461967858031</v>
      </c>
      <c r="D496" s="84" t="s">
        <v>4612</v>
      </c>
      <c r="E496" s="84" t="b">
        <v>0</v>
      </c>
      <c r="F496" s="84" t="b">
        <v>1</v>
      </c>
      <c r="G496" s="84" t="b">
        <v>0</v>
      </c>
    </row>
    <row r="497" spans="1:7" ht="15">
      <c r="A497" s="84" t="s">
        <v>4784</v>
      </c>
      <c r="B497" s="84">
        <v>72</v>
      </c>
      <c r="C497" s="122">
        <v>0.0005828461967858031</v>
      </c>
      <c r="D497" s="84" t="s">
        <v>4612</v>
      </c>
      <c r="E497" s="84" t="b">
        <v>0</v>
      </c>
      <c r="F497" s="84" t="b">
        <v>0</v>
      </c>
      <c r="G497" s="84" t="b">
        <v>0</v>
      </c>
    </row>
    <row r="498" spans="1:7" ht="15">
      <c r="A498" s="84" t="s">
        <v>4785</v>
      </c>
      <c r="B498" s="84">
        <v>72</v>
      </c>
      <c r="C498" s="122">
        <v>0.0005828461967858031</v>
      </c>
      <c r="D498" s="84" t="s">
        <v>4612</v>
      </c>
      <c r="E498" s="84" t="b">
        <v>0</v>
      </c>
      <c r="F498" s="84" t="b">
        <v>0</v>
      </c>
      <c r="G498" s="84" t="b">
        <v>0</v>
      </c>
    </row>
    <row r="499" spans="1:7" ht="15">
      <c r="A499" s="84" t="s">
        <v>4786</v>
      </c>
      <c r="B499" s="84">
        <v>72</v>
      </c>
      <c r="C499" s="122">
        <v>0.0005828461967858031</v>
      </c>
      <c r="D499" s="84" t="s">
        <v>4612</v>
      </c>
      <c r="E499" s="84" t="b">
        <v>0</v>
      </c>
      <c r="F499" s="84" t="b">
        <v>0</v>
      </c>
      <c r="G499" s="84" t="b">
        <v>0</v>
      </c>
    </row>
    <row r="500" spans="1:7" ht="15">
      <c r="A500" s="84" t="s">
        <v>4773</v>
      </c>
      <c r="B500" s="84">
        <v>72</v>
      </c>
      <c r="C500" s="122">
        <v>0.0005828461967858031</v>
      </c>
      <c r="D500" s="84" t="s">
        <v>4612</v>
      </c>
      <c r="E500" s="84" t="b">
        <v>0</v>
      </c>
      <c r="F500" s="84" t="b">
        <v>1</v>
      </c>
      <c r="G500" s="84" t="b">
        <v>0</v>
      </c>
    </row>
    <row r="501" spans="1:7" ht="15">
      <c r="A501" s="84" t="s">
        <v>4774</v>
      </c>
      <c r="B501" s="84">
        <v>72</v>
      </c>
      <c r="C501" s="122">
        <v>0.0005828461967858031</v>
      </c>
      <c r="D501" s="84" t="s">
        <v>4612</v>
      </c>
      <c r="E501" s="84" t="b">
        <v>0</v>
      </c>
      <c r="F501" s="84" t="b">
        <v>0</v>
      </c>
      <c r="G501" s="84" t="b">
        <v>0</v>
      </c>
    </row>
    <row r="502" spans="1:7" ht="15">
      <c r="A502" s="84" t="s">
        <v>369</v>
      </c>
      <c r="B502" s="84">
        <v>71</v>
      </c>
      <c r="C502" s="122">
        <v>0.0011575409587811117</v>
      </c>
      <c r="D502" s="84" t="s">
        <v>4612</v>
      </c>
      <c r="E502" s="84" t="b">
        <v>0</v>
      </c>
      <c r="F502" s="84" t="b">
        <v>0</v>
      </c>
      <c r="G502" s="84" t="b">
        <v>0</v>
      </c>
    </row>
    <row r="503" spans="1:7" ht="15">
      <c r="A503" s="84" t="s">
        <v>4772</v>
      </c>
      <c r="B503" s="84">
        <v>2</v>
      </c>
      <c r="C503" s="122">
        <v>0.004222413147179661</v>
      </c>
      <c r="D503" s="84" t="s">
        <v>4612</v>
      </c>
      <c r="E503" s="84" t="b">
        <v>0</v>
      </c>
      <c r="F503" s="84" t="b">
        <v>0</v>
      </c>
      <c r="G503" s="84" t="b">
        <v>0</v>
      </c>
    </row>
    <row r="504" spans="1:7" ht="15">
      <c r="A504" s="84" t="s">
        <v>4788</v>
      </c>
      <c r="B504" s="84">
        <v>2</v>
      </c>
      <c r="C504" s="122">
        <v>0</v>
      </c>
      <c r="D504" s="84" t="s">
        <v>4613</v>
      </c>
      <c r="E504" s="84" t="b">
        <v>0</v>
      </c>
      <c r="F504" s="84" t="b">
        <v>0</v>
      </c>
      <c r="G504" s="84" t="b">
        <v>0</v>
      </c>
    </row>
    <row r="505" spans="1:7" ht="15">
      <c r="A505" s="84" t="s">
        <v>4788</v>
      </c>
      <c r="B505" s="84">
        <v>37</v>
      </c>
      <c r="C505" s="122">
        <v>0</v>
      </c>
      <c r="D505" s="84" t="s">
        <v>4614</v>
      </c>
      <c r="E505" s="84" t="b">
        <v>0</v>
      </c>
      <c r="F505" s="84" t="b">
        <v>0</v>
      </c>
      <c r="G505" s="84" t="b">
        <v>0</v>
      </c>
    </row>
    <row r="506" spans="1:7" ht="15">
      <c r="A506" s="84" t="s">
        <v>4790</v>
      </c>
      <c r="B506" s="84">
        <v>19</v>
      </c>
      <c r="C506" s="122">
        <v>0.007150089225361507</v>
      </c>
      <c r="D506" s="84" t="s">
        <v>4614</v>
      </c>
      <c r="E506" s="84" t="b">
        <v>0</v>
      </c>
      <c r="F506" s="84" t="b">
        <v>0</v>
      </c>
      <c r="G506" s="84" t="b">
        <v>0</v>
      </c>
    </row>
    <row r="507" spans="1:7" ht="15">
      <c r="A507" s="84" t="s">
        <v>4791</v>
      </c>
      <c r="B507" s="84">
        <v>18</v>
      </c>
      <c r="C507" s="122">
        <v>0.00763987473426578</v>
      </c>
      <c r="D507" s="84" t="s">
        <v>4614</v>
      </c>
      <c r="E507" s="84" t="b">
        <v>0</v>
      </c>
      <c r="F507" s="84" t="b">
        <v>0</v>
      </c>
      <c r="G507" s="84" t="b">
        <v>0</v>
      </c>
    </row>
    <row r="508" spans="1:7" ht="15">
      <c r="A508" s="84" t="s">
        <v>4792</v>
      </c>
      <c r="B508" s="84">
        <v>18</v>
      </c>
      <c r="C508" s="122">
        <v>0.00763987473426578</v>
      </c>
      <c r="D508" s="84" t="s">
        <v>4614</v>
      </c>
      <c r="E508" s="84" t="b">
        <v>0</v>
      </c>
      <c r="F508" s="84" t="b">
        <v>0</v>
      </c>
      <c r="G508" s="84" t="b">
        <v>0</v>
      </c>
    </row>
    <row r="509" spans="1:7" ht="15">
      <c r="A509" s="84" t="s">
        <v>4793</v>
      </c>
      <c r="B509" s="84">
        <v>18</v>
      </c>
      <c r="C509" s="122">
        <v>0.00763987473426578</v>
      </c>
      <c r="D509" s="84" t="s">
        <v>4614</v>
      </c>
      <c r="E509" s="84" t="b">
        <v>0</v>
      </c>
      <c r="F509" s="84" t="b">
        <v>0</v>
      </c>
      <c r="G509" s="84" t="b">
        <v>0</v>
      </c>
    </row>
    <row r="510" spans="1:7" ht="15">
      <c r="A510" s="84" t="s">
        <v>4794</v>
      </c>
      <c r="B510" s="84">
        <v>18</v>
      </c>
      <c r="C510" s="122">
        <v>0.00763987473426578</v>
      </c>
      <c r="D510" s="84" t="s">
        <v>4614</v>
      </c>
      <c r="E510" s="84" t="b">
        <v>0</v>
      </c>
      <c r="F510" s="84" t="b">
        <v>0</v>
      </c>
      <c r="G510" s="84" t="b">
        <v>0</v>
      </c>
    </row>
    <row r="511" spans="1:7" ht="15">
      <c r="A511" s="84" t="s">
        <v>4795</v>
      </c>
      <c r="B511" s="84">
        <v>18</v>
      </c>
      <c r="C511" s="122">
        <v>0.00763987473426578</v>
      </c>
      <c r="D511" s="84" t="s">
        <v>4614</v>
      </c>
      <c r="E511" s="84" t="b">
        <v>0</v>
      </c>
      <c r="F511" s="84" t="b">
        <v>0</v>
      </c>
      <c r="G511" s="84" t="b">
        <v>0</v>
      </c>
    </row>
    <row r="512" spans="1:7" ht="15">
      <c r="A512" s="84" t="s">
        <v>4796</v>
      </c>
      <c r="B512" s="84">
        <v>18</v>
      </c>
      <c r="C512" s="122">
        <v>0.00763987473426578</v>
      </c>
      <c r="D512" s="84" t="s">
        <v>4614</v>
      </c>
      <c r="E512" s="84" t="b">
        <v>0</v>
      </c>
      <c r="F512" s="84" t="b">
        <v>0</v>
      </c>
      <c r="G512" s="84" t="b">
        <v>0</v>
      </c>
    </row>
    <row r="513" spans="1:7" ht="15">
      <c r="A513" s="84" t="s">
        <v>823</v>
      </c>
      <c r="B513" s="84">
        <v>16</v>
      </c>
      <c r="C513" s="122">
        <v>0.008468131647312502</v>
      </c>
      <c r="D513" s="84" t="s">
        <v>4614</v>
      </c>
      <c r="E513" s="84" t="b">
        <v>0</v>
      </c>
      <c r="F513" s="84" t="b">
        <v>0</v>
      </c>
      <c r="G513" s="84" t="b">
        <v>0</v>
      </c>
    </row>
    <row r="514" spans="1:7" ht="15">
      <c r="A514" s="84" t="s">
        <v>288</v>
      </c>
      <c r="B514" s="84">
        <v>13</v>
      </c>
      <c r="C514" s="122">
        <v>0.009282603263724489</v>
      </c>
      <c r="D514" s="84" t="s">
        <v>4614</v>
      </c>
      <c r="E514" s="84" t="b">
        <v>0</v>
      </c>
      <c r="F514" s="84" t="b">
        <v>0</v>
      </c>
      <c r="G514" s="84" t="b">
        <v>0</v>
      </c>
    </row>
    <row r="515" spans="1:7" ht="15">
      <c r="A515" s="84" t="s">
        <v>5349</v>
      </c>
      <c r="B515" s="84">
        <v>11</v>
      </c>
      <c r="C515" s="122">
        <v>0.009489873852762381</v>
      </c>
      <c r="D515" s="84" t="s">
        <v>4614</v>
      </c>
      <c r="E515" s="84" t="b">
        <v>0</v>
      </c>
      <c r="F515" s="84" t="b">
        <v>0</v>
      </c>
      <c r="G515" s="84" t="b">
        <v>0</v>
      </c>
    </row>
    <row r="516" spans="1:7" ht="15">
      <c r="A516" s="84" t="s">
        <v>5360</v>
      </c>
      <c r="B516" s="84">
        <v>11</v>
      </c>
      <c r="C516" s="122">
        <v>0.009489873852762381</v>
      </c>
      <c r="D516" s="84" t="s">
        <v>4614</v>
      </c>
      <c r="E516" s="84" t="b">
        <v>0</v>
      </c>
      <c r="F516" s="84" t="b">
        <v>0</v>
      </c>
      <c r="G516" s="84" t="b">
        <v>0</v>
      </c>
    </row>
    <row r="517" spans="1:7" ht="15">
      <c r="A517" s="84" t="s">
        <v>5361</v>
      </c>
      <c r="B517" s="84">
        <v>11</v>
      </c>
      <c r="C517" s="122">
        <v>0.009489873852762381</v>
      </c>
      <c r="D517" s="84" t="s">
        <v>4614</v>
      </c>
      <c r="E517" s="84" t="b">
        <v>0</v>
      </c>
      <c r="F517" s="84" t="b">
        <v>0</v>
      </c>
      <c r="G517" s="84" t="b">
        <v>0</v>
      </c>
    </row>
    <row r="518" spans="1:7" ht="15">
      <c r="A518" s="84" t="s">
        <v>5351</v>
      </c>
      <c r="B518" s="84">
        <v>11</v>
      </c>
      <c r="C518" s="122">
        <v>0.009489873852762381</v>
      </c>
      <c r="D518" s="84" t="s">
        <v>4614</v>
      </c>
      <c r="E518" s="84" t="b">
        <v>0</v>
      </c>
      <c r="F518" s="84" t="b">
        <v>0</v>
      </c>
      <c r="G518" s="84" t="b">
        <v>0</v>
      </c>
    </row>
    <row r="519" spans="1:7" ht="15">
      <c r="A519" s="84" t="s">
        <v>5346</v>
      </c>
      <c r="B519" s="84">
        <v>11</v>
      </c>
      <c r="C519" s="122">
        <v>0.009489873852762381</v>
      </c>
      <c r="D519" s="84" t="s">
        <v>4614</v>
      </c>
      <c r="E519" s="84" t="b">
        <v>0</v>
      </c>
      <c r="F519" s="84" t="b">
        <v>0</v>
      </c>
      <c r="G519" s="84" t="b">
        <v>0</v>
      </c>
    </row>
    <row r="520" spans="1:7" ht="15">
      <c r="A520" s="84" t="s">
        <v>5362</v>
      </c>
      <c r="B520" s="84">
        <v>11</v>
      </c>
      <c r="C520" s="122">
        <v>0.009489873852762381</v>
      </c>
      <c r="D520" s="84" t="s">
        <v>4614</v>
      </c>
      <c r="E520" s="84" t="b">
        <v>0</v>
      </c>
      <c r="F520" s="84" t="b">
        <v>0</v>
      </c>
      <c r="G520" s="84" t="b">
        <v>0</v>
      </c>
    </row>
    <row r="521" spans="1:7" ht="15">
      <c r="A521" s="84" t="s">
        <v>5363</v>
      </c>
      <c r="B521" s="84">
        <v>11</v>
      </c>
      <c r="C521" s="122">
        <v>0.009489873852762381</v>
      </c>
      <c r="D521" s="84" t="s">
        <v>4614</v>
      </c>
      <c r="E521" s="84" t="b">
        <v>0</v>
      </c>
      <c r="F521" s="84" t="b">
        <v>0</v>
      </c>
      <c r="G521" s="84" t="b">
        <v>0</v>
      </c>
    </row>
    <row r="522" spans="1:7" ht="15">
      <c r="A522" s="84" t="s">
        <v>5348</v>
      </c>
      <c r="B522" s="84">
        <v>11</v>
      </c>
      <c r="C522" s="122">
        <v>0.009489873852762381</v>
      </c>
      <c r="D522" s="84" t="s">
        <v>4614</v>
      </c>
      <c r="E522" s="84" t="b">
        <v>0</v>
      </c>
      <c r="F522" s="84" t="b">
        <v>0</v>
      </c>
      <c r="G522" s="84" t="b">
        <v>0</v>
      </c>
    </row>
    <row r="523" spans="1:7" ht="15">
      <c r="A523" s="84" t="s">
        <v>5364</v>
      </c>
      <c r="B523" s="84">
        <v>11</v>
      </c>
      <c r="C523" s="122">
        <v>0.009489873852762381</v>
      </c>
      <c r="D523" s="84" t="s">
        <v>4614</v>
      </c>
      <c r="E523" s="84" t="b">
        <v>0</v>
      </c>
      <c r="F523" s="84" t="b">
        <v>0</v>
      </c>
      <c r="G523" s="84" t="b">
        <v>0</v>
      </c>
    </row>
    <row r="524" spans="1:7" ht="15">
      <c r="A524" s="84" t="s">
        <v>5365</v>
      </c>
      <c r="B524" s="84">
        <v>11</v>
      </c>
      <c r="C524" s="122">
        <v>0.009489873852762381</v>
      </c>
      <c r="D524" s="84" t="s">
        <v>4614</v>
      </c>
      <c r="E524" s="84" t="b">
        <v>0</v>
      </c>
      <c r="F524" s="84" t="b">
        <v>0</v>
      </c>
      <c r="G524" s="84" t="b">
        <v>0</v>
      </c>
    </row>
    <row r="525" spans="1:7" ht="15">
      <c r="A525" s="84" t="s">
        <v>5350</v>
      </c>
      <c r="B525" s="84">
        <v>11</v>
      </c>
      <c r="C525" s="122">
        <v>0.009489873852762381</v>
      </c>
      <c r="D525" s="84" t="s">
        <v>4614</v>
      </c>
      <c r="E525" s="84" t="b">
        <v>0</v>
      </c>
      <c r="F525" s="84" t="b">
        <v>0</v>
      </c>
      <c r="G525" s="84" t="b">
        <v>0</v>
      </c>
    </row>
    <row r="526" spans="1:7" ht="15">
      <c r="A526" s="84" t="s">
        <v>5366</v>
      </c>
      <c r="B526" s="84">
        <v>11</v>
      </c>
      <c r="C526" s="122">
        <v>0.009489873852762381</v>
      </c>
      <c r="D526" s="84" t="s">
        <v>4614</v>
      </c>
      <c r="E526" s="84" t="b">
        <v>0</v>
      </c>
      <c r="F526" s="84" t="b">
        <v>0</v>
      </c>
      <c r="G526" s="84" t="b">
        <v>0</v>
      </c>
    </row>
    <row r="527" spans="1:7" ht="15">
      <c r="A527" s="84" t="s">
        <v>5367</v>
      </c>
      <c r="B527" s="84">
        <v>11</v>
      </c>
      <c r="C527" s="122">
        <v>0.009489873852762381</v>
      </c>
      <c r="D527" s="84" t="s">
        <v>4614</v>
      </c>
      <c r="E527" s="84" t="b">
        <v>0</v>
      </c>
      <c r="F527" s="84" t="b">
        <v>0</v>
      </c>
      <c r="G527" s="84" t="b">
        <v>0</v>
      </c>
    </row>
    <row r="528" spans="1:7" ht="15">
      <c r="A528" s="84" t="s">
        <v>5368</v>
      </c>
      <c r="B528" s="84">
        <v>11</v>
      </c>
      <c r="C528" s="122">
        <v>0.009489873852762381</v>
      </c>
      <c r="D528" s="84" t="s">
        <v>4614</v>
      </c>
      <c r="E528" s="84" t="b">
        <v>0</v>
      </c>
      <c r="F528" s="84" t="b">
        <v>0</v>
      </c>
      <c r="G528" s="84" t="b">
        <v>0</v>
      </c>
    </row>
    <row r="529" spans="1:7" ht="15">
      <c r="A529" s="84" t="s">
        <v>5369</v>
      </c>
      <c r="B529" s="84">
        <v>11</v>
      </c>
      <c r="C529" s="122">
        <v>0.009489873852762381</v>
      </c>
      <c r="D529" s="84" t="s">
        <v>4614</v>
      </c>
      <c r="E529" s="84" t="b">
        <v>0</v>
      </c>
      <c r="F529" s="84" t="b">
        <v>0</v>
      </c>
      <c r="G529" s="84" t="b">
        <v>0</v>
      </c>
    </row>
    <row r="530" spans="1:7" ht="15">
      <c r="A530" s="84" t="s">
        <v>5370</v>
      </c>
      <c r="B530" s="84">
        <v>11</v>
      </c>
      <c r="C530" s="122">
        <v>0.009489873852762381</v>
      </c>
      <c r="D530" s="84" t="s">
        <v>4614</v>
      </c>
      <c r="E530" s="84" t="b">
        <v>0</v>
      </c>
      <c r="F530" s="84" t="b">
        <v>0</v>
      </c>
      <c r="G530" s="84" t="b">
        <v>0</v>
      </c>
    </row>
    <row r="531" spans="1:7" ht="15">
      <c r="A531" s="84" t="s">
        <v>4800</v>
      </c>
      <c r="B531" s="84">
        <v>10</v>
      </c>
      <c r="C531" s="122">
        <v>0.009475368809404836</v>
      </c>
      <c r="D531" s="84" t="s">
        <v>4614</v>
      </c>
      <c r="E531" s="84" t="b">
        <v>0</v>
      </c>
      <c r="F531" s="84" t="b">
        <v>0</v>
      </c>
      <c r="G531" s="84" t="b">
        <v>0</v>
      </c>
    </row>
    <row r="532" spans="1:7" ht="15">
      <c r="A532" s="84" t="s">
        <v>4740</v>
      </c>
      <c r="B532" s="84">
        <v>10</v>
      </c>
      <c r="C532" s="122">
        <v>0.009475368809404836</v>
      </c>
      <c r="D532" s="84" t="s">
        <v>4614</v>
      </c>
      <c r="E532" s="84" t="b">
        <v>0</v>
      </c>
      <c r="F532" s="84" t="b">
        <v>0</v>
      </c>
      <c r="G532" s="84" t="b">
        <v>0</v>
      </c>
    </row>
    <row r="533" spans="1:7" ht="15">
      <c r="A533" s="84" t="s">
        <v>282</v>
      </c>
      <c r="B533" s="84">
        <v>10</v>
      </c>
      <c r="C533" s="122">
        <v>0.009475368809404836</v>
      </c>
      <c r="D533" s="84" t="s">
        <v>4614</v>
      </c>
      <c r="E533" s="84" t="b">
        <v>0</v>
      </c>
      <c r="F533" s="84" t="b">
        <v>0</v>
      </c>
      <c r="G533" s="84" t="b">
        <v>0</v>
      </c>
    </row>
    <row r="534" spans="1:7" ht="15">
      <c r="A534" s="84" t="s">
        <v>5373</v>
      </c>
      <c r="B534" s="84">
        <v>9</v>
      </c>
      <c r="C534" s="122">
        <v>0.009371720074050575</v>
      </c>
      <c r="D534" s="84" t="s">
        <v>4614</v>
      </c>
      <c r="E534" s="84" t="b">
        <v>0</v>
      </c>
      <c r="F534" s="84" t="b">
        <v>0</v>
      </c>
      <c r="G534" s="84" t="b">
        <v>0</v>
      </c>
    </row>
    <row r="535" spans="1:7" ht="15">
      <c r="A535" s="84" t="s">
        <v>5378</v>
      </c>
      <c r="B535" s="84">
        <v>8</v>
      </c>
      <c r="C535" s="122">
        <v>0.009168983785360862</v>
      </c>
      <c r="D535" s="84" t="s">
        <v>4614</v>
      </c>
      <c r="E535" s="84" t="b">
        <v>0</v>
      </c>
      <c r="F535" s="84" t="b">
        <v>0</v>
      </c>
      <c r="G535" s="84" t="b">
        <v>0</v>
      </c>
    </row>
    <row r="536" spans="1:7" ht="15">
      <c r="A536" s="84" t="s">
        <v>5379</v>
      </c>
      <c r="B536" s="84">
        <v>8</v>
      </c>
      <c r="C536" s="122">
        <v>0.009168983785360862</v>
      </c>
      <c r="D536" s="84" t="s">
        <v>4614</v>
      </c>
      <c r="E536" s="84" t="b">
        <v>0</v>
      </c>
      <c r="F536" s="84" t="b">
        <v>0</v>
      </c>
      <c r="G536" s="84" t="b">
        <v>0</v>
      </c>
    </row>
    <row r="537" spans="1:7" ht="15">
      <c r="A537" s="84" t="s">
        <v>5359</v>
      </c>
      <c r="B537" s="84">
        <v>8</v>
      </c>
      <c r="C537" s="122">
        <v>0.009168983785360862</v>
      </c>
      <c r="D537" s="84" t="s">
        <v>4614</v>
      </c>
      <c r="E537" s="84" t="b">
        <v>0</v>
      </c>
      <c r="F537" s="84" t="b">
        <v>0</v>
      </c>
      <c r="G537" s="84" t="b">
        <v>0</v>
      </c>
    </row>
    <row r="538" spans="1:7" ht="15">
      <c r="A538" s="84" t="s">
        <v>5347</v>
      </c>
      <c r="B538" s="84">
        <v>8</v>
      </c>
      <c r="C538" s="122">
        <v>0.009168983785360862</v>
      </c>
      <c r="D538" s="84" t="s">
        <v>4614</v>
      </c>
      <c r="E538" s="84" t="b">
        <v>0</v>
      </c>
      <c r="F538" s="84" t="b">
        <v>0</v>
      </c>
      <c r="G538" s="84" t="b">
        <v>0</v>
      </c>
    </row>
    <row r="539" spans="1:7" ht="15">
      <c r="A539" s="84" t="s">
        <v>5380</v>
      </c>
      <c r="B539" s="84">
        <v>8</v>
      </c>
      <c r="C539" s="122">
        <v>0.009168983785360862</v>
      </c>
      <c r="D539" s="84" t="s">
        <v>4614</v>
      </c>
      <c r="E539" s="84" t="b">
        <v>0</v>
      </c>
      <c r="F539" s="84" t="b">
        <v>0</v>
      </c>
      <c r="G539" s="84" t="b">
        <v>0</v>
      </c>
    </row>
    <row r="540" spans="1:7" ht="15">
      <c r="A540" s="84" t="s">
        <v>4832</v>
      </c>
      <c r="B540" s="84">
        <v>8</v>
      </c>
      <c r="C540" s="122">
        <v>0.009168983785360862</v>
      </c>
      <c r="D540" s="84" t="s">
        <v>4614</v>
      </c>
      <c r="E540" s="84" t="b">
        <v>0</v>
      </c>
      <c r="F540" s="84" t="b">
        <v>0</v>
      </c>
      <c r="G540" s="84" t="b">
        <v>0</v>
      </c>
    </row>
    <row r="541" spans="1:7" ht="15">
      <c r="A541" s="84" t="s">
        <v>5383</v>
      </c>
      <c r="B541" s="84">
        <v>7</v>
      </c>
      <c r="C541" s="122">
        <v>0.008854712510641178</v>
      </c>
      <c r="D541" s="84" t="s">
        <v>4614</v>
      </c>
      <c r="E541" s="84" t="b">
        <v>0</v>
      </c>
      <c r="F541" s="84" t="b">
        <v>0</v>
      </c>
      <c r="G541" s="84" t="b">
        <v>0</v>
      </c>
    </row>
    <row r="542" spans="1:7" ht="15">
      <c r="A542" s="84" t="s">
        <v>5516</v>
      </c>
      <c r="B542" s="84">
        <v>2</v>
      </c>
      <c r="C542" s="122">
        <v>0.00475970492719252</v>
      </c>
      <c r="D542" s="84" t="s">
        <v>4614</v>
      </c>
      <c r="E542" s="84" t="b">
        <v>0</v>
      </c>
      <c r="F542" s="84" t="b">
        <v>0</v>
      </c>
      <c r="G542" s="84" t="b">
        <v>0</v>
      </c>
    </row>
    <row r="543" spans="1:7" ht="15">
      <c r="A543" s="84" t="s">
        <v>5372</v>
      </c>
      <c r="B543" s="84">
        <v>2</v>
      </c>
      <c r="C543" s="122">
        <v>0.00475970492719252</v>
      </c>
      <c r="D543" s="84" t="s">
        <v>4614</v>
      </c>
      <c r="E543" s="84" t="b">
        <v>0</v>
      </c>
      <c r="F543" s="84" t="b">
        <v>0</v>
      </c>
      <c r="G543" s="84" t="b">
        <v>0</v>
      </c>
    </row>
    <row r="544" spans="1:7" ht="15">
      <c r="A544" s="84" t="s">
        <v>5475</v>
      </c>
      <c r="B544" s="84">
        <v>2</v>
      </c>
      <c r="C544" s="122">
        <v>0.005993434417618673</v>
      </c>
      <c r="D544" s="84" t="s">
        <v>4614</v>
      </c>
      <c r="E544" s="84" t="b">
        <v>0</v>
      </c>
      <c r="F544" s="84" t="b">
        <v>0</v>
      </c>
      <c r="G544" s="84" t="b">
        <v>0</v>
      </c>
    </row>
    <row r="545" spans="1:7" ht="15">
      <c r="A545" s="84" t="s">
        <v>4772</v>
      </c>
      <c r="B545" s="84">
        <v>21</v>
      </c>
      <c r="C545" s="122">
        <v>0.004288136924406413</v>
      </c>
      <c r="D545" s="84" t="s">
        <v>4615</v>
      </c>
      <c r="E545" s="84" t="b">
        <v>0</v>
      </c>
      <c r="F545" s="84" t="b">
        <v>0</v>
      </c>
      <c r="G545" s="84" t="b">
        <v>0</v>
      </c>
    </row>
    <row r="546" spans="1:7" ht="15">
      <c r="A546" s="84" t="s">
        <v>4798</v>
      </c>
      <c r="B546" s="84">
        <v>6</v>
      </c>
      <c r="C546" s="122">
        <v>0.01271957728157667</v>
      </c>
      <c r="D546" s="84" t="s">
        <v>4615</v>
      </c>
      <c r="E546" s="84" t="b">
        <v>0</v>
      </c>
      <c r="F546" s="84" t="b">
        <v>0</v>
      </c>
      <c r="G546" s="84" t="b">
        <v>0</v>
      </c>
    </row>
    <row r="547" spans="1:7" ht="15">
      <c r="A547" s="84" t="s">
        <v>2904</v>
      </c>
      <c r="B547" s="84">
        <v>5</v>
      </c>
      <c r="C547" s="122">
        <v>0.015899471601970836</v>
      </c>
      <c r="D547" s="84" t="s">
        <v>4615</v>
      </c>
      <c r="E547" s="84" t="b">
        <v>0</v>
      </c>
      <c r="F547" s="84" t="b">
        <v>0</v>
      </c>
      <c r="G547" s="84" t="b">
        <v>0</v>
      </c>
    </row>
    <row r="548" spans="1:7" ht="15">
      <c r="A548" s="84" t="s">
        <v>4799</v>
      </c>
      <c r="B548" s="84">
        <v>5</v>
      </c>
      <c r="C548" s="122">
        <v>0.02429949369210574</v>
      </c>
      <c r="D548" s="84" t="s">
        <v>4615</v>
      </c>
      <c r="E548" s="84" t="b">
        <v>0</v>
      </c>
      <c r="F548" s="84" t="b">
        <v>0</v>
      </c>
      <c r="G548" s="84" t="b">
        <v>0</v>
      </c>
    </row>
    <row r="549" spans="1:7" ht="15">
      <c r="A549" s="84" t="s">
        <v>4800</v>
      </c>
      <c r="B549" s="84">
        <v>4</v>
      </c>
      <c r="C549" s="122">
        <v>0.015199735859825703</v>
      </c>
      <c r="D549" s="84" t="s">
        <v>4615</v>
      </c>
      <c r="E549" s="84" t="b">
        <v>0</v>
      </c>
      <c r="F549" s="84" t="b">
        <v>0</v>
      </c>
      <c r="G549" s="84" t="b">
        <v>0</v>
      </c>
    </row>
    <row r="550" spans="1:7" ht="15">
      <c r="A550" s="84" t="s">
        <v>4801</v>
      </c>
      <c r="B550" s="84">
        <v>3</v>
      </c>
      <c r="C550" s="122">
        <v>0.011399801894869277</v>
      </c>
      <c r="D550" s="84" t="s">
        <v>4615</v>
      </c>
      <c r="E550" s="84" t="b">
        <v>0</v>
      </c>
      <c r="F550" s="84" t="b">
        <v>0</v>
      </c>
      <c r="G550" s="84" t="b">
        <v>0</v>
      </c>
    </row>
    <row r="551" spans="1:7" ht="15">
      <c r="A551" s="84" t="s">
        <v>4790</v>
      </c>
      <c r="B551" s="84">
        <v>3</v>
      </c>
      <c r="C551" s="122">
        <v>0.009539682961182502</v>
      </c>
      <c r="D551" s="84" t="s">
        <v>4615</v>
      </c>
      <c r="E551" s="84" t="b">
        <v>0</v>
      </c>
      <c r="F551" s="84" t="b">
        <v>0</v>
      </c>
      <c r="G551" s="84" t="b">
        <v>0</v>
      </c>
    </row>
    <row r="552" spans="1:7" ht="15">
      <c r="A552" s="84" t="s">
        <v>4802</v>
      </c>
      <c r="B552" s="84">
        <v>3</v>
      </c>
      <c r="C552" s="122">
        <v>0.014579696215263442</v>
      </c>
      <c r="D552" s="84" t="s">
        <v>4615</v>
      </c>
      <c r="E552" s="84" t="b">
        <v>0</v>
      </c>
      <c r="F552" s="84" t="b">
        <v>0</v>
      </c>
      <c r="G552" s="84" t="b">
        <v>0</v>
      </c>
    </row>
    <row r="553" spans="1:7" ht="15">
      <c r="A553" s="84" t="s">
        <v>840</v>
      </c>
      <c r="B553" s="84">
        <v>2</v>
      </c>
      <c r="C553" s="122">
        <v>0.007599867929912851</v>
      </c>
      <c r="D553" s="84" t="s">
        <v>4615</v>
      </c>
      <c r="E553" s="84" t="b">
        <v>0</v>
      </c>
      <c r="F553" s="84" t="b">
        <v>0</v>
      </c>
      <c r="G553" s="84" t="b">
        <v>0</v>
      </c>
    </row>
    <row r="554" spans="1:7" ht="15">
      <c r="A554" s="84" t="s">
        <v>4803</v>
      </c>
      <c r="B554" s="84">
        <v>2</v>
      </c>
      <c r="C554" s="122">
        <v>0.007599867929912851</v>
      </c>
      <c r="D554" s="84" t="s">
        <v>4615</v>
      </c>
      <c r="E554" s="84" t="b">
        <v>0</v>
      </c>
      <c r="F554" s="84" t="b">
        <v>0</v>
      </c>
      <c r="G554" s="84" t="b">
        <v>0</v>
      </c>
    </row>
    <row r="555" spans="1:7" ht="15">
      <c r="A555" s="84" t="s">
        <v>5605</v>
      </c>
      <c r="B555" s="84">
        <v>2</v>
      </c>
      <c r="C555" s="122">
        <v>0.009719797476842295</v>
      </c>
      <c r="D555" s="84" t="s">
        <v>4615</v>
      </c>
      <c r="E555" s="84" t="b">
        <v>0</v>
      </c>
      <c r="F555" s="84" t="b">
        <v>0</v>
      </c>
      <c r="G555" s="84" t="b">
        <v>0</v>
      </c>
    </row>
    <row r="556" spans="1:7" ht="15">
      <c r="A556" s="84" t="s">
        <v>5350</v>
      </c>
      <c r="B556" s="84">
        <v>2</v>
      </c>
      <c r="C556" s="122">
        <v>0.007599867929912851</v>
      </c>
      <c r="D556" s="84" t="s">
        <v>4615</v>
      </c>
      <c r="E556" s="84" t="b">
        <v>0</v>
      </c>
      <c r="F556" s="84" t="b">
        <v>0</v>
      </c>
      <c r="G556" s="84" t="b">
        <v>0</v>
      </c>
    </row>
    <row r="557" spans="1:7" ht="15">
      <c r="A557" s="84" t="s">
        <v>5384</v>
      </c>
      <c r="B557" s="84">
        <v>2</v>
      </c>
      <c r="C557" s="122">
        <v>0.007599867929912851</v>
      </c>
      <c r="D557" s="84" t="s">
        <v>4615</v>
      </c>
      <c r="E557" s="84" t="b">
        <v>0</v>
      </c>
      <c r="F557" s="84" t="b">
        <v>0</v>
      </c>
      <c r="G557" s="84" t="b">
        <v>0</v>
      </c>
    </row>
    <row r="558" spans="1:7" ht="15">
      <c r="A558" s="84" t="s">
        <v>5374</v>
      </c>
      <c r="B558" s="84">
        <v>2</v>
      </c>
      <c r="C558" s="122">
        <v>0.007599867929912851</v>
      </c>
      <c r="D558" s="84" t="s">
        <v>4615</v>
      </c>
      <c r="E558" s="84" t="b">
        <v>0</v>
      </c>
      <c r="F558" s="84" t="b">
        <v>0</v>
      </c>
      <c r="G558" s="84" t="b">
        <v>0</v>
      </c>
    </row>
    <row r="559" spans="1:7" ht="15">
      <c r="A559" s="84" t="s">
        <v>5581</v>
      </c>
      <c r="B559" s="84">
        <v>2</v>
      </c>
      <c r="C559" s="122">
        <v>0.009719797476842295</v>
      </c>
      <c r="D559" s="84" t="s">
        <v>4615</v>
      </c>
      <c r="E559" s="84" t="b">
        <v>0</v>
      </c>
      <c r="F559" s="84" t="b">
        <v>0</v>
      </c>
      <c r="G559" s="84" t="b">
        <v>0</v>
      </c>
    </row>
    <row r="560" spans="1:7" ht="15">
      <c r="A560" s="84" t="s">
        <v>5572</v>
      </c>
      <c r="B560" s="84">
        <v>2</v>
      </c>
      <c r="C560" s="122">
        <v>0.007599867929912851</v>
      </c>
      <c r="D560" s="84" t="s">
        <v>4615</v>
      </c>
      <c r="E560" s="84" t="b">
        <v>0</v>
      </c>
      <c r="F560" s="84" t="b">
        <v>0</v>
      </c>
      <c r="G560" s="84" t="b">
        <v>0</v>
      </c>
    </row>
    <row r="561" spans="1:7" ht="15">
      <c r="A561" s="84" t="s">
        <v>5412</v>
      </c>
      <c r="B561" s="84">
        <v>2</v>
      </c>
      <c r="C561" s="122">
        <v>0.007599867929912851</v>
      </c>
      <c r="D561" s="84" t="s">
        <v>4615</v>
      </c>
      <c r="E561" s="84" t="b">
        <v>0</v>
      </c>
      <c r="F561" s="84" t="b">
        <v>0</v>
      </c>
      <c r="G561" s="84" t="b">
        <v>0</v>
      </c>
    </row>
    <row r="562" spans="1:7" ht="15">
      <c r="A562" s="84" t="s">
        <v>5556</v>
      </c>
      <c r="B562" s="84">
        <v>2</v>
      </c>
      <c r="C562" s="122">
        <v>0.007599867929912851</v>
      </c>
      <c r="D562" s="84" t="s">
        <v>4615</v>
      </c>
      <c r="E562" s="84" t="b">
        <v>0</v>
      </c>
      <c r="F562" s="84" t="b">
        <v>0</v>
      </c>
      <c r="G562" s="84" t="b">
        <v>0</v>
      </c>
    </row>
    <row r="563" spans="1:7" ht="15">
      <c r="A563" s="84" t="s">
        <v>5375</v>
      </c>
      <c r="B563" s="84">
        <v>2</v>
      </c>
      <c r="C563" s="122">
        <v>0.007599867929912851</v>
      </c>
      <c r="D563" s="84" t="s">
        <v>4615</v>
      </c>
      <c r="E563" s="84" t="b">
        <v>0</v>
      </c>
      <c r="F563" s="84" t="b">
        <v>0</v>
      </c>
      <c r="G563" s="84" t="b">
        <v>0</v>
      </c>
    </row>
    <row r="564" spans="1:7" ht="15">
      <c r="A564" s="84" t="s">
        <v>5557</v>
      </c>
      <c r="B564" s="84">
        <v>2</v>
      </c>
      <c r="C564" s="122">
        <v>0.007599867929912851</v>
      </c>
      <c r="D564" s="84" t="s">
        <v>4615</v>
      </c>
      <c r="E564" s="84" t="b">
        <v>0</v>
      </c>
      <c r="F564" s="84" t="b">
        <v>0</v>
      </c>
      <c r="G564" s="84" t="b">
        <v>0</v>
      </c>
    </row>
    <row r="565" spans="1:7" ht="15">
      <c r="A565" s="84" t="s">
        <v>5540</v>
      </c>
      <c r="B565" s="84">
        <v>2</v>
      </c>
      <c r="C565" s="122">
        <v>0.009719797476842295</v>
      </c>
      <c r="D565" s="84" t="s">
        <v>4615</v>
      </c>
      <c r="E565" s="84" t="b">
        <v>0</v>
      </c>
      <c r="F565" s="84" t="b">
        <v>0</v>
      </c>
      <c r="G565" s="84" t="b">
        <v>0</v>
      </c>
    </row>
    <row r="566" spans="1:7" ht="15">
      <c r="A566" s="84" t="s">
        <v>5347</v>
      </c>
      <c r="B566" s="84">
        <v>2</v>
      </c>
      <c r="C566" s="122">
        <v>0.009719797476842295</v>
      </c>
      <c r="D566" s="84" t="s">
        <v>4615</v>
      </c>
      <c r="E566" s="84" t="b">
        <v>0</v>
      </c>
      <c r="F566" s="84" t="b">
        <v>0</v>
      </c>
      <c r="G566" s="84" t="b">
        <v>0</v>
      </c>
    </row>
    <row r="567" spans="1:7" ht="15">
      <c r="A567" s="84" t="s">
        <v>5385</v>
      </c>
      <c r="B567" s="84">
        <v>2</v>
      </c>
      <c r="C567" s="122">
        <v>0.009719797476842295</v>
      </c>
      <c r="D567" s="84" t="s">
        <v>4615</v>
      </c>
      <c r="E567" s="84" t="b">
        <v>0</v>
      </c>
      <c r="F567" s="84" t="b">
        <v>0</v>
      </c>
      <c r="G567" s="84" t="b">
        <v>0</v>
      </c>
    </row>
    <row r="568" spans="1:7" ht="15">
      <c r="A568" s="84" t="s">
        <v>5351</v>
      </c>
      <c r="B568" s="84">
        <v>2</v>
      </c>
      <c r="C568" s="122">
        <v>0.009719797476842295</v>
      </c>
      <c r="D568" s="84" t="s">
        <v>4615</v>
      </c>
      <c r="E568" s="84" t="b">
        <v>0</v>
      </c>
      <c r="F568" s="84" t="b">
        <v>0</v>
      </c>
      <c r="G568" s="84" t="b">
        <v>0</v>
      </c>
    </row>
    <row r="569" spans="1:7" ht="15">
      <c r="A569" s="84" t="s">
        <v>4805</v>
      </c>
      <c r="B569" s="84">
        <v>6</v>
      </c>
      <c r="C569" s="122">
        <v>0.009933526102224912</v>
      </c>
      <c r="D569" s="84" t="s">
        <v>4616</v>
      </c>
      <c r="E569" s="84" t="b">
        <v>0</v>
      </c>
      <c r="F569" s="84" t="b">
        <v>0</v>
      </c>
      <c r="G569" s="84" t="b">
        <v>0</v>
      </c>
    </row>
    <row r="570" spans="1:7" ht="15">
      <c r="A570" s="84" t="s">
        <v>4793</v>
      </c>
      <c r="B570" s="84">
        <v>6</v>
      </c>
      <c r="C570" s="122">
        <v>0.017818209343524072</v>
      </c>
      <c r="D570" s="84" t="s">
        <v>4616</v>
      </c>
      <c r="E570" s="84" t="b">
        <v>0</v>
      </c>
      <c r="F570" s="84" t="b">
        <v>0</v>
      </c>
      <c r="G570" s="84" t="b">
        <v>0</v>
      </c>
    </row>
    <row r="571" spans="1:7" ht="15">
      <c r="A571" s="84" t="s">
        <v>4800</v>
      </c>
      <c r="B571" s="84">
        <v>4</v>
      </c>
      <c r="C571" s="122">
        <v>0.0066223507348166085</v>
      </c>
      <c r="D571" s="84" t="s">
        <v>4616</v>
      </c>
      <c r="E571" s="84" t="b">
        <v>0</v>
      </c>
      <c r="F571" s="84" t="b">
        <v>0</v>
      </c>
      <c r="G571" s="84" t="b">
        <v>0</v>
      </c>
    </row>
    <row r="572" spans="1:7" ht="15">
      <c r="A572" s="84" t="s">
        <v>4806</v>
      </c>
      <c r="B572" s="84">
        <v>4</v>
      </c>
      <c r="C572" s="122">
        <v>0.002892836209195714</v>
      </c>
      <c r="D572" s="84" t="s">
        <v>4616</v>
      </c>
      <c r="E572" s="84" t="b">
        <v>0</v>
      </c>
      <c r="F572" s="84" t="b">
        <v>0</v>
      </c>
      <c r="G572" s="84" t="b">
        <v>0</v>
      </c>
    </row>
    <row r="573" spans="1:7" ht="15">
      <c r="A573" s="84" t="s">
        <v>4807</v>
      </c>
      <c r="B573" s="84">
        <v>4</v>
      </c>
      <c r="C573" s="122">
        <v>0.0066223507348166085</v>
      </c>
      <c r="D573" s="84" t="s">
        <v>4616</v>
      </c>
      <c r="E573" s="84" t="b">
        <v>0</v>
      </c>
      <c r="F573" s="84" t="b">
        <v>0</v>
      </c>
      <c r="G573" s="84" t="b">
        <v>0</v>
      </c>
    </row>
    <row r="574" spans="1:7" ht="15">
      <c r="A574" s="84" t="s">
        <v>4788</v>
      </c>
      <c r="B574" s="84">
        <v>4</v>
      </c>
      <c r="C574" s="122">
        <v>0.011878806229016048</v>
      </c>
      <c r="D574" s="84" t="s">
        <v>4616</v>
      </c>
      <c r="E574" s="84" t="b">
        <v>0</v>
      </c>
      <c r="F574" s="84" t="b">
        <v>0</v>
      </c>
      <c r="G574" s="84" t="b">
        <v>0</v>
      </c>
    </row>
    <row r="575" spans="1:7" ht="15">
      <c r="A575" s="84" t="s">
        <v>348</v>
      </c>
      <c r="B575" s="84">
        <v>3</v>
      </c>
      <c r="C575" s="122">
        <v>0.004966763051112456</v>
      </c>
      <c r="D575" s="84" t="s">
        <v>4616</v>
      </c>
      <c r="E575" s="84" t="b">
        <v>0</v>
      </c>
      <c r="F575" s="84" t="b">
        <v>0</v>
      </c>
      <c r="G575" s="84" t="b">
        <v>0</v>
      </c>
    </row>
    <row r="576" spans="1:7" ht="15">
      <c r="A576" s="84" t="s">
        <v>4808</v>
      </c>
      <c r="B576" s="84">
        <v>3</v>
      </c>
      <c r="C576" s="122">
        <v>0.004966763051112456</v>
      </c>
      <c r="D576" s="84" t="s">
        <v>4616</v>
      </c>
      <c r="E576" s="84" t="b">
        <v>0</v>
      </c>
      <c r="F576" s="84" t="b">
        <v>0</v>
      </c>
      <c r="G576" s="84" t="b">
        <v>0</v>
      </c>
    </row>
    <row r="577" spans="1:7" ht="15">
      <c r="A577" s="84" t="s">
        <v>4809</v>
      </c>
      <c r="B577" s="84">
        <v>3</v>
      </c>
      <c r="C577" s="122">
        <v>0.004966763051112456</v>
      </c>
      <c r="D577" s="84" t="s">
        <v>4616</v>
      </c>
      <c r="E577" s="84" t="b">
        <v>0</v>
      </c>
      <c r="F577" s="84" t="b">
        <v>0</v>
      </c>
      <c r="G577" s="84" t="b">
        <v>0</v>
      </c>
    </row>
    <row r="578" spans="1:7" ht="15">
      <c r="A578" s="84" t="s">
        <v>4810</v>
      </c>
      <c r="B578" s="84">
        <v>3</v>
      </c>
      <c r="C578" s="122">
        <v>0.004966763051112456</v>
      </c>
      <c r="D578" s="84" t="s">
        <v>4616</v>
      </c>
      <c r="E578" s="84" t="b">
        <v>0</v>
      </c>
      <c r="F578" s="84" t="b">
        <v>0</v>
      </c>
      <c r="G578" s="84" t="b">
        <v>0</v>
      </c>
    </row>
    <row r="579" spans="1:7" ht="15">
      <c r="A579" s="84" t="s">
        <v>5484</v>
      </c>
      <c r="B579" s="84">
        <v>3</v>
      </c>
      <c r="C579" s="122">
        <v>0.004966763051112456</v>
      </c>
      <c r="D579" s="84" t="s">
        <v>4616</v>
      </c>
      <c r="E579" s="84" t="b">
        <v>0</v>
      </c>
      <c r="F579" s="84" t="b">
        <v>0</v>
      </c>
      <c r="G579" s="84" t="b">
        <v>0</v>
      </c>
    </row>
    <row r="580" spans="1:7" ht="15">
      <c r="A580" s="84" t="s">
        <v>5485</v>
      </c>
      <c r="B580" s="84">
        <v>3</v>
      </c>
      <c r="C580" s="122">
        <v>0.004966763051112456</v>
      </c>
      <c r="D580" s="84" t="s">
        <v>4616</v>
      </c>
      <c r="E580" s="84" t="b">
        <v>0</v>
      </c>
      <c r="F580" s="84" t="b">
        <v>0</v>
      </c>
      <c r="G580" s="84" t="b">
        <v>0</v>
      </c>
    </row>
    <row r="581" spans="1:7" ht="15">
      <c r="A581" s="84" t="s">
        <v>5486</v>
      </c>
      <c r="B581" s="84">
        <v>3</v>
      </c>
      <c r="C581" s="122">
        <v>0.004966763051112456</v>
      </c>
      <c r="D581" s="84" t="s">
        <v>4616</v>
      </c>
      <c r="E581" s="84" t="b">
        <v>0</v>
      </c>
      <c r="F581" s="84" t="b">
        <v>1</v>
      </c>
      <c r="G581" s="84" t="b">
        <v>0</v>
      </c>
    </row>
    <row r="582" spans="1:7" ht="15">
      <c r="A582" s="84" t="s">
        <v>5347</v>
      </c>
      <c r="B582" s="84">
        <v>3</v>
      </c>
      <c r="C582" s="122">
        <v>0.004966763051112456</v>
      </c>
      <c r="D582" s="84" t="s">
        <v>4616</v>
      </c>
      <c r="E582" s="84" t="b">
        <v>0</v>
      </c>
      <c r="F582" s="84" t="b">
        <v>0</v>
      </c>
      <c r="G582" s="84" t="b">
        <v>0</v>
      </c>
    </row>
    <row r="583" spans="1:7" ht="15">
      <c r="A583" s="84" t="s">
        <v>5487</v>
      </c>
      <c r="B583" s="84">
        <v>3</v>
      </c>
      <c r="C583" s="122">
        <v>0.004966763051112456</v>
      </c>
      <c r="D583" s="84" t="s">
        <v>4616</v>
      </c>
      <c r="E583" s="84" t="b">
        <v>0</v>
      </c>
      <c r="F583" s="84" t="b">
        <v>0</v>
      </c>
      <c r="G583" s="84" t="b">
        <v>0</v>
      </c>
    </row>
    <row r="584" spans="1:7" ht="15">
      <c r="A584" s="84" t="s">
        <v>5374</v>
      </c>
      <c r="B584" s="84">
        <v>3</v>
      </c>
      <c r="C584" s="122">
        <v>0.004966763051112456</v>
      </c>
      <c r="D584" s="84" t="s">
        <v>4616</v>
      </c>
      <c r="E584" s="84" t="b">
        <v>0</v>
      </c>
      <c r="F584" s="84" t="b">
        <v>0</v>
      </c>
      <c r="G584" s="84" t="b">
        <v>0</v>
      </c>
    </row>
    <row r="585" spans="1:7" ht="15">
      <c r="A585" s="84" t="s">
        <v>5488</v>
      </c>
      <c r="B585" s="84">
        <v>3</v>
      </c>
      <c r="C585" s="122">
        <v>0.004966763051112456</v>
      </c>
      <c r="D585" s="84" t="s">
        <v>4616</v>
      </c>
      <c r="E585" s="84" t="b">
        <v>0</v>
      </c>
      <c r="F585" s="84" t="b">
        <v>0</v>
      </c>
      <c r="G585" s="84" t="b">
        <v>0</v>
      </c>
    </row>
    <row r="586" spans="1:7" ht="15">
      <c r="A586" s="84" t="s">
        <v>5489</v>
      </c>
      <c r="B586" s="84">
        <v>3</v>
      </c>
      <c r="C586" s="122">
        <v>0.004966763051112456</v>
      </c>
      <c r="D586" s="84" t="s">
        <v>4616</v>
      </c>
      <c r="E586" s="84" t="b">
        <v>0</v>
      </c>
      <c r="F586" s="84" t="b">
        <v>0</v>
      </c>
      <c r="G586" s="84" t="b">
        <v>0</v>
      </c>
    </row>
    <row r="587" spans="1:7" ht="15">
      <c r="A587" s="84" t="s">
        <v>5490</v>
      </c>
      <c r="B587" s="84">
        <v>3</v>
      </c>
      <c r="C587" s="122">
        <v>0.004966763051112456</v>
      </c>
      <c r="D587" s="84" t="s">
        <v>4616</v>
      </c>
      <c r="E587" s="84" t="b">
        <v>0</v>
      </c>
      <c r="F587" s="84" t="b">
        <v>0</v>
      </c>
      <c r="G587" s="84" t="b">
        <v>0</v>
      </c>
    </row>
    <row r="588" spans="1:7" ht="15">
      <c r="A588" s="84" t="s">
        <v>5346</v>
      </c>
      <c r="B588" s="84">
        <v>3</v>
      </c>
      <c r="C588" s="122">
        <v>0.008909104671762036</v>
      </c>
      <c r="D588" s="84" t="s">
        <v>4616</v>
      </c>
      <c r="E588" s="84" t="b">
        <v>0</v>
      </c>
      <c r="F588" s="84" t="b">
        <v>0</v>
      </c>
      <c r="G588" s="84" t="b">
        <v>0</v>
      </c>
    </row>
    <row r="589" spans="1:7" ht="15">
      <c r="A589" s="84" t="s">
        <v>636</v>
      </c>
      <c r="B589" s="84">
        <v>2</v>
      </c>
      <c r="C589" s="122">
        <v>0.005939403114508024</v>
      </c>
      <c r="D589" s="84" t="s">
        <v>4616</v>
      </c>
      <c r="E589" s="84" t="b">
        <v>0</v>
      </c>
      <c r="F589" s="84" t="b">
        <v>0</v>
      </c>
      <c r="G589" s="84" t="b">
        <v>0</v>
      </c>
    </row>
    <row r="590" spans="1:7" ht="15">
      <c r="A590" s="84" t="s">
        <v>352</v>
      </c>
      <c r="B590" s="84">
        <v>2</v>
      </c>
      <c r="C590" s="122">
        <v>0.005939403114508024</v>
      </c>
      <c r="D590" s="84" t="s">
        <v>4616</v>
      </c>
      <c r="E590" s="84" t="b">
        <v>0</v>
      </c>
      <c r="F590" s="84" t="b">
        <v>0</v>
      </c>
      <c r="G590" s="84" t="b">
        <v>0</v>
      </c>
    </row>
    <row r="591" spans="1:7" ht="15">
      <c r="A591" s="84" t="s">
        <v>635</v>
      </c>
      <c r="B591" s="84">
        <v>2</v>
      </c>
      <c r="C591" s="122">
        <v>0.005939403114508024</v>
      </c>
      <c r="D591" s="84" t="s">
        <v>4616</v>
      </c>
      <c r="E591" s="84" t="b">
        <v>0</v>
      </c>
      <c r="F591" s="84" t="b">
        <v>0</v>
      </c>
      <c r="G591" s="84" t="b">
        <v>0</v>
      </c>
    </row>
    <row r="592" spans="1:7" ht="15">
      <c r="A592" s="84" t="s">
        <v>634</v>
      </c>
      <c r="B592" s="84">
        <v>2</v>
      </c>
      <c r="C592" s="122">
        <v>0.005939403114508024</v>
      </c>
      <c r="D592" s="84" t="s">
        <v>4616</v>
      </c>
      <c r="E592" s="84" t="b">
        <v>0</v>
      </c>
      <c r="F592" s="84" t="b">
        <v>0</v>
      </c>
      <c r="G592" s="84" t="b">
        <v>0</v>
      </c>
    </row>
    <row r="593" spans="1:7" ht="15">
      <c r="A593" s="84" t="s">
        <v>633</v>
      </c>
      <c r="B593" s="84">
        <v>2</v>
      </c>
      <c r="C593" s="122">
        <v>0.005939403114508024</v>
      </c>
      <c r="D593" s="84" t="s">
        <v>4616</v>
      </c>
      <c r="E593" s="84" t="b">
        <v>0</v>
      </c>
      <c r="F593" s="84" t="b">
        <v>0</v>
      </c>
      <c r="G593" s="84" t="b">
        <v>0</v>
      </c>
    </row>
    <row r="594" spans="1:7" ht="15">
      <c r="A594" s="84" t="s">
        <v>632</v>
      </c>
      <c r="B594" s="84">
        <v>2</v>
      </c>
      <c r="C594" s="122">
        <v>0.005939403114508024</v>
      </c>
      <c r="D594" s="84" t="s">
        <v>4616</v>
      </c>
      <c r="E594" s="84" t="b">
        <v>0</v>
      </c>
      <c r="F594" s="84" t="b">
        <v>0</v>
      </c>
      <c r="G594" s="84" t="b">
        <v>0</v>
      </c>
    </row>
    <row r="595" spans="1:7" ht="15">
      <c r="A595" s="84" t="s">
        <v>631</v>
      </c>
      <c r="B595" s="84">
        <v>2</v>
      </c>
      <c r="C595" s="122">
        <v>0.005939403114508024</v>
      </c>
      <c r="D595" s="84" t="s">
        <v>4616</v>
      </c>
      <c r="E595" s="84" t="b">
        <v>0</v>
      </c>
      <c r="F595" s="84" t="b">
        <v>0</v>
      </c>
      <c r="G595" s="84" t="b">
        <v>0</v>
      </c>
    </row>
    <row r="596" spans="1:7" ht="15">
      <c r="A596" s="84" t="s">
        <v>630</v>
      </c>
      <c r="B596" s="84">
        <v>2</v>
      </c>
      <c r="C596" s="122">
        <v>0.005939403114508024</v>
      </c>
      <c r="D596" s="84" t="s">
        <v>4616</v>
      </c>
      <c r="E596" s="84" t="b">
        <v>0</v>
      </c>
      <c r="F596" s="84" t="b">
        <v>0</v>
      </c>
      <c r="G596" s="84" t="b">
        <v>0</v>
      </c>
    </row>
    <row r="597" spans="1:7" ht="15">
      <c r="A597" s="84" t="s">
        <v>629</v>
      </c>
      <c r="B597" s="84">
        <v>2</v>
      </c>
      <c r="C597" s="122">
        <v>0.005939403114508024</v>
      </c>
      <c r="D597" s="84" t="s">
        <v>4616</v>
      </c>
      <c r="E597" s="84" t="b">
        <v>0</v>
      </c>
      <c r="F597" s="84" t="b">
        <v>0</v>
      </c>
      <c r="G597" s="84" t="b">
        <v>0</v>
      </c>
    </row>
    <row r="598" spans="1:7" ht="15">
      <c r="A598" s="84" t="s">
        <v>5549</v>
      </c>
      <c r="B598" s="84">
        <v>2</v>
      </c>
      <c r="C598" s="122">
        <v>0.005939403114508024</v>
      </c>
      <c r="D598" s="84" t="s">
        <v>4616</v>
      </c>
      <c r="E598" s="84" t="b">
        <v>0</v>
      </c>
      <c r="F598" s="84" t="b">
        <v>0</v>
      </c>
      <c r="G598" s="84" t="b">
        <v>0</v>
      </c>
    </row>
    <row r="599" spans="1:7" ht="15">
      <c r="A599" s="84" t="s">
        <v>4790</v>
      </c>
      <c r="B599" s="84">
        <v>2</v>
      </c>
      <c r="C599" s="122">
        <v>0.005939403114508024</v>
      </c>
      <c r="D599" s="84" t="s">
        <v>4616</v>
      </c>
      <c r="E599" s="84" t="b">
        <v>0</v>
      </c>
      <c r="F599" s="84" t="b">
        <v>0</v>
      </c>
      <c r="G599" s="84" t="b">
        <v>0</v>
      </c>
    </row>
    <row r="600" spans="1:7" ht="15">
      <c r="A600" s="84" t="s">
        <v>5554</v>
      </c>
      <c r="B600" s="84">
        <v>2</v>
      </c>
      <c r="C600" s="122">
        <v>0.010432388124418192</v>
      </c>
      <c r="D600" s="84" t="s">
        <v>4616</v>
      </c>
      <c r="E600" s="84" t="b">
        <v>0</v>
      </c>
      <c r="F600" s="84" t="b">
        <v>0</v>
      </c>
      <c r="G600" s="84" t="b">
        <v>0</v>
      </c>
    </row>
    <row r="601" spans="1:7" ht="15">
      <c r="A601" s="84" t="s">
        <v>5555</v>
      </c>
      <c r="B601" s="84">
        <v>2</v>
      </c>
      <c r="C601" s="122">
        <v>0.010432388124418192</v>
      </c>
      <c r="D601" s="84" t="s">
        <v>4616</v>
      </c>
      <c r="E601" s="84" t="b">
        <v>0</v>
      </c>
      <c r="F601" s="84" t="b">
        <v>0</v>
      </c>
      <c r="G601" s="84" t="b">
        <v>0</v>
      </c>
    </row>
    <row r="602" spans="1:7" ht="15">
      <c r="A602" s="84" t="s">
        <v>4812</v>
      </c>
      <c r="B602" s="84">
        <v>14</v>
      </c>
      <c r="C602" s="122">
        <v>0</v>
      </c>
      <c r="D602" s="84" t="s">
        <v>4617</v>
      </c>
      <c r="E602" s="84" t="b">
        <v>0</v>
      </c>
      <c r="F602" s="84" t="b">
        <v>0</v>
      </c>
      <c r="G602" s="84" t="b">
        <v>0</v>
      </c>
    </row>
    <row r="603" spans="1:7" ht="15">
      <c r="A603" s="84" t="s">
        <v>227</v>
      </c>
      <c r="B603" s="84">
        <v>13</v>
      </c>
      <c r="C603" s="122">
        <v>0</v>
      </c>
      <c r="D603" s="84" t="s">
        <v>4617</v>
      </c>
      <c r="E603" s="84" t="b">
        <v>0</v>
      </c>
      <c r="F603" s="84" t="b">
        <v>0</v>
      </c>
      <c r="G603" s="84" t="b">
        <v>0</v>
      </c>
    </row>
    <row r="604" spans="1:7" ht="15">
      <c r="A604" s="84" t="s">
        <v>4813</v>
      </c>
      <c r="B604" s="84">
        <v>13</v>
      </c>
      <c r="C604" s="122">
        <v>0</v>
      </c>
      <c r="D604" s="84" t="s">
        <v>4617</v>
      </c>
      <c r="E604" s="84" t="b">
        <v>0</v>
      </c>
      <c r="F604" s="84" t="b">
        <v>0</v>
      </c>
      <c r="G604" s="84" t="b">
        <v>0</v>
      </c>
    </row>
    <row r="605" spans="1:7" ht="15">
      <c r="A605" s="84" t="s">
        <v>4737</v>
      </c>
      <c r="B605" s="84">
        <v>13</v>
      </c>
      <c r="C605" s="122">
        <v>0</v>
      </c>
      <c r="D605" s="84" t="s">
        <v>4617</v>
      </c>
      <c r="E605" s="84" t="b">
        <v>0</v>
      </c>
      <c r="F605" s="84" t="b">
        <v>0</v>
      </c>
      <c r="G605" s="84" t="b">
        <v>0</v>
      </c>
    </row>
    <row r="606" spans="1:7" ht="15">
      <c r="A606" s="84" t="s">
        <v>4814</v>
      </c>
      <c r="B606" s="84">
        <v>13</v>
      </c>
      <c r="C606" s="122">
        <v>0</v>
      </c>
      <c r="D606" s="84" t="s">
        <v>4617</v>
      </c>
      <c r="E606" s="84" t="b">
        <v>0</v>
      </c>
      <c r="F606" s="84" t="b">
        <v>0</v>
      </c>
      <c r="G606" s="84" t="b">
        <v>0</v>
      </c>
    </row>
    <row r="607" spans="1:7" ht="15">
      <c r="A607" s="84" t="s">
        <v>4815</v>
      </c>
      <c r="B607" s="84">
        <v>13</v>
      </c>
      <c r="C607" s="122">
        <v>0</v>
      </c>
      <c r="D607" s="84" t="s">
        <v>4617</v>
      </c>
      <c r="E607" s="84" t="b">
        <v>0</v>
      </c>
      <c r="F607" s="84" t="b">
        <v>0</v>
      </c>
      <c r="G607" s="84" t="b">
        <v>0</v>
      </c>
    </row>
    <row r="608" spans="1:7" ht="15">
      <c r="A608" s="84" t="s">
        <v>4738</v>
      </c>
      <c r="B608" s="84">
        <v>13</v>
      </c>
      <c r="C608" s="122">
        <v>0</v>
      </c>
      <c r="D608" s="84" t="s">
        <v>4617</v>
      </c>
      <c r="E608" s="84" t="b">
        <v>0</v>
      </c>
      <c r="F608" s="84" t="b">
        <v>0</v>
      </c>
      <c r="G608" s="84" t="b">
        <v>0</v>
      </c>
    </row>
    <row r="609" spans="1:7" ht="15">
      <c r="A609" s="84" t="s">
        <v>4772</v>
      </c>
      <c r="B609" s="84">
        <v>13</v>
      </c>
      <c r="C609" s="122">
        <v>0</v>
      </c>
      <c r="D609" s="84" t="s">
        <v>4617</v>
      </c>
      <c r="E609" s="84" t="b">
        <v>0</v>
      </c>
      <c r="F609" s="84" t="b">
        <v>0</v>
      </c>
      <c r="G609" s="84" t="b">
        <v>0</v>
      </c>
    </row>
    <row r="610" spans="1:7" ht="15">
      <c r="A610" s="84" t="s">
        <v>4816</v>
      </c>
      <c r="B610" s="84">
        <v>13</v>
      </c>
      <c r="C610" s="122">
        <v>0</v>
      </c>
      <c r="D610" s="84" t="s">
        <v>4617</v>
      </c>
      <c r="E610" s="84" t="b">
        <v>0</v>
      </c>
      <c r="F610" s="84" t="b">
        <v>0</v>
      </c>
      <c r="G610" s="84" t="b">
        <v>0</v>
      </c>
    </row>
    <row r="611" spans="1:7" ht="15">
      <c r="A611" s="84" t="s">
        <v>4817</v>
      </c>
      <c r="B611" s="84">
        <v>13</v>
      </c>
      <c r="C611" s="122">
        <v>0</v>
      </c>
      <c r="D611" s="84" t="s">
        <v>4617</v>
      </c>
      <c r="E611" s="84" t="b">
        <v>0</v>
      </c>
      <c r="F611" s="84" t="b">
        <v>0</v>
      </c>
      <c r="G611" s="84" t="b">
        <v>0</v>
      </c>
    </row>
    <row r="612" spans="1:7" ht="15">
      <c r="A612" s="84" t="s">
        <v>5354</v>
      </c>
      <c r="B612" s="84">
        <v>13</v>
      </c>
      <c r="C612" s="122">
        <v>0</v>
      </c>
      <c r="D612" s="84" t="s">
        <v>4617</v>
      </c>
      <c r="E612" s="84" t="b">
        <v>0</v>
      </c>
      <c r="F612" s="84" t="b">
        <v>0</v>
      </c>
      <c r="G612" s="84" t="b">
        <v>0</v>
      </c>
    </row>
    <row r="613" spans="1:7" ht="15">
      <c r="A613" s="84" t="s">
        <v>5357</v>
      </c>
      <c r="B613" s="84">
        <v>13</v>
      </c>
      <c r="C613" s="122">
        <v>0</v>
      </c>
      <c r="D613" s="84" t="s">
        <v>4617</v>
      </c>
      <c r="E613" s="84" t="b">
        <v>0</v>
      </c>
      <c r="F613" s="84" t="b">
        <v>0</v>
      </c>
      <c r="G613" s="84" t="b">
        <v>0</v>
      </c>
    </row>
    <row r="614" spans="1:7" ht="15">
      <c r="A614" s="84" t="s">
        <v>5355</v>
      </c>
      <c r="B614" s="84">
        <v>13</v>
      </c>
      <c r="C614" s="122">
        <v>0</v>
      </c>
      <c r="D614" s="84" t="s">
        <v>4617</v>
      </c>
      <c r="E614" s="84" t="b">
        <v>0</v>
      </c>
      <c r="F614" s="84" t="b">
        <v>0</v>
      </c>
      <c r="G614" s="84" t="b">
        <v>0</v>
      </c>
    </row>
    <row r="615" spans="1:7" ht="15">
      <c r="A615" s="84" t="s">
        <v>5352</v>
      </c>
      <c r="B615" s="84">
        <v>13</v>
      </c>
      <c r="C615" s="122">
        <v>0</v>
      </c>
      <c r="D615" s="84" t="s">
        <v>4617</v>
      </c>
      <c r="E615" s="84" t="b">
        <v>0</v>
      </c>
      <c r="F615" s="84" t="b">
        <v>0</v>
      </c>
      <c r="G615" s="84" t="b">
        <v>0</v>
      </c>
    </row>
    <row r="616" spans="1:7" ht="15">
      <c r="A616" s="84" t="s">
        <v>4739</v>
      </c>
      <c r="B616" s="84">
        <v>13</v>
      </c>
      <c r="C616" s="122">
        <v>0</v>
      </c>
      <c r="D616" s="84" t="s">
        <v>4617</v>
      </c>
      <c r="E616" s="84" t="b">
        <v>0</v>
      </c>
      <c r="F616" s="84" t="b">
        <v>0</v>
      </c>
      <c r="G616" s="84" t="b">
        <v>0</v>
      </c>
    </row>
    <row r="617" spans="1:7" ht="15">
      <c r="A617" s="84" t="s">
        <v>5358</v>
      </c>
      <c r="B617" s="84">
        <v>12</v>
      </c>
      <c r="C617" s="122">
        <v>0.0018706066148454841</v>
      </c>
      <c r="D617" s="84" t="s">
        <v>4617</v>
      </c>
      <c r="E617" s="84" t="b">
        <v>0</v>
      </c>
      <c r="F617" s="84" t="b">
        <v>0</v>
      </c>
      <c r="G617" s="84" t="b">
        <v>0</v>
      </c>
    </row>
    <row r="618" spans="1:7" ht="15">
      <c r="A618" s="84" t="s">
        <v>4771</v>
      </c>
      <c r="B618" s="84">
        <v>11</v>
      </c>
      <c r="C618" s="122">
        <v>0</v>
      </c>
      <c r="D618" s="84" t="s">
        <v>4618</v>
      </c>
      <c r="E618" s="84" t="b">
        <v>0</v>
      </c>
      <c r="F618" s="84" t="b">
        <v>0</v>
      </c>
      <c r="G618" s="84" t="b">
        <v>0</v>
      </c>
    </row>
    <row r="619" spans="1:7" ht="15">
      <c r="A619" s="84" t="s">
        <v>4819</v>
      </c>
      <c r="B619" s="84">
        <v>10</v>
      </c>
      <c r="C619" s="122">
        <v>0</v>
      </c>
      <c r="D619" s="84" t="s">
        <v>4618</v>
      </c>
      <c r="E619" s="84" t="b">
        <v>0</v>
      </c>
      <c r="F619" s="84" t="b">
        <v>0</v>
      </c>
      <c r="G619" s="84" t="b">
        <v>0</v>
      </c>
    </row>
    <row r="620" spans="1:7" ht="15">
      <c r="A620" s="84" t="s">
        <v>4820</v>
      </c>
      <c r="B620" s="84">
        <v>10</v>
      </c>
      <c r="C620" s="122">
        <v>0</v>
      </c>
      <c r="D620" s="84" t="s">
        <v>4618</v>
      </c>
      <c r="E620" s="84" t="b">
        <v>0</v>
      </c>
      <c r="F620" s="84" t="b">
        <v>0</v>
      </c>
      <c r="G620" s="84" t="b">
        <v>0</v>
      </c>
    </row>
    <row r="621" spans="1:7" ht="15">
      <c r="A621" s="84" t="s">
        <v>4772</v>
      </c>
      <c r="B621" s="84">
        <v>10</v>
      </c>
      <c r="C621" s="122">
        <v>0</v>
      </c>
      <c r="D621" s="84" t="s">
        <v>4618</v>
      </c>
      <c r="E621" s="84" t="b">
        <v>0</v>
      </c>
      <c r="F621" s="84" t="b">
        <v>0</v>
      </c>
      <c r="G621" s="84" t="b">
        <v>0</v>
      </c>
    </row>
    <row r="622" spans="1:7" ht="15">
      <c r="A622" s="84" t="s">
        <v>4821</v>
      </c>
      <c r="B622" s="84">
        <v>10</v>
      </c>
      <c r="C622" s="122">
        <v>0</v>
      </c>
      <c r="D622" s="84" t="s">
        <v>4618</v>
      </c>
      <c r="E622" s="84" t="b">
        <v>0</v>
      </c>
      <c r="F622" s="84" t="b">
        <v>0</v>
      </c>
      <c r="G622" s="84" t="b">
        <v>0</v>
      </c>
    </row>
    <row r="623" spans="1:7" ht="15">
      <c r="A623" s="84" t="s">
        <v>4775</v>
      </c>
      <c r="B623" s="84">
        <v>10</v>
      </c>
      <c r="C623" s="122">
        <v>0</v>
      </c>
      <c r="D623" s="84" t="s">
        <v>4618</v>
      </c>
      <c r="E623" s="84" t="b">
        <v>0</v>
      </c>
      <c r="F623" s="84" t="b">
        <v>0</v>
      </c>
      <c r="G623" s="84" t="b">
        <v>0</v>
      </c>
    </row>
    <row r="624" spans="1:7" ht="15">
      <c r="A624" s="84" t="s">
        <v>4822</v>
      </c>
      <c r="B624" s="84">
        <v>10</v>
      </c>
      <c r="C624" s="122">
        <v>0</v>
      </c>
      <c r="D624" s="84" t="s">
        <v>4618</v>
      </c>
      <c r="E624" s="84" t="b">
        <v>0</v>
      </c>
      <c r="F624" s="84" t="b">
        <v>0</v>
      </c>
      <c r="G624" s="84" t="b">
        <v>0</v>
      </c>
    </row>
    <row r="625" spans="1:7" ht="15">
      <c r="A625" s="84" t="s">
        <v>4823</v>
      </c>
      <c r="B625" s="84">
        <v>10</v>
      </c>
      <c r="C625" s="122">
        <v>0</v>
      </c>
      <c r="D625" s="84" t="s">
        <v>4618</v>
      </c>
      <c r="E625" s="84" t="b">
        <v>0</v>
      </c>
      <c r="F625" s="84" t="b">
        <v>0</v>
      </c>
      <c r="G625" s="84" t="b">
        <v>0</v>
      </c>
    </row>
    <row r="626" spans="1:7" ht="15">
      <c r="A626" s="84" t="s">
        <v>4824</v>
      </c>
      <c r="B626" s="84">
        <v>10</v>
      </c>
      <c r="C626" s="122">
        <v>0</v>
      </c>
      <c r="D626" s="84" t="s">
        <v>4618</v>
      </c>
      <c r="E626" s="84" t="b">
        <v>0</v>
      </c>
      <c r="F626" s="84" t="b">
        <v>0</v>
      </c>
      <c r="G626" s="84" t="b">
        <v>0</v>
      </c>
    </row>
    <row r="627" spans="1:7" ht="15">
      <c r="A627" s="84" t="s">
        <v>4825</v>
      </c>
      <c r="B627" s="84">
        <v>10</v>
      </c>
      <c r="C627" s="122">
        <v>0</v>
      </c>
      <c r="D627" s="84" t="s">
        <v>4618</v>
      </c>
      <c r="E627" s="84" t="b">
        <v>0</v>
      </c>
      <c r="F627" s="84" t="b">
        <v>0</v>
      </c>
      <c r="G627" s="84" t="b">
        <v>0</v>
      </c>
    </row>
    <row r="628" spans="1:7" ht="15">
      <c r="A628" s="84" t="s">
        <v>5371</v>
      </c>
      <c r="B628" s="84">
        <v>10</v>
      </c>
      <c r="C628" s="122">
        <v>0</v>
      </c>
      <c r="D628" s="84" t="s">
        <v>4618</v>
      </c>
      <c r="E628" s="84" t="b">
        <v>0</v>
      </c>
      <c r="F628" s="84" t="b">
        <v>0</v>
      </c>
      <c r="G628" s="84" t="b">
        <v>0</v>
      </c>
    </row>
    <row r="629" spans="1:7" ht="15">
      <c r="A629" s="84" t="s">
        <v>328</v>
      </c>
      <c r="B629" s="84">
        <v>9</v>
      </c>
      <c r="C629" s="122">
        <v>0.0029841841670005527</v>
      </c>
      <c r="D629" s="84" t="s">
        <v>4618</v>
      </c>
      <c r="E629" s="84" t="b">
        <v>0</v>
      </c>
      <c r="F629" s="84" t="b">
        <v>0</v>
      </c>
      <c r="G629" s="84" t="b">
        <v>0</v>
      </c>
    </row>
    <row r="630" spans="1:7" ht="15">
      <c r="A630" s="84" t="s">
        <v>4778</v>
      </c>
      <c r="B630" s="84">
        <v>9</v>
      </c>
      <c r="C630" s="122">
        <v>0.0029841841670005527</v>
      </c>
      <c r="D630" s="84" t="s">
        <v>4618</v>
      </c>
      <c r="E630" s="84" t="b">
        <v>0</v>
      </c>
      <c r="F630" s="84" t="b">
        <v>0</v>
      </c>
      <c r="G630" s="84" t="b">
        <v>0</v>
      </c>
    </row>
    <row r="631" spans="1:7" ht="15">
      <c r="A631" s="84" t="s">
        <v>4827</v>
      </c>
      <c r="B631" s="84">
        <v>8</v>
      </c>
      <c r="C631" s="122">
        <v>0</v>
      </c>
      <c r="D631" s="84" t="s">
        <v>4619</v>
      </c>
      <c r="E631" s="84" t="b">
        <v>0</v>
      </c>
      <c r="F631" s="84" t="b">
        <v>0</v>
      </c>
      <c r="G631" s="84" t="b">
        <v>0</v>
      </c>
    </row>
    <row r="632" spans="1:7" ht="15">
      <c r="A632" s="84" t="s">
        <v>4828</v>
      </c>
      <c r="B632" s="84">
        <v>8</v>
      </c>
      <c r="C632" s="122">
        <v>0</v>
      </c>
      <c r="D632" s="84" t="s">
        <v>4619</v>
      </c>
      <c r="E632" s="84" t="b">
        <v>0</v>
      </c>
      <c r="F632" s="84" t="b">
        <v>0</v>
      </c>
      <c r="G632" s="84" t="b">
        <v>0</v>
      </c>
    </row>
    <row r="633" spans="1:7" ht="15">
      <c r="A633" s="84" t="s">
        <v>4829</v>
      </c>
      <c r="B633" s="84">
        <v>8</v>
      </c>
      <c r="C633" s="122">
        <v>0</v>
      </c>
      <c r="D633" s="84" t="s">
        <v>4619</v>
      </c>
      <c r="E633" s="84" t="b">
        <v>0</v>
      </c>
      <c r="F633" s="84" t="b">
        <v>0</v>
      </c>
      <c r="G633" s="84" t="b">
        <v>0</v>
      </c>
    </row>
    <row r="634" spans="1:7" ht="15">
      <c r="A634" s="84" t="s">
        <v>4830</v>
      </c>
      <c r="B634" s="84">
        <v>7</v>
      </c>
      <c r="C634" s="122">
        <v>0</v>
      </c>
      <c r="D634" s="84" t="s">
        <v>4619</v>
      </c>
      <c r="E634" s="84" t="b">
        <v>0</v>
      </c>
      <c r="F634" s="84" t="b">
        <v>0</v>
      </c>
      <c r="G634" s="84" t="b">
        <v>0</v>
      </c>
    </row>
    <row r="635" spans="1:7" ht="15">
      <c r="A635" s="84" t="s">
        <v>4831</v>
      </c>
      <c r="B635" s="84">
        <v>7</v>
      </c>
      <c r="C635" s="122">
        <v>0</v>
      </c>
      <c r="D635" s="84" t="s">
        <v>4619</v>
      </c>
      <c r="E635" s="84" t="b">
        <v>0</v>
      </c>
      <c r="F635" s="84" t="b">
        <v>0</v>
      </c>
      <c r="G635" s="84" t="b">
        <v>0</v>
      </c>
    </row>
    <row r="636" spans="1:7" ht="15">
      <c r="A636" s="84" t="s">
        <v>638</v>
      </c>
      <c r="B636" s="84">
        <v>7</v>
      </c>
      <c r="C636" s="122">
        <v>0</v>
      </c>
      <c r="D636" s="84" t="s">
        <v>4619</v>
      </c>
      <c r="E636" s="84" t="b">
        <v>0</v>
      </c>
      <c r="F636" s="84" t="b">
        <v>0</v>
      </c>
      <c r="G636" s="84" t="b">
        <v>0</v>
      </c>
    </row>
    <row r="637" spans="1:7" ht="15">
      <c r="A637" s="84" t="s">
        <v>4832</v>
      </c>
      <c r="B637" s="84">
        <v>7</v>
      </c>
      <c r="C637" s="122">
        <v>0</v>
      </c>
      <c r="D637" s="84" t="s">
        <v>4619</v>
      </c>
      <c r="E637" s="84" t="b">
        <v>0</v>
      </c>
      <c r="F637" s="84" t="b">
        <v>0</v>
      </c>
      <c r="G637" s="84" t="b">
        <v>0</v>
      </c>
    </row>
    <row r="638" spans="1:7" ht="15">
      <c r="A638" s="84" t="s">
        <v>4833</v>
      </c>
      <c r="B638" s="84">
        <v>7</v>
      </c>
      <c r="C638" s="122">
        <v>0</v>
      </c>
      <c r="D638" s="84" t="s">
        <v>4619</v>
      </c>
      <c r="E638" s="84" t="b">
        <v>1</v>
      </c>
      <c r="F638" s="84" t="b">
        <v>0</v>
      </c>
      <c r="G638" s="84" t="b">
        <v>0</v>
      </c>
    </row>
    <row r="639" spans="1:7" ht="15">
      <c r="A639" s="84" t="s">
        <v>4834</v>
      </c>
      <c r="B639" s="84">
        <v>7</v>
      </c>
      <c r="C639" s="122">
        <v>0</v>
      </c>
      <c r="D639" s="84" t="s">
        <v>4619</v>
      </c>
      <c r="E639" s="84" t="b">
        <v>0</v>
      </c>
      <c r="F639" s="84" t="b">
        <v>0</v>
      </c>
      <c r="G639" s="84" t="b">
        <v>0</v>
      </c>
    </row>
    <row r="640" spans="1:7" ht="15">
      <c r="A640" s="84" t="s">
        <v>4788</v>
      </c>
      <c r="B640" s="84">
        <v>7</v>
      </c>
      <c r="C640" s="122">
        <v>0</v>
      </c>
      <c r="D640" s="84" t="s">
        <v>4619</v>
      </c>
      <c r="E640" s="84" t="b">
        <v>0</v>
      </c>
      <c r="F640" s="84" t="b">
        <v>0</v>
      </c>
      <c r="G640" s="84" t="b">
        <v>0</v>
      </c>
    </row>
    <row r="641" spans="1:7" ht="15">
      <c r="A641" s="84" t="s">
        <v>4805</v>
      </c>
      <c r="B641" s="84">
        <v>7</v>
      </c>
      <c r="C641" s="122">
        <v>0</v>
      </c>
      <c r="D641" s="84" t="s">
        <v>4619</v>
      </c>
      <c r="E641" s="84" t="b">
        <v>0</v>
      </c>
      <c r="F641" s="84" t="b">
        <v>0</v>
      </c>
      <c r="G641" s="84" t="b">
        <v>0</v>
      </c>
    </row>
    <row r="642" spans="1:7" ht="15">
      <c r="A642" s="84" t="s">
        <v>367</v>
      </c>
      <c r="B642" s="84">
        <v>6</v>
      </c>
      <c r="C642" s="122">
        <v>0.0027140590390789146</v>
      </c>
      <c r="D642" s="84" t="s">
        <v>4619</v>
      </c>
      <c r="E642" s="84" t="b">
        <v>0</v>
      </c>
      <c r="F642" s="84" t="b">
        <v>0</v>
      </c>
      <c r="G642" s="84" t="b">
        <v>0</v>
      </c>
    </row>
    <row r="643" spans="1:7" ht="15">
      <c r="A643" s="84" t="s">
        <v>5356</v>
      </c>
      <c r="B643" s="84">
        <v>5</v>
      </c>
      <c r="C643" s="122">
        <v>0.004936757962102635</v>
      </c>
      <c r="D643" s="84" t="s">
        <v>4619</v>
      </c>
      <c r="E643" s="84" t="b">
        <v>0</v>
      </c>
      <c r="F643" s="84" t="b">
        <v>0</v>
      </c>
      <c r="G643" s="84" t="b">
        <v>0</v>
      </c>
    </row>
    <row r="644" spans="1:7" ht="15">
      <c r="A644" s="84" t="s">
        <v>5407</v>
      </c>
      <c r="B644" s="84">
        <v>5</v>
      </c>
      <c r="C644" s="122">
        <v>0.004936757962102635</v>
      </c>
      <c r="D644" s="84" t="s">
        <v>4619</v>
      </c>
      <c r="E644" s="84" t="b">
        <v>0</v>
      </c>
      <c r="F644" s="84" t="b">
        <v>0</v>
      </c>
      <c r="G644" s="84" t="b">
        <v>0</v>
      </c>
    </row>
    <row r="645" spans="1:7" ht="15">
      <c r="A645" s="84" t="s">
        <v>5408</v>
      </c>
      <c r="B645" s="84">
        <v>5</v>
      </c>
      <c r="C645" s="122">
        <v>0.004936757962102635</v>
      </c>
      <c r="D645" s="84" t="s">
        <v>4619</v>
      </c>
      <c r="E645" s="84" t="b">
        <v>0</v>
      </c>
      <c r="F645" s="84" t="b">
        <v>0</v>
      </c>
      <c r="G645" s="84" t="b">
        <v>0</v>
      </c>
    </row>
    <row r="646" spans="1:7" ht="15">
      <c r="A646" s="84" t="s">
        <v>4807</v>
      </c>
      <c r="B646" s="84">
        <v>5</v>
      </c>
      <c r="C646" s="122">
        <v>0.004936757962102635</v>
      </c>
      <c r="D646" s="84" t="s">
        <v>4619</v>
      </c>
      <c r="E646" s="84" t="b">
        <v>0</v>
      </c>
      <c r="F646" s="84" t="b">
        <v>0</v>
      </c>
      <c r="G646" s="84" t="b">
        <v>0</v>
      </c>
    </row>
    <row r="647" spans="1:7" ht="15">
      <c r="A647" s="84" t="s">
        <v>5409</v>
      </c>
      <c r="B647" s="84">
        <v>5</v>
      </c>
      <c r="C647" s="122">
        <v>0.004936757962102635</v>
      </c>
      <c r="D647" s="84" t="s">
        <v>4619</v>
      </c>
      <c r="E647" s="84" t="b">
        <v>0</v>
      </c>
      <c r="F647" s="84" t="b">
        <v>0</v>
      </c>
      <c r="G647" s="84" t="b">
        <v>0</v>
      </c>
    </row>
    <row r="648" spans="1:7" ht="15">
      <c r="A648" s="84" t="s">
        <v>5410</v>
      </c>
      <c r="B648" s="84">
        <v>5</v>
      </c>
      <c r="C648" s="122">
        <v>0.004936757962102635</v>
      </c>
      <c r="D648" s="84" t="s">
        <v>4619</v>
      </c>
      <c r="E648" s="84" t="b">
        <v>0</v>
      </c>
      <c r="F648" s="84" t="b">
        <v>0</v>
      </c>
      <c r="G648" s="84" t="b">
        <v>0</v>
      </c>
    </row>
    <row r="649" spans="1:7" ht="15">
      <c r="A649" s="84" t="s">
        <v>5451</v>
      </c>
      <c r="B649" s="84">
        <v>4</v>
      </c>
      <c r="C649" s="122">
        <v>0.006568595910440391</v>
      </c>
      <c r="D649" s="84" t="s">
        <v>4619</v>
      </c>
      <c r="E649" s="84" t="b">
        <v>0</v>
      </c>
      <c r="F649" s="84" t="b">
        <v>0</v>
      </c>
      <c r="G649" s="84" t="b">
        <v>0</v>
      </c>
    </row>
    <row r="650" spans="1:7" ht="15">
      <c r="A650" s="84" t="s">
        <v>5479</v>
      </c>
      <c r="B650" s="84">
        <v>2</v>
      </c>
      <c r="C650" s="122">
        <v>0.007352270869598321</v>
      </c>
      <c r="D650" s="84" t="s">
        <v>4619</v>
      </c>
      <c r="E650" s="84" t="b">
        <v>0</v>
      </c>
      <c r="F650" s="84" t="b">
        <v>0</v>
      </c>
      <c r="G650" s="84" t="b">
        <v>0</v>
      </c>
    </row>
    <row r="651" spans="1:7" ht="15">
      <c r="A651" s="84" t="s">
        <v>5405</v>
      </c>
      <c r="B651" s="84">
        <v>2</v>
      </c>
      <c r="C651" s="122">
        <v>0.007352270869598321</v>
      </c>
      <c r="D651" s="84" t="s">
        <v>4619</v>
      </c>
      <c r="E651" s="84" t="b">
        <v>0</v>
      </c>
      <c r="F651" s="84" t="b">
        <v>0</v>
      </c>
      <c r="G651" s="84" t="b">
        <v>0</v>
      </c>
    </row>
    <row r="652" spans="1:7" ht="15">
      <c r="A652" s="84" t="s">
        <v>5544</v>
      </c>
      <c r="B652" s="84">
        <v>2</v>
      </c>
      <c r="C652" s="122">
        <v>0.007352270869598321</v>
      </c>
      <c r="D652" s="84" t="s">
        <v>4619</v>
      </c>
      <c r="E652" s="84" t="b">
        <v>0</v>
      </c>
      <c r="F652" s="84" t="b">
        <v>0</v>
      </c>
      <c r="G652" s="84" t="b">
        <v>0</v>
      </c>
    </row>
    <row r="653" spans="1:7" ht="15">
      <c r="A653" s="84" t="s">
        <v>5545</v>
      </c>
      <c r="B653" s="84">
        <v>2</v>
      </c>
      <c r="C653" s="122">
        <v>0.007352270869598321</v>
      </c>
      <c r="D653" s="84" t="s">
        <v>4619</v>
      </c>
      <c r="E653" s="84" t="b">
        <v>0</v>
      </c>
      <c r="F653" s="84" t="b">
        <v>0</v>
      </c>
      <c r="G653" s="84" t="b">
        <v>0</v>
      </c>
    </row>
    <row r="654" spans="1:7" ht="15">
      <c r="A654" s="84" t="s">
        <v>5376</v>
      </c>
      <c r="B654" s="84">
        <v>2</v>
      </c>
      <c r="C654" s="122">
        <v>0.011420243783976445</v>
      </c>
      <c r="D654" s="84" t="s">
        <v>4619</v>
      </c>
      <c r="E654" s="84" t="b">
        <v>0</v>
      </c>
      <c r="F654" s="84" t="b">
        <v>0</v>
      </c>
      <c r="G654" s="84" t="b">
        <v>0</v>
      </c>
    </row>
    <row r="655" spans="1:7" ht="15">
      <c r="A655" s="84" t="s">
        <v>4836</v>
      </c>
      <c r="B655" s="84">
        <v>2</v>
      </c>
      <c r="C655" s="122">
        <v>0</v>
      </c>
      <c r="D655" s="84" t="s">
        <v>4620</v>
      </c>
      <c r="E655" s="84" t="b">
        <v>0</v>
      </c>
      <c r="F655" s="84" t="b">
        <v>0</v>
      </c>
      <c r="G655" s="84" t="b">
        <v>0</v>
      </c>
    </row>
    <row r="656" spans="1:7" ht="15">
      <c r="A656" s="84" t="s">
        <v>4836</v>
      </c>
      <c r="B656" s="84">
        <v>2</v>
      </c>
      <c r="C656" s="122">
        <v>0</v>
      </c>
      <c r="D656" s="84" t="s">
        <v>4621</v>
      </c>
      <c r="E656" s="84" t="b">
        <v>0</v>
      </c>
      <c r="F656" s="84" t="b">
        <v>0</v>
      </c>
      <c r="G656" s="84" t="b">
        <v>0</v>
      </c>
    </row>
    <row r="657" spans="1:7" ht="15">
      <c r="A657" s="84" t="s">
        <v>5527</v>
      </c>
      <c r="B657" s="84">
        <v>2</v>
      </c>
      <c r="C657" s="122">
        <v>0</v>
      </c>
      <c r="D657" s="84" t="s">
        <v>4621</v>
      </c>
      <c r="E657" s="84" t="b">
        <v>0</v>
      </c>
      <c r="F657" s="84" t="b">
        <v>0</v>
      </c>
      <c r="G657" s="84" t="b">
        <v>0</v>
      </c>
    </row>
    <row r="658" spans="1:7" ht="15">
      <c r="A658" s="84" t="s">
        <v>5356</v>
      </c>
      <c r="B658" s="84">
        <v>8</v>
      </c>
      <c r="C658" s="122">
        <v>0</v>
      </c>
      <c r="D658" s="84" t="s">
        <v>4622</v>
      </c>
      <c r="E658" s="84" t="b">
        <v>0</v>
      </c>
      <c r="F658" s="84" t="b">
        <v>0</v>
      </c>
      <c r="G658" s="84" t="b">
        <v>0</v>
      </c>
    </row>
    <row r="659" spans="1:7" ht="15">
      <c r="A659" s="84" t="s">
        <v>5381</v>
      </c>
      <c r="B659" s="84">
        <v>7</v>
      </c>
      <c r="C659" s="122">
        <v>0</v>
      </c>
      <c r="D659" s="84" t="s">
        <v>4622</v>
      </c>
      <c r="E659" s="84" t="b">
        <v>0</v>
      </c>
      <c r="F659" s="84" t="b">
        <v>0</v>
      </c>
      <c r="G659" s="84" t="b">
        <v>0</v>
      </c>
    </row>
    <row r="660" spans="1:7" ht="15">
      <c r="A660" s="84" t="s">
        <v>5386</v>
      </c>
      <c r="B660" s="84">
        <v>6</v>
      </c>
      <c r="C660" s="122">
        <v>0</v>
      </c>
      <c r="D660" s="84" t="s">
        <v>4622</v>
      </c>
      <c r="E660" s="84" t="b">
        <v>0</v>
      </c>
      <c r="F660" s="84" t="b">
        <v>0</v>
      </c>
      <c r="G660" s="84" t="b">
        <v>0</v>
      </c>
    </row>
    <row r="661" spans="1:7" ht="15">
      <c r="A661" s="84" t="s">
        <v>841</v>
      </c>
      <c r="B661" s="84">
        <v>6</v>
      </c>
      <c r="C661" s="122">
        <v>0</v>
      </c>
      <c r="D661" s="84" t="s">
        <v>4622</v>
      </c>
      <c r="E661" s="84" t="b">
        <v>0</v>
      </c>
      <c r="F661" s="84" t="b">
        <v>0</v>
      </c>
      <c r="G661" s="84" t="b">
        <v>0</v>
      </c>
    </row>
    <row r="662" spans="1:7" ht="15">
      <c r="A662" s="84" t="s">
        <v>5387</v>
      </c>
      <c r="B662" s="84">
        <v>6</v>
      </c>
      <c r="C662" s="122">
        <v>0</v>
      </c>
      <c r="D662" s="84" t="s">
        <v>4622</v>
      </c>
      <c r="E662" s="84" t="b">
        <v>0</v>
      </c>
      <c r="F662" s="84" t="b">
        <v>0</v>
      </c>
      <c r="G662" s="84" t="b">
        <v>0</v>
      </c>
    </row>
    <row r="663" spans="1:7" ht="15">
      <c r="A663" s="84" t="s">
        <v>5348</v>
      </c>
      <c r="B663" s="84">
        <v>6</v>
      </c>
      <c r="C663" s="122">
        <v>0</v>
      </c>
      <c r="D663" s="84" t="s">
        <v>4622</v>
      </c>
      <c r="E663" s="84" t="b">
        <v>0</v>
      </c>
      <c r="F663" s="84" t="b">
        <v>0</v>
      </c>
      <c r="G663" s="84" t="b">
        <v>0</v>
      </c>
    </row>
    <row r="664" spans="1:7" ht="15">
      <c r="A664" s="84" t="s">
        <v>4808</v>
      </c>
      <c r="B664" s="84">
        <v>6</v>
      </c>
      <c r="C664" s="122">
        <v>0</v>
      </c>
      <c r="D664" s="84" t="s">
        <v>4622</v>
      </c>
      <c r="E664" s="84" t="b">
        <v>0</v>
      </c>
      <c r="F664" s="84" t="b">
        <v>0</v>
      </c>
      <c r="G664" s="84" t="b">
        <v>0</v>
      </c>
    </row>
    <row r="665" spans="1:7" ht="15">
      <c r="A665" s="84" t="s">
        <v>5388</v>
      </c>
      <c r="B665" s="84">
        <v>6</v>
      </c>
      <c r="C665" s="122">
        <v>0</v>
      </c>
      <c r="D665" s="84" t="s">
        <v>4622</v>
      </c>
      <c r="E665" s="84" t="b">
        <v>0</v>
      </c>
      <c r="F665" s="84" t="b">
        <v>0</v>
      </c>
      <c r="G665" s="84" t="b">
        <v>0</v>
      </c>
    </row>
    <row r="666" spans="1:7" ht="15">
      <c r="A666" s="84" t="s">
        <v>5389</v>
      </c>
      <c r="B666" s="84">
        <v>6</v>
      </c>
      <c r="C666" s="122">
        <v>0</v>
      </c>
      <c r="D666" s="84" t="s">
        <v>4622</v>
      </c>
      <c r="E666" s="84" t="b">
        <v>0</v>
      </c>
      <c r="F666" s="84" t="b">
        <v>0</v>
      </c>
      <c r="G666" s="84" t="b">
        <v>0</v>
      </c>
    </row>
    <row r="667" spans="1:7" ht="15">
      <c r="A667" s="84" t="s">
        <v>4814</v>
      </c>
      <c r="B667" s="84">
        <v>6</v>
      </c>
      <c r="C667" s="122">
        <v>0</v>
      </c>
      <c r="D667" s="84" t="s">
        <v>4622</v>
      </c>
      <c r="E667" s="84" t="b">
        <v>0</v>
      </c>
      <c r="F667" s="84" t="b">
        <v>0</v>
      </c>
      <c r="G667" s="84" t="b">
        <v>0</v>
      </c>
    </row>
    <row r="668" spans="1:7" ht="15">
      <c r="A668" s="84" t="s">
        <v>5390</v>
      </c>
      <c r="B668" s="84">
        <v>6</v>
      </c>
      <c r="C668" s="122">
        <v>0</v>
      </c>
      <c r="D668" s="84" t="s">
        <v>4622</v>
      </c>
      <c r="E668" s="84" t="b">
        <v>0</v>
      </c>
      <c r="F668" s="84" t="b">
        <v>0</v>
      </c>
      <c r="G668" s="84" t="b">
        <v>0</v>
      </c>
    </row>
    <row r="669" spans="1:7" ht="15">
      <c r="A669" s="84" t="s">
        <v>5375</v>
      </c>
      <c r="B669" s="84">
        <v>6</v>
      </c>
      <c r="C669" s="122">
        <v>0</v>
      </c>
      <c r="D669" s="84" t="s">
        <v>4622</v>
      </c>
      <c r="E669" s="84" t="b">
        <v>0</v>
      </c>
      <c r="F669" s="84" t="b">
        <v>0</v>
      </c>
      <c r="G669" s="84" t="b">
        <v>0</v>
      </c>
    </row>
    <row r="670" spans="1:7" ht="15">
      <c r="A670" s="84" t="s">
        <v>5346</v>
      </c>
      <c r="B670" s="84">
        <v>6</v>
      </c>
      <c r="C670" s="122">
        <v>0</v>
      </c>
      <c r="D670" s="84" t="s">
        <v>4622</v>
      </c>
      <c r="E670" s="84" t="b">
        <v>0</v>
      </c>
      <c r="F670" s="84" t="b">
        <v>0</v>
      </c>
      <c r="G670" s="84" t="b">
        <v>0</v>
      </c>
    </row>
    <row r="671" spans="1:7" ht="15">
      <c r="A671" s="84" t="s">
        <v>5376</v>
      </c>
      <c r="B671" s="84">
        <v>6</v>
      </c>
      <c r="C671" s="122">
        <v>0</v>
      </c>
      <c r="D671" s="84" t="s">
        <v>4622</v>
      </c>
      <c r="E671" s="84" t="b">
        <v>0</v>
      </c>
      <c r="F671" s="84" t="b">
        <v>0</v>
      </c>
      <c r="G671" s="84" t="b">
        <v>0</v>
      </c>
    </row>
    <row r="672" spans="1:7" ht="15">
      <c r="A672" s="84" t="s">
        <v>5353</v>
      </c>
      <c r="B672" s="84">
        <v>6</v>
      </c>
      <c r="C672" s="122">
        <v>0</v>
      </c>
      <c r="D672" s="84" t="s">
        <v>4622</v>
      </c>
      <c r="E672" s="84" t="b">
        <v>0</v>
      </c>
      <c r="F672" s="84" t="b">
        <v>0</v>
      </c>
      <c r="G672" s="84" t="b">
        <v>0</v>
      </c>
    </row>
    <row r="673" spans="1:7" ht="15">
      <c r="A673" s="84" t="s">
        <v>5391</v>
      </c>
      <c r="B673" s="84">
        <v>6</v>
      </c>
      <c r="C673" s="122">
        <v>0</v>
      </c>
      <c r="D673" s="84" t="s">
        <v>4622</v>
      </c>
      <c r="E673" s="84" t="b">
        <v>0</v>
      </c>
      <c r="F673" s="84" t="b">
        <v>0</v>
      </c>
      <c r="G673" s="84" t="b">
        <v>0</v>
      </c>
    </row>
    <row r="674" spans="1:7" ht="15">
      <c r="A674" s="84" t="s">
        <v>5392</v>
      </c>
      <c r="B674" s="84">
        <v>6</v>
      </c>
      <c r="C674" s="122">
        <v>0</v>
      </c>
      <c r="D674" s="84" t="s">
        <v>4622</v>
      </c>
      <c r="E674" s="84" t="b">
        <v>0</v>
      </c>
      <c r="F674" s="84" t="b">
        <v>0</v>
      </c>
      <c r="G674" s="84" t="b">
        <v>0</v>
      </c>
    </row>
    <row r="675" spans="1:7" ht="15">
      <c r="A675" s="84" t="s">
        <v>364</v>
      </c>
      <c r="B675" s="84">
        <v>5</v>
      </c>
      <c r="C675" s="122">
        <v>0.002954524106254657</v>
      </c>
      <c r="D675" s="84" t="s">
        <v>4622</v>
      </c>
      <c r="E675" s="84" t="b">
        <v>0</v>
      </c>
      <c r="F675" s="84" t="b">
        <v>0</v>
      </c>
      <c r="G675" s="84" t="b">
        <v>0</v>
      </c>
    </row>
    <row r="676" spans="1:7" ht="15">
      <c r="A676" s="84" t="s">
        <v>5406</v>
      </c>
      <c r="B676" s="84">
        <v>5</v>
      </c>
      <c r="C676" s="122">
        <v>0.002954524106254657</v>
      </c>
      <c r="D676" s="84" t="s">
        <v>4622</v>
      </c>
      <c r="E676" s="84" t="b">
        <v>0</v>
      </c>
      <c r="F676" s="84" t="b">
        <v>0</v>
      </c>
      <c r="G676" s="84" t="b">
        <v>0</v>
      </c>
    </row>
    <row r="677" spans="1:7" ht="15">
      <c r="A677" s="84" t="s">
        <v>5481</v>
      </c>
      <c r="B677" s="84">
        <v>2</v>
      </c>
      <c r="C677" s="122">
        <v>0.011614197766920053</v>
      </c>
      <c r="D677" s="84" t="s">
        <v>4622</v>
      </c>
      <c r="E677" s="84" t="b">
        <v>0</v>
      </c>
      <c r="F677" s="84" t="b">
        <v>0</v>
      </c>
      <c r="G677" s="84" t="b">
        <v>0</v>
      </c>
    </row>
    <row r="678" spans="1:7" ht="15">
      <c r="A678" s="84" t="s">
        <v>4793</v>
      </c>
      <c r="B678" s="84">
        <v>2</v>
      </c>
      <c r="C678" s="122">
        <v>0.011614197766920053</v>
      </c>
      <c r="D678" s="84" t="s">
        <v>4622</v>
      </c>
      <c r="E678" s="84" t="b">
        <v>0</v>
      </c>
      <c r="F678" s="84" t="b">
        <v>0</v>
      </c>
      <c r="G678" s="84" t="b">
        <v>0</v>
      </c>
    </row>
    <row r="679" spans="1:7" ht="15">
      <c r="A679" s="84" t="s">
        <v>5529</v>
      </c>
      <c r="B679" s="84">
        <v>3</v>
      </c>
      <c r="C679" s="122">
        <v>0</v>
      </c>
      <c r="D679" s="84" t="s">
        <v>4623</v>
      </c>
      <c r="E679" s="84" t="b">
        <v>0</v>
      </c>
      <c r="F679" s="84" t="b">
        <v>0</v>
      </c>
      <c r="G679" s="84" t="b">
        <v>0</v>
      </c>
    </row>
    <row r="680" spans="1:7" ht="15">
      <c r="A680" s="84" t="s">
        <v>534</v>
      </c>
      <c r="B680" s="84">
        <v>3</v>
      </c>
      <c r="C680" s="122">
        <v>0</v>
      </c>
      <c r="D680" s="84" t="s">
        <v>4623</v>
      </c>
      <c r="E680" s="84" t="b">
        <v>0</v>
      </c>
      <c r="F680" s="84" t="b">
        <v>0</v>
      </c>
      <c r="G680" s="84" t="b">
        <v>0</v>
      </c>
    </row>
    <row r="681" spans="1:7" ht="15">
      <c r="A681" s="84" t="s">
        <v>533</v>
      </c>
      <c r="B681" s="84">
        <v>3</v>
      </c>
      <c r="C681" s="122">
        <v>0</v>
      </c>
      <c r="D681" s="84" t="s">
        <v>4623</v>
      </c>
      <c r="E681" s="84" t="b">
        <v>0</v>
      </c>
      <c r="F681" s="84" t="b">
        <v>0</v>
      </c>
      <c r="G681" s="84" t="b">
        <v>0</v>
      </c>
    </row>
    <row r="682" spans="1:7" ht="15">
      <c r="A682" s="84" t="s">
        <v>532</v>
      </c>
      <c r="B682" s="84">
        <v>3</v>
      </c>
      <c r="C682" s="122">
        <v>0</v>
      </c>
      <c r="D682" s="84" t="s">
        <v>4623</v>
      </c>
      <c r="E682" s="84" t="b">
        <v>0</v>
      </c>
      <c r="F682" s="84" t="b">
        <v>0</v>
      </c>
      <c r="G682" s="84" t="b">
        <v>0</v>
      </c>
    </row>
    <row r="683" spans="1:7" ht="15">
      <c r="A683" s="84" t="s">
        <v>5530</v>
      </c>
      <c r="B683" s="84">
        <v>3</v>
      </c>
      <c r="C683" s="122">
        <v>0</v>
      </c>
      <c r="D683" s="84" t="s">
        <v>4623</v>
      </c>
      <c r="E683" s="84" t="b">
        <v>0</v>
      </c>
      <c r="F683" s="84" t="b">
        <v>1</v>
      </c>
      <c r="G683" s="84" t="b">
        <v>0</v>
      </c>
    </row>
    <row r="684" spans="1:7" ht="15">
      <c r="A684" s="84" t="s">
        <v>5531</v>
      </c>
      <c r="B684" s="84">
        <v>3</v>
      </c>
      <c r="C684" s="122">
        <v>0</v>
      </c>
      <c r="D684" s="84" t="s">
        <v>4623</v>
      </c>
      <c r="E684" s="84" t="b">
        <v>0</v>
      </c>
      <c r="F684" s="84" t="b">
        <v>0</v>
      </c>
      <c r="G684" s="84" t="b">
        <v>0</v>
      </c>
    </row>
    <row r="685" spans="1:7" ht="15">
      <c r="A685" s="84" t="s">
        <v>5474</v>
      </c>
      <c r="B685" s="84">
        <v>3</v>
      </c>
      <c r="C685" s="122">
        <v>0</v>
      </c>
      <c r="D685" s="84" t="s">
        <v>4623</v>
      </c>
      <c r="E685" s="84" t="b">
        <v>0</v>
      </c>
      <c r="F685" s="84" t="b">
        <v>0</v>
      </c>
      <c r="G685" s="84" t="b">
        <v>0</v>
      </c>
    </row>
    <row r="686" spans="1:7" ht="15">
      <c r="A686" s="84" t="s">
        <v>5353</v>
      </c>
      <c r="B686" s="84">
        <v>3</v>
      </c>
      <c r="C686" s="122">
        <v>0</v>
      </c>
      <c r="D686" s="84" t="s">
        <v>4623</v>
      </c>
      <c r="E686" s="84" t="b">
        <v>0</v>
      </c>
      <c r="F686" s="84" t="b">
        <v>0</v>
      </c>
      <c r="G686" s="84" t="b">
        <v>0</v>
      </c>
    </row>
    <row r="687" spans="1:7" ht="15">
      <c r="A687" s="84" t="s">
        <v>5532</v>
      </c>
      <c r="B687" s="84">
        <v>3</v>
      </c>
      <c r="C687" s="122">
        <v>0</v>
      </c>
      <c r="D687" s="84" t="s">
        <v>4623</v>
      </c>
      <c r="E687" s="84" t="b">
        <v>0</v>
      </c>
      <c r="F687" s="84" t="b">
        <v>0</v>
      </c>
      <c r="G687" s="84" t="b">
        <v>0</v>
      </c>
    </row>
    <row r="688" spans="1:7" ht="15">
      <c r="A688" s="84" t="s">
        <v>5533</v>
      </c>
      <c r="B688" s="84">
        <v>3</v>
      </c>
      <c r="C688" s="122">
        <v>0</v>
      </c>
      <c r="D688" s="84" t="s">
        <v>4623</v>
      </c>
      <c r="E688" s="84" t="b">
        <v>0</v>
      </c>
      <c r="F688" s="84" t="b">
        <v>0</v>
      </c>
      <c r="G688" s="84" t="b">
        <v>0</v>
      </c>
    </row>
    <row r="689" spans="1:7" ht="15">
      <c r="A689" s="84" t="s">
        <v>5534</v>
      </c>
      <c r="B689" s="84">
        <v>3</v>
      </c>
      <c r="C689" s="122">
        <v>0</v>
      </c>
      <c r="D689" s="84" t="s">
        <v>4623</v>
      </c>
      <c r="E689" s="84" t="b">
        <v>0</v>
      </c>
      <c r="F689" s="84" t="b">
        <v>0</v>
      </c>
      <c r="G689" s="84" t="b">
        <v>0</v>
      </c>
    </row>
    <row r="690" spans="1:7" ht="15">
      <c r="A690" s="84" t="s">
        <v>222</v>
      </c>
      <c r="B690" s="84">
        <v>2</v>
      </c>
      <c r="C690" s="122">
        <v>0.007656141698073097</v>
      </c>
      <c r="D690" s="84" t="s">
        <v>4623</v>
      </c>
      <c r="E690" s="84" t="b">
        <v>0</v>
      </c>
      <c r="F690" s="84" t="b">
        <v>0</v>
      </c>
      <c r="G690" s="84" t="b">
        <v>0</v>
      </c>
    </row>
    <row r="691" spans="1:7" ht="15">
      <c r="A691" s="84" t="s">
        <v>5422</v>
      </c>
      <c r="B691" s="84">
        <v>5</v>
      </c>
      <c r="C691" s="122">
        <v>0</v>
      </c>
      <c r="D691" s="84" t="s">
        <v>4624</v>
      </c>
      <c r="E691" s="84" t="b">
        <v>0</v>
      </c>
      <c r="F691" s="84" t="b">
        <v>0</v>
      </c>
      <c r="G691" s="84" t="b">
        <v>0</v>
      </c>
    </row>
    <row r="692" spans="1:7" ht="15">
      <c r="A692" s="84" t="s">
        <v>5423</v>
      </c>
      <c r="B692" s="84">
        <v>5</v>
      </c>
      <c r="C692" s="122">
        <v>0</v>
      </c>
      <c r="D692" s="84" t="s">
        <v>4624</v>
      </c>
      <c r="E692" s="84" t="b">
        <v>0</v>
      </c>
      <c r="F692" s="84" t="b">
        <v>0</v>
      </c>
      <c r="G692" s="84" t="b">
        <v>0</v>
      </c>
    </row>
    <row r="693" spans="1:7" ht="15">
      <c r="A693" s="84" t="s">
        <v>5424</v>
      </c>
      <c r="B693" s="84">
        <v>5</v>
      </c>
      <c r="C693" s="122">
        <v>0</v>
      </c>
      <c r="D693" s="84" t="s">
        <v>4624</v>
      </c>
      <c r="E693" s="84" t="b">
        <v>0</v>
      </c>
      <c r="F693" s="84" t="b">
        <v>0</v>
      </c>
      <c r="G693" s="84" t="b">
        <v>0</v>
      </c>
    </row>
    <row r="694" spans="1:7" ht="15">
      <c r="A694" s="84" t="s">
        <v>5425</v>
      </c>
      <c r="B694" s="84">
        <v>5</v>
      </c>
      <c r="C694" s="122">
        <v>0</v>
      </c>
      <c r="D694" s="84" t="s">
        <v>4624</v>
      </c>
      <c r="E694" s="84" t="b">
        <v>0</v>
      </c>
      <c r="F694" s="84" t="b">
        <v>0</v>
      </c>
      <c r="G694" s="84" t="b">
        <v>0</v>
      </c>
    </row>
    <row r="695" spans="1:7" ht="15">
      <c r="A695" s="84" t="s">
        <v>5426</v>
      </c>
      <c r="B695" s="84">
        <v>5</v>
      </c>
      <c r="C695" s="122">
        <v>0</v>
      </c>
      <c r="D695" s="84" t="s">
        <v>4624</v>
      </c>
      <c r="E695" s="84" t="b">
        <v>0</v>
      </c>
      <c r="F695" s="84" t="b">
        <v>0</v>
      </c>
      <c r="G695" s="84" t="b">
        <v>0</v>
      </c>
    </row>
    <row r="696" spans="1:7" ht="15">
      <c r="A696" s="84" t="s">
        <v>5427</v>
      </c>
      <c r="B696" s="84">
        <v>5</v>
      </c>
      <c r="C696" s="122">
        <v>0</v>
      </c>
      <c r="D696" s="84" t="s">
        <v>4624</v>
      </c>
      <c r="E696" s="84" t="b">
        <v>0</v>
      </c>
      <c r="F696" s="84" t="b">
        <v>0</v>
      </c>
      <c r="G696" s="84" t="b">
        <v>0</v>
      </c>
    </row>
    <row r="697" spans="1:7" ht="15">
      <c r="A697" s="84" t="s">
        <v>5428</v>
      </c>
      <c r="B697" s="84">
        <v>5</v>
      </c>
      <c r="C697" s="122">
        <v>0</v>
      </c>
      <c r="D697" s="84" t="s">
        <v>4624</v>
      </c>
      <c r="E697" s="84" t="b">
        <v>0</v>
      </c>
      <c r="F697" s="84" t="b">
        <v>0</v>
      </c>
      <c r="G697" s="84" t="b">
        <v>0</v>
      </c>
    </row>
    <row r="698" spans="1:7" ht="15">
      <c r="A698" s="84" t="s">
        <v>5429</v>
      </c>
      <c r="B698" s="84">
        <v>5</v>
      </c>
      <c r="C698" s="122">
        <v>0</v>
      </c>
      <c r="D698" s="84" t="s">
        <v>4624</v>
      </c>
      <c r="E698" s="84" t="b">
        <v>0</v>
      </c>
      <c r="F698" s="84" t="b">
        <v>0</v>
      </c>
      <c r="G698" s="84" t="b">
        <v>0</v>
      </c>
    </row>
    <row r="699" spans="1:7" ht="15">
      <c r="A699" s="84" t="s">
        <v>5430</v>
      </c>
      <c r="B699" s="84">
        <v>5</v>
      </c>
      <c r="C699" s="122">
        <v>0</v>
      </c>
      <c r="D699" s="84" t="s">
        <v>4624</v>
      </c>
      <c r="E699" s="84" t="b">
        <v>0</v>
      </c>
      <c r="F699" s="84" t="b">
        <v>0</v>
      </c>
      <c r="G699" s="84" t="b">
        <v>0</v>
      </c>
    </row>
    <row r="700" spans="1:7" ht="15">
      <c r="A700" s="84" t="s">
        <v>5431</v>
      </c>
      <c r="B700" s="84">
        <v>5</v>
      </c>
      <c r="C700" s="122">
        <v>0</v>
      </c>
      <c r="D700" s="84" t="s">
        <v>4624</v>
      </c>
      <c r="E700" s="84" t="b">
        <v>0</v>
      </c>
      <c r="F700" s="84" t="b">
        <v>0</v>
      </c>
      <c r="G700" s="84" t="b">
        <v>0</v>
      </c>
    </row>
    <row r="701" spans="1:7" ht="15">
      <c r="A701" s="84" t="s">
        <v>5432</v>
      </c>
      <c r="B701" s="84">
        <v>5</v>
      </c>
      <c r="C701" s="122">
        <v>0</v>
      </c>
      <c r="D701" s="84" t="s">
        <v>4624</v>
      </c>
      <c r="E701" s="84" t="b">
        <v>0</v>
      </c>
      <c r="F701" s="84" t="b">
        <v>0</v>
      </c>
      <c r="G701" s="84" t="b">
        <v>0</v>
      </c>
    </row>
    <row r="702" spans="1:7" ht="15">
      <c r="A702" s="84" t="s">
        <v>5433</v>
      </c>
      <c r="B702" s="84">
        <v>5</v>
      </c>
      <c r="C702" s="122">
        <v>0</v>
      </c>
      <c r="D702" s="84" t="s">
        <v>4624</v>
      </c>
      <c r="E702" s="84" t="b">
        <v>0</v>
      </c>
      <c r="F702" s="84" t="b">
        <v>0</v>
      </c>
      <c r="G702" s="84" t="b">
        <v>0</v>
      </c>
    </row>
    <row r="703" spans="1:7" ht="15">
      <c r="A703" s="84" t="s">
        <v>5434</v>
      </c>
      <c r="B703" s="84">
        <v>5</v>
      </c>
      <c r="C703" s="122">
        <v>0</v>
      </c>
      <c r="D703" s="84" t="s">
        <v>4624</v>
      </c>
      <c r="E703" s="84" t="b">
        <v>0</v>
      </c>
      <c r="F703" s="84" t="b">
        <v>0</v>
      </c>
      <c r="G703" s="84" t="b">
        <v>0</v>
      </c>
    </row>
    <row r="704" spans="1:7" ht="15">
      <c r="A704" s="84" t="s">
        <v>5435</v>
      </c>
      <c r="B704" s="84">
        <v>5</v>
      </c>
      <c r="C704" s="122">
        <v>0</v>
      </c>
      <c r="D704" s="84" t="s">
        <v>4624</v>
      </c>
      <c r="E704" s="84" t="b">
        <v>0</v>
      </c>
      <c r="F704" s="84" t="b">
        <v>0</v>
      </c>
      <c r="G704" s="84" t="b">
        <v>0</v>
      </c>
    </row>
    <row r="705" spans="1:7" ht="15">
      <c r="A705" s="84" t="s">
        <v>5436</v>
      </c>
      <c r="B705" s="84">
        <v>5</v>
      </c>
      <c r="C705" s="122">
        <v>0</v>
      </c>
      <c r="D705" s="84" t="s">
        <v>4624</v>
      </c>
      <c r="E705" s="84" t="b">
        <v>0</v>
      </c>
      <c r="F705" s="84" t="b">
        <v>0</v>
      </c>
      <c r="G705" s="84" t="b">
        <v>0</v>
      </c>
    </row>
    <row r="706" spans="1:7" ht="15">
      <c r="A706" s="84" t="s">
        <v>5437</v>
      </c>
      <c r="B706" s="84">
        <v>5</v>
      </c>
      <c r="C706" s="122">
        <v>0</v>
      </c>
      <c r="D706" s="84" t="s">
        <v>4624</v>
      </c>
      <c r="E706" s="84" t="b">
        <v>0</v>
      </c>
      <c r="F706" s="84" t="b">
        <v>0</v>
      </c>
      <c r="G706" s="84" t="b">
        <v>0</v>
      </c>
    </row>
    <row r="707" spans="1:7" ht="15">
      <c r="A707" s="84" t="s">
        <v>5438</v>
      </c>
      <c r="B707" s="84">
        <v>5</v>
      </c>
      <c r="C707" s="122">
        <v>0</v>
      </c>
      <c r="D707" s="84" t="s">
        <v>4624</v>
      </c>
      <c r="E707" s="84" t="b">
        <v>0</v>
      </c>
      <c r="F707" s="84" t="b">
        <v>0</v>
      </c>
      <c r="G707" s="84" t="b">
        <v>0</v>
      </c>
    </row>
    <row r="708" spans="1:7" ht="15">
      <c r="A708" s="84" t="s">
        <v>272</v>
      </c>
      <c r="B708" s="84">
        <v>4</v>
      </c>
      <c r="C708" s="122">
        <v>0.0038003926669826047</v>
      </c>
      <c r="D708" s="84" t="s">
        <v>4624</v>
      </c>
      <c r="E708" s="84" t="b">
        <v>0</v>
      </c>
      <c r="F708" s="84" t="b">
        <v>0</v>
      </c>
      <c r="G708" s="84" t="b">
        <v>0</v>
      </c>
    </row>
    <row r="709" spans="1:7" ht="15">
      <c r="A709" s="84" t="s">
        <v>5476</v>
      </c>
      <c r="B709" s="84">
        <v>4</v>
      </c>
      <c r="C709" s="122">
        <v>0.0038003926669826047</v>
      </c>
      <c r="D709" s="84" t="s">
        <v>4624</v>
      </c>
      <c r="E709" s="84" t="b">
        <v>0</v>
      </c>
      <c r="F709" s="84" t="b">
        <v>0</v>
      </c>
      <c r="G709" s="84" t="b">
        <v>0</v>
      </c>
    </row>
    <row r="710" spans="1:7" ht="15">
      <c r="A710" s="84" t="s">
        <v>5401</v>
      </c>
      <c r="B710" s="84">
        <v>4</v>
      </c>
      <c r="C710" s="122">
        <v>0</v>
      </c>
      <c r="D710" s="84" t="s">
        <v>4625</v>
      </c>
      <c r="E710" s="84" t="b">
        <v>0</v>
      </c>
      <c r="F710" s="84" t="b">
        <v>0</v>
      </c>
      <c r="G710" s="84" t="b">
        <v>0</v>
      </c>
    </row>
    <row r="711" spans="1:7" ht="15">
      <c r="A711" s="84" t="s">
        <v>4803</v>
      </c>
      <c r="B711" s="84">
        <v>4</v>
      </c>
      <c r="C711" s="122">
        <v>0</v>
      </c>
      <c r="D711" s="84" t="s">
        <v>4625</v>
      </c>
      <c r="E711" s="84" t="b">
        <v>0</v>
      </c>
      <c r="F711" s="84" t="b">
        <v>0</v>
      </c>
      <c r="G711" s="84" t="b">
        <v>0</v>
      </c>
    </row>
    <row r="712" spans="1:7" ht="15">
      <c r="A712" s="84" t="s">
        <v>5382</v>
      </c>
      <c r="B712" s="84">
        <v>4</v>
      </c>
      <c r="C712" s="122">
        <v>0</v>
      </c>
      <c r="D712" s="84" t="s">
        <v>4625</v>
      </c>
      <c r="E712" s="84" t="b">
        <v>0</v>
      </c>
      <c r="F712" s="84" t="b">
        <v>0</v>
      </c>
      <c r="G712" s="84" t="b">
        <v>0</v>
      </c>
    </row>
    <row r="713" spans="1:7" ht="15">
      <c r="A713" s="84" t="s">
        <v>5439</v>
      </c>
      <c r="B713" s="84">
        <v>4</v>
      </c>
      <c r="C713" s="122">
        <v>0</v>
      </c>
      <c r="D713" s="84" t="s">
        <v>4625</v>
      </c>
      <c r="E713" s="84" t="b">
        <v>0</v>
      </c>
      <c r="F713" s="84" t="b">
        <v>0</v>
      </c>
      <c r="G713" s="84" t="b">
        <v>0</v>
      </c>
    </row>
    <row r="714" spans="1:7" ht="15">
      <c r="A714" s="84" t="s">
        <v>5440</v>
      </c>
      <c r="B714" s="84">
        <v>4</v>
      </c>
      <c r="C714" s="122">
        <v>0</v>
      </c>
      <c r="D714" s="84" t="s">
        <v>4625</v>
      </c>
      <c r="E714" s="84" t="b">
        <v>0</v>
      </c>
      <c r="F714" s="84" t="b">
        <v>0</v>
      </c>
      <c r="G714" s="84" t="b">
        <v>0</v>
      </c>
    </row>
    <row r="715" spans="1:7" ht="15">
      <c r="A715" s="84" t="s">
        <v>5441</v>
      </c>
      <c r="B715" s="84">
        <v>4</v>
      </c>
      <c r="C715" s="122">
        <v>0</v>
      </c>
      <c r="D715" s="84" t="s">
        <v>4625</v>
      </c>
      <c r="E715" s="84" t="b">
        <v>0</v>
      </c>
      <c r="F715" s="84" t="b">
        <v>0</v>
      </c>
      <c r="G715" s="84" t="b">
        <v>0</v>
      </c>
    </row>
    <row r="716" spans="1:7" ht="15">
      <c r="A716" s="84" t="s">
        <v>5442</v>
      </c>
      <c r="B716" s="84">
        <v>4</v>
      </c>
      <c r="C716" s="122">
        <v>0</v>
      </c>
      <c r="D716" s="84" t="s">
        <v>4625</v>
      </c>
      <c r="E716" s="84" t="b">
        <v>0</v>
      </c>
      <c r="F716" s="84" t="b">
        <v>0</v>
      </c>
      <c r="G716" s="84" t="b">
        <v>0</v>
      </c>
    </row>
    <row r="717" spans="1:7" ht="15">
      <c r="A717" s="84" t="s">
        <v>5443</v>
      </c>
      <c r="B717" s="84">
        <v>4</v>
      </c>
      <c r="C717" s="122">
        <v>0</v>
      </c>
      <c r="D717" s="84" t="s">
        <v>4625</v>
      </c>
      <c r="E717" s="84" t="b">
        <v>0</v>
      </c>
      <c r="F717" s="84" t="b">
        <v>0</v>
      </c>
      <c r="G717" s="84" t="b">
        <v>0</v>
      </c>
    </row>
    <row r="718" spans="1:7" ht="15">
      <c r="A718" s="84" t="s">
        <v>4744</v>
      </c>
      <c r="B718" s="84">
        <v>4</v>
      </c>
      <c r="C718" s="122">
        <v>0</v>
      </c>
      <c r="D718" s="84" t="s">
        <v>4625</v>
      </c>
      <c r="E718" s="84" t="b">
        <v>0</v>
      </c>
      <c r="F718" s="84" t="b">
        <v>0</v>
      </c>
      <c r="G718" s="84" t="b">
        <v>0</v>
      </c>
    </row>
    <row r="719" spans="1:7" ht="15">
      <c r="A719" s="84" t="s">
        <v>5444</v>
      </c>
      <c r="B719" s="84">
        <v>4</v>
      </c>
      <c r="C719" s="122">
        <v>0</v>
      </c>
      <c r="D719" s="84" t="s">
        <v>4625</v>
      </c>
      <c r="E719" s="84" t="b">
        <v>0</v>
      </c>
      <c r="F719" s="84" t="b">
        <v>0</v>
      </c>
      <c r="G719" s="84" t="b">
        <v>0</v>
      </c>
    </row>
    <row r="720" spans="1:7" ht="15">
      <c r="A720" s="84" t="s">
        <v>265</v>
      </c>
      <c r="B720" s="84">
        <v>3</v>
      </c>
      <c r="C720" s="122">
        <v>0.007649310404589792</v>
      </c>
      <c r="D720" s="84" t="s">
        <v>4625</v>
      </c>
      <c r="E720" s="84" t="b">
        <v>0</v>
      </c>
      <c r="F720" s="84" t="b">
        <v>0</v>
      </c>
      <c r="G720" s="84" t="b">
        <v>0</v>
      </c>
    </row>
    <row r="721" spans="1:7" ht="15">
      <c r="A721" s="84" t="s">
        <v>5524</v>
      </c>
      <c r="B721" s="84">
        <v>3</v>
      </c>
      <c r="C721" s="122">
        <v>0.007649310404589792</v>
      </c>
      <c r="D721" s="84" t="s">
        <v>4625</v>
      </c>
      <c r="E721" s="84" t="b">
        <v>0</v>
      </c>
      <c r="F721" s="84" t="b">
        <v>0</v>
      </c>
      <c r="G721" s="84" t="b">
        <v>0</v>
      </c>
    </row>
    <row r="722" spans="1:7" ht="15">
      <c r="A722" s="84" t="s">
        <v>4807</v>
      </c>
      <c r="B722" s="84">
        <v>2</v>
      </c>
      <c r="C722" s="122">
        <v>0</v>
      </c>
      <c r="D722" s="84" t="s">
        <v>4626</v>
      </c>
      <c r="E722" s="84" t="b">
        <v>0</v>
      </c>
      <c r="F722" s="84" t="b">
        <v>0</v>
      </c>
      <c r="G722" s="84" t="b">
        <v>0</v>
      </c>
    </row>
    <row r="723" spans="1:7" ht="15">
      <c r="A723" s="84" t="s">
        <v>5377</v>
      </c>
      <c r="B723" s="84">
        <v>8</v>
      </c>
      <c r="C723" s="122">
        <v>0</v>
      </c>
      <c r="D723" s="84" t="s">
        <v>4628</v>
      </c>
      <c r="E723" s="84" t="b">
        <v>0</v>
      </c>
      <c r="F723" s="84" t="b">
        <v>0</v>
      </c>
      <c r="G723" s="84" t="b">
        <v>0</v>
      </c>
    </row>
    <row r="724" spans="1:7" ht="15">
      <c r="A724" s="84" t="s">
        <v>5415</v>
      </c>
      <c r="B724" s="84">
        <v>5</v>
      </c>
      <c r="C724" s="122">
        <v>0</v>
      </c>
      <c r="D724" s="84" t="s">
        <v>4628</v>
      </c>
      <c r="E724" s="84" t="b">
        <v>0</v>
      </c>
      <c r="F724" s="84" t="b">
        <v>0</v>
      </c>
      <c r="G724" s="84" t="b">
        <v>0</v>
      </c>
    </row>
    <row r="725" spans="1:7" ht="15">
      <c r="A725" s="84" t="s">
        <v>4772</v>
      </c>
      <c r="B725" s="84">
        <v>4</v>
      </c>
      <c r="C725" s="122">
        <v>0</v>
      </c>
      <c r="D725" s="84" t="s">
        <v>4628</v>
      </c>
      <c r="E725" s="84" t="b">
        <v>0</v>
      </c>
      <c r="F725" s="84" t="b">
        <v>0</v>
      </c>
      <c r="G725" s="84" t="b">
        <v>0</v>
      </c>
    </row>
    <row r="726" spans="1:7" ht="15">
      <c r="A726" s="84" t="s">
        <v>5464</v>
      </c>
      <c r="B726" s="84">
        <v>4</v>
      </c>
      <c r="C726" s="122">
        <v>0</v>
      </c>
      <c r="D726" s="84" t="s">
        <v>4628</v>
      </c>
      <c r="E726" s="84" t="b">
        <v>0</v>
      </c>
      <c r="F726" s="84" t="b">
        <v>0</v>
      </c>
      <c r="G726" s="84" t="b">
        <v>0</v>
      </c>
    </row>
    <row r="727" spans="1:7" ht="15">
      <c r="A727" s="84" t="s">
        <v>5465</v>
      </c>
      <c r="B727" s="84">
        <v>4</v>
      </c>
      <c r="C727" s="122">
        <v>0</v>
      </c>
      <c r="D727" s="84" t="s">
        <v>4628</v>
      </c>
      <c r="E727" s="84" t="b">
        <v>0</v>
      </c>
      <c r="F727" s="84" t="b">
        <v>0</v>
      </c>
      <c r="G727" s="84" t="b">
        <v>0</v>
      </c>
    </row>
    <row r="728" spans="1:7" ht="15">
      <c r="A728" s="84" t="s">
        <v>5413</v>
      </c>
      <c r="B728" s="84">
        <v>4</v>
      </c>
      <c r="C728" s="122">
        <v>0</v>
      </c>
      <c r="D728" s="84" t="s">
        <v>4628</v>
      </c>
      <c r="E728" s="84" t="b">
        <v>0</v>
      </c>
      <c r="F728" s="84" t="b">
        <v>0</v>
      </c>
      <c r="G728" s="84" t="b">
        <v>0</v>
      </c>
    </row>
    <row r="729" spans="1:7" ht="15">
      <c r="A729" s="84" t="s">
        <v>5414</v>
      </c>
      <c r="B729" s="84">
        <v>4</v>
      </c>
      <c r="C729" s="122">
        <v>0</v>
      </c>
      <c r="D729" s="84" t="s">
        <v>4628</v>
      </c>
      <c r="E729" s="84" t="b">
        <v>0</v>
      </c>
      <c r="F729" s="84" t="b">
        <v>0</v>
      </c>
      <c r="G729" s="84" t="b">
        <v>0</v>
      </c>
    </row>
    <row r="730" spans="1:7" ht="15">
      <c r="A730" s="84" t="s">
        <v>5466</v>
      </c>
      <c r="B730" s="84">
        <v>4</v>
      </c>
      <c r="C730" s="122">
        <v>0</v>
      </c>
      <c r="D730" s="84" t="s">
        <v>4628</v>
      </c>
      <c r="E730" s="84" t="b">
        <v>0</v>
      </c>
      <c r="F730" s="84" t="b">
        <v>0</v>
      </c>
      <c r="G730" s="84" t="b">
        <v>0</v>
      </c>
    </row>
    <row r="731" spans="1:7" ht="15">
      <c r="A731" s="84" t="s">
        <v>5467</v>
      </c>
      <c r="B731" s="84">
        <v>4</v>
      </c>
      <c r="C731" s="122">
        <v>0</v>
      </c>
      <c r="D731" s="84" t="s">
        <v>4628</v>
      </c>
      <c r="E731" s="84" t="b">
        <v>0</v>
      </c>
      <c r="F731" s="84" t="b">
        <v>1</v>
      </c>
      <c r="G731" s="84" t="b">
        <v>0</v>
      </c>
    </row>
    <row r="732" spans="1:7" ht="15">
      <c r="A732" s="84" t="s">
        <v>5468</v>
      </c>
      <c r="B732" s="84">
        <v>4</v>
      </c>
      <c r="C732" s="122">
        <v>0</v>
      </c>
      <c r="D732" s="84" t="s">
        <v>4628</v>
      </c>
      <c r="E732" s="84" t="b">
        <v>0</v>
      </c>
      <c r="F732" s="84" t="b">
        <v>0</v>
      </c>
      <c r="G732" s="84" t="b">
        <v>0</v>
      </c>
    </row>
    <row r="733" spans="1:7" ht="15">
      <c r="A733" s="84" t="s">
        <v>5469</v>
      </c>
      <c r="B733" s="84">
        <v>4</v>
      </c>
      <c r="C733" s="122">
        <v>0</v>
      </c>
      <c r="D733" s="84" t="s">
        <v>4628</v>
      </c>
      <c r="E733" s="84" t="b">
        <v>0</v>
      </c>
      <c r="F733" s="84" t="b">
        <v>0</v>
      </c>
      <c r="G733" s="84" t="b">
        <v>0</v>
      </c>
    </row>
    <row r="734" spans="1:7" ht="15">
      <c r="A734" s="84" t="s">
        <v>5470</v>
      </c>
      <c r="B734" s="84">
        <v>4</v>
      </c>
      <c r="C734" s="122">
        <v>0</v>
      </c>
      <c r="D734" s="84" t="s">
        <v>4628</v>
      </c>
      <c r="E734" s="84" t="b">
        <v>0</v>
      </c>
      <c r="F734" s="84" t="b">
        <v>0</v>
      </c>
      <c r="G734" s="84" t="b">
        <v>0</v>
      </c>
    </row>
    <row r="735" spans="1:7" ht="15">
      <c r="A735" s="84" t="s">
        <v>333</v>
      </c>
      <c r="B735" s="84">
        <v>3</v>
      </c>
      <c r="C735" s="122">
        <v>0.004867742984738958</v>
      </c>
      <c r="D735" s="84" t="s">
        <v>4628</v>
      </c>
      <c r="E735" s="84" t="b">
        <v>0</v>
      </c>
      <c r="F735" s="84" t="b">
        <v>0</v>
      </c>
      <c r="G735" s="84" t="b">
        <v>0</v>
      </c>
    </row>
    <row r="736" spans="1:7" ht="15">
      <c r="A736" s="84" t="s">
        <v>5345</v>
      </c>
      <c r="B736" s="84">
        <v>3</v>
      </c>
      <c r="C736" s="122">
        <v>0.004867742984738958</v>
      </c>
      <c r="D736" s="84" t="s">
        <v>4628</v>
      </c>
      <c r="E736" s="84" t="b">
        <v>0</v>
      </c>
      <c r="F736" s="84" t="b">
        <v>0</v>
      </c>
      <c r="G736" s="84" t="b">
        <v>0</v>
      </c>
    </row>
    <row r="737" spans="1:7" ht="15">
      <c r="A737" s="84" t="s">
        <v>559</v>
      </c>
      <c r="B737" s="84">
        <v>2</v>
      </c>
      <c r="C737" s="122">
        <v>0</v>
      </c>
      <c r="D737" s="84" t="s">
        <v>4629</v>
      </c>
      <c r="E737" s="84" t="b">
        <v>0</v>
      </c>
      <c r="F737" s="84" t="b">
        <v>0</v>
      </c>
      <c r="G737" s="84" t="b">
        <v>0</v>
      </c>
    </row>
    <row r="738" spans="1:7" ht="15">
      <c r="A738" s="84" t="s">
        <v>558</v>
      </c>
      <c r="B738" s="84">
        <v>2</v>
      </c>
      <c r="C738" s="122">
        <v>0</v>
      </c>
      <c r="D738" s="84" t="s">
        <v>4629</v>
      </c>
      <c r="E738" s="84" t="b">
        <v>0</v>
      </c>
      <c r="F738" s="84" t="b">
        <v>0</v>
      </c>
      <c r="G738" s="84" t="b">
        <v>0</v>
      </c>
    </row>
    <row r="739" spans="1:7" ht="15">
      <c r="A739" s="84" t="s">
        <v>5522</v>
      </c>
      <c r="B739" s="84">
        <v>2</v>
      </c>
      <c r="C739" s="122">
        <v>0</v>
      </c>
      <c r="D739" s="84" t="s">
        <v>4629</v>
      </c>
      <c r="E739" s="84" t="b">
        <v>0</v>
      </c>
      <c r="F739" s="84" t="b">
        <v>0</v>
      </c>
      <c r="G739" s="84" t="b">
        <v>0</v>
      </c>
    </row>
    <row r="740" spans="1:7" ht="15">
      <c r="A740" s="84" t="s">
        <v>5647</v>
      </c>
      <c r="B740" s="84">
        <v>2</v>
      </c>
      <c r="C740" s="122">
        <v>0</v>
      </c>
      <c r="D740" s="84" t="s">
        <v>4629</v>
      </c>
      <c r="E740" s="84" t="b">
        <v>0</v>
      </c>
      <c r="F740" s="84" t="b">
        <v>0</v>
      </c>
      <c r="G740" s="84" t="b">
        <v>0</v>
      </c>
    </row>
    <row r="741" spans="1:7" ht="15">
      <c r="A741" s="84" t="s">
        <v>5648</v>
      </c>
      <c r="B741" s="84">
        <v>2</v>
      </c>
      <c r="C741" s="122">
        <v>0</v>
      </c>
      <c r="D741" s="84" t="s">
        <v>4629</v>
      </c>
      <c r="E741" s="84" t="b">
        <v>0</v>
      </c>
      <c r="F741" s="84" t="b">
        <v>0</v>
      </c>
      <c r="G741" s="84" t="b">
        <v>0</v>
      </c>
    </row>
    <row r="742" spans="1:7" ht="15">
      <c r="A742" s="84" t="s">
        <v>5649</v>
      </c>
      <c r="B742" s="84">
        <v>2</v>
      </c>
      <c r="C742" s="122">
        <v>0</v>
      </c>
      <c r="D742" s="84" t="s">
        <v>4629</v>
      </c>
      <c r="E742" s="84" t="b">
        <v>0</v>
      </c>
      <c r="F742" s="84" t="b">
        <v>0</v>
      </c>
      <c r="G742" s="84" t="b">
        <v>0</v>
      </c>
    </row>
    <row r="743" spans="1:7" ht="15">
      <c r="A743" s="84" t="s">
        <v>5650</v>
      </c>
      <c r="B743" s="84">
        <v>2</v>
      </c>
      <c r="C743" s="122">
        <v>0</v>
      </c>
      <c r="D743" s="84" t="s">
        <v>4629</v>
      </c>
      <c r="E743" s="84" t="b">
        <v>0</v>
      </c>
      <c r="F743" s="84" t="b">
        <v>0</v>
      </c>
      <c r="G743" s="84" t="b">
        <v>0</v>
      </c>
    </row>
    <row r="744" spans="1:7" ht="15">
      <c r="A744" s="84" t="s">
        <v>4772</v>
      </c>
      <c r="B744" s="84">
        <v>2</v>
      </c>
      <c r="C744" s="122">
        <v>0</v>
      </c>
      <c r="D744" s="84" t="s">
        <v>4629</v>
      </c>
      <c r="E744" s="84" t="b">
        <v>0</v>
      </c>
      <c r="F744" s="84" t="b">
        <v>0</v>
      </c>
      <c r="G744" s="84" t="b">
        <v>0</v>
      </c>
    </row>
    <row r="745" spans="1:7" ht="15">
      <c r="A745" s="84" t="s">
        <v>5651</v>
      </c>
      <c r="B745" s="84">
        <v>2</v>
      </c>
      <c r="C745" s="122">
        <v>0</v>
      </c>
      <c r="D745" s="84" t="s">
        <v>4629</v>
      </c>
      <c r="E745" s="84" t="b">
        <v>0</v>
      </c>
      <c r="F745" s="84" t="b">
        <v>0</v>
      </c>
      <c r="G745" s="84" t="b">
        <v>0</v>
      </c>
    </row>
    <row r="746" spans="1:7" ht="15">
      <c r="A746" s="84" t="s">
        <v>4788</v>
      </c>
      <c r="B746" s="84">
        <v>4</v>
      </c>
      <c r="C746" s="122">
        <v>0</v>
      </c>
      <c r="D746" s="84" t="s">
        <v>4630</v>
      </c>
      <c r="E746" s="84" t="b">
        <v>0</v>
      </c>
      <c r="F746" s="84" t="b">
        <v>0</v>
      </c>
      <c r="G746" s="84" t="b">
        <v>0</v>
      </c>
    </row>
    <row r="747" spans="1:7" ht="15">
      <c r="A747" s="84" t="s">
        <v>536</v>
      </c>
      <c r="B747" s="84">
        <v>2</v>
      </c>
      <c r="C747" s="122">
        <v>0</v>
      </c>
      <c r="D747" s="84" t="s">
        <v>4630</v>
      </c>
      <c r="E747" s="84" t="b">
        <v>0</v>
      </c>
      <c r="F747" s="84" t="b">
        <v>0</v>
      </c>
      <c r="G747" s="84" t="b">
        <v>0</v>
      </c>
    </row>
    <row r="748" spans="1:7" ht="15">
      <c r="A748" s="84" t="s">
        <v>535</v>
      </c>
      <c r="B748" s="84">
        <v>2</v>
      </c>
      <c r="C748" s="122">
        <v>0</v>
      </c>
      <c r="D748" s="84" t="s">
        <v>4630</v>
      </c>
      <c r="E748" s="84" t="b">
        <v>0</v>
      </c>
      <c r="F748" s="84" t="b">
        <v>0</v>
      </c>
      <c r="G748" s="84" t="b">
        <v>0</v>
      </c>
    </row>
    <row r="749" spans="1:7" ht="15">
      <c r="A749" s="84" t="s">
        <v>5682</v>
      </c>
      <c r="B749" s="84">
        <v>2</v>
      </c>
      <c r="C749" s="122">
        <v>0.00860085701897089</v>
      </c>
      <c r="D749" s="84" t="s">
        <v>4630</v>
      </c>
      <c r="E749" s="84" t="b">
        <v>0</v>
      </c>
      <c r="F749" s="84" t="b">
        <v>0</v>
      </c>
      <c r="G749" s="84" t="b">
        <v>0</v>
      </c>
    </row>
    <row r="750" spans="1:7" ht="15">
      <c r="A750" s="84" t="s">
        <v>4793</v>
      </c>
      <c r="B750" s="84">
        <v>2</v>
      </c>
      <c r="C750" s="122">
        <v>0.00860085701897089</v>
      </c>
      <c r="D750" s="84" t="s">
        <v>4630</v>
      </c>
      <c r="E750" s="84" t="b">
        <v>0</v>
      </c>
      <c r="F750" s="84" t="b">
        <v>0</v>
      </c>
      <c r="G750" s="84" t="b">
        <v>0</v>
      </c>
    </row>
    <row r="751" spans="1:7" ht="15">
      <c r="A751" s="84" t="s">
        <v>5480</v>
      </c>
      <c r="B751" s="84">
        <v>2</v>
      </c>
      <c r="C751" s="122">
        <v>0</v>
      </c>
      <c r="D751" s="84" t="s">
        <v>4630</v>
      </c>
      <c r="E751" s="84" t="b">
        <v>0</v>
      </c>
      <c r="F751" s="84" t="b">
        <v>0</v>
      </c>
      <c r="G751" s="84" t="b">
        <v>0</v>
      </c>
    </row>
    <row r="752" spans="1:7" ht="15">
      <c r="A752" s="84" t="s">
        <v>4790</v>
      </c>
      <c r="B752" s="84">
        <v>2</v>
      </c>
      <c r="C752" s="122">
        <v>0</v>
      </c>
      <c r="D752" s="84" t="s">
        <v>4630</v>
      </c>
      <c r="E752" s="84" t="b">
        <v>0</v>
      </c>
      <c r="F752" s="84" t="b">
        <v>0</v>
      </c>
      <c r="G752" s="84" t="b">
        <v>0</v>
      </c>
    </row>
    <row r="753" spans="1:7" ht="15">
      <c r="A753" s="84" t="s">
        <v>5347</v>
      </c>
      <c r="B753" s="84">
        <v>2</v>
      </c>
      <c r="C753" s="122">
        <v>0</v>
      </c>
      <c r="D753" s="84" t="s">
        <v>4630</v>
      </c>
      <c r="E753" s="84" t="b">
        <v>0</v>
      </c>
      <c r="F753" s="84" t="b">
        <v>0</v>
      </c>
      <c r="G753" s="84" t="b">
        <v>0</v>
      </c>
    </row>
    <row r="754" spans="1:7" ht="15">
      <c r="A754" s="84" t="s">
        <v>4832</v>
      </c>
      <c r="B754" s="84">
        <v>2</v>
      </c>
      <c r="C754" s="122">
        <v>0.00860085701897089</v>
      </c>
      <c r="D754" s="84" t="s">
        <v>4630</v>
      </c>
      <c r="E754" s="84" t="b">
        <v>0</v>
      </c>
      <c r="F754" s="84" t="b">
        <v>0</v>
      </c>
      <c r="G754" s="84" t="b">
        <v>0</v>
      </c>
    </row>
    <row r="755" spans="1:7" ht="15">
      <c r="A755" s="84" t="s">
        <v>5683</v>
      </c>
      <c r="B755" s="84">
        <v>2</v>
      </c>
      <c r="C755" s="122">
        <v>0.00860085701897089</v>
      </c>
      <c r="D755" s="84" t="s">
        <v>4630</v>
      </c>
      <c r="E755" s="84" t="b">
        <v>0</v>
      </c>
      <c r="F755" s="84" t="b">
        <v>0</v>
      </c>
      <c r="G755" s="84" t="b">
        <v>0</v>
      </c>
    </row>
    <row r="756" spans="1:7" ht="15">
      <c r="A756" s="84" t="s">
        <v>5385</v>
      </c>
      <c r="B756" s="84">
        <v>2</v>
      </c>
      <c r="C756" s="122">
        <v>0.00860085701897089</v>
      </c>
      <c r="D756" s="84" t="s">
        <v>4630</v>
      </c>
      <c r="E756" s="84" t="b">
        <v>0</v>
      </c>
      <c r="F756" s="84" t="b">
        <v>0</v>
      </c>
      <c r="G756" s="84" t="b">
        <v>0</v>
      </c>
    </row>
    <row r="757" spans="1:7" ht="15">
      <c r="A757" s="84" t="s">
        <v>4772</v>
      </c>
      <c r="B757" s="84">
        <v>2</v>
      </c>
      <c r="C757" s="122">
        <v>0</v>
      </c>
      <c r="D757" s="84" t="s">
        <v>4631</v>
      </c>
      <c r="E757" s="84" t="b">
        <v>0</v>
      </c>
      <c r="F757" s="84" t="b">
        <v>0</v>
      </c>
      <c r="G757" s="84" t="b">
        <v>0</v>
      </c>
    </row>
    <row r="758" spans="1:7" ht="15">
      <c r="A758" s="84" t="s">
        <v>5652</v>
      </c>
      <c r="B758" s="84">
        <v>2</v>
      </c>
      <c r="C758" s="122">
        <v>0.014334761698284819</v>
      </c>
      <c r="D758" s="84" t="s">
        <v>4631</v>
      </c>
      <c r="E758" s="84" t="b">
        <v>0</v>
      </c>
      <c r="F758" s="84" t="b">
        <v>0</v>
      </c>
      <c r="G758" s="84" t="b">
        <v>0</v>
      </c>
    </row>
    <row r="759" spans="1:7" ht="15">
      <c r="A759" s="84" t="s">
        <v>5653</v>
      </c>
      <c r="B759" s="84">
        <v>2</v>
      </c>
      <c r="C759" s="122">
        <v>0.014334761698284819</v>
      </c>
      <c r="D759" s="84" t="s">
        <v>4631</v>
      </c>
      <c r="E759" s="84" t="b">
        <v>0</v>
      </c>
      <c r="F759" s="84" t="b">
        <v>0</v>
      </c>
      <c r="G759" s="84" t="b">
        <v>0</v>
      </c>
    </row>
    <row r="760" spans="1:7" ht="15">
      <c r="A760" s="84" t="s">
        <v>5483</v>
      </c>
      <c r="B760" s="84">
        <v>2</v>
      </c>
      <c r="C760" s="122">
        <v>0.014334761698284819</v>
      </c>
      <c r="D760" s="84" t="s">
        <v>4631</v>
      </c>
      <c r="E760" s="84" t="b">
        <v>0</v>
      </c>
      <c r="F760" s="84" t="b">
        <v>0</v>
      </c>
      <c r="G760" s="84" t="b">
        <v>0</v>
      </c>
    </row>
    <row r="761" spans="1:7" ht="15">
      <c r="A761" s="84" t="s">
        <v>5349</v>
      </c>
      <c r="B761" s="84">
        <v>6</v>
      </c>
      <c r="C761" s="122">
        <v>0</v>
      </c>
      <c r="D761" s="84" t="s">
        <v>4632</v>
      </c>
      <c r="E761" s="84" t="b">
        <v>0</v>
      </c>
      <c r="F761" s="84" t="b">
        <v>0</v>
      </c>
      <c r="G761" s="84" t="b">
        <v>0</v>
      </c>
    </row>
    <row r="762" spans="1:7" ht="15">
      <c r="A762" s="84" t="s">
        <v>5393</v>
      </c>
      <c r="B762" s="84">
        <v>6</v>
      </c>
      <c r="C762" s="122">
        <v>0</v>
      </c>
      <c r="D762" s="84" t="s">
        <v>4632</v>
      </c>
      <c r="E762" s="84" t="b">
        <v>0</v>
      </c>
      <c r="F762" s="84" t="b">
        <v>0</v>
      </c>
      <c r="G762" s="84" t="b">
        <v>0</v>
      </c>
    </row>
    <row r="763" spans="1:7" ht="15">
      <c r="A763" s="84" t="s">
        <v>5394</v>
      </c>
      <c r="B763" s="84">
        <v>6</v>
      </c>
      <c r="C763" s="122">
        <v>0</v>
      </c>
      <c r="D763" s="84" t="s">
        <v>4632</v>
      </c>
      <c r="E763" s="84" t="b">
        <v>0</v>
      </c>
      <c r="F763" s="84" t="b">
        <v>0</v>
      </c>
      <c r="G763" s="84" t="b">
        <v>0</v>
      </c>
    </row>
    <row r="764" spans="1:7" ht="15">
      <c r="A764" s="84" t="s">
        <v>5395</v>
      </c>
      <c r="B764" s="84">
        <v>6</v>
      </c>
      <c r="C764" s="122">
        <v>0</v>
      </c>
      <c r="D764" s="84" t="s">
        <v>4632</v>
      </c>
      <c r="E764" s="84" t="b">
        <v>0</v>
      </c>
      <c r="F764" s="84" t="b">
        <v>0</v>
      </c>
      <c r="G764" s="84" t="b">
        <v>0</v>
      </c>
    </row>
    <row r="765" spans="1:7" ht="15">
      <c r="A765" s="84" t="s">
        <v>5346</v>
      </c>
      <c r="B765" s="84">
        <v>6</v>
      </c>
      <c r="C765" s="122">
        <v>0</v>
      </c>
      <c r="D765" s="84" t="s">
        <v>4632</v>
      </c>
      <c r="E765" s="84" t="b">
        <v>0</v>
      </c>
      <c r="F765" s="84" t="b">
        <v>0</v>
      </c>
      <c r="G765" s="84" t="b">
        <v>0</v>
      </c>
    </row>
    <row r="766" spans="1:7" ht="15">
      <c r="A766" s="84" t="s">
        <v>5396</v>
      </c>
      <c r="B766" s="84">
        <v>6</v>
      </c>
      <c r="C766" s="122">
        <v>0</v>
      </c>
      <c r="D766" s="84" t="s">
        <v>4632</v>
      </c>
      <c r="E766" s="84" t="b">
        <v>0</v>
      </c>
      <c r="F766" s="84" t="b">
        <v>0</v>
      </c>
      <c r="G766" s="84" t="b">
        <v>0</v>
      </c>
    </row>
    <row r="767" spans="1:7" ht="15">
      <c r="A767" s="84" t="s">
        <v>4790</v>
      </c>
      <c r="B767" s="84">
        <v>6</v>
      </c>
      <c r="C767" s="122">
        <v>0</v>
      </c>
      <c r="D767" s="84" t="s">
        <v>4632</v>
      </c>
      <c r="E767" s="84" t="b">
        <v>0</v>
      </c>
      <c r="F767" s="84" t="b">
        <v>0</v>
      </c>
      <c r="G767" s="84" t="b">
        <v>0</v>
      </c>
    </row>
    <row r="768" spans="1:7" ht="15">
      <c r="A768" s="84" t="s">
        <v>4788</v>
      </c>
      <c r="B768" s="84">
        <v>6</v>
      </c>
      <c r="C768" s="122">
        <v>0</v>
      </c>
      <c r="D768" s="84" t="s">
        <v>4632</v>
      </c>
      <c r="E768" s="84" t="b">
        <v>0</v>
      </c>
      <c r="F768" s="84" t="b">
        <v>0</v>
      </c>
      <c r="G768" s="84" t="b">
        <v>0</v>
      </c>
    </row>
    <row r="769" spans="1:7" ht="15">
      <c r="A769" s="84" t="s">
        <v>4794</v>
      </c>
      <c r="B769" s="84">
        <v>6</v>
      </c>
      <c r="C769" s="122">
        <v>0</v>
      </c>
      <c r="D769" s="84" t="s">
        <v>4632</v>
      </c>
      <c r="E769" s="84" t="b">
        <v>0</v>
      </c>
      <c r="F769" s="84" t="b">
        <v>0</v>
      </c>
      <c r="G769" s="84" t="b">
        <v>0</v>
      </c>
    </row>
    <row r="770" spans="1:7" ht="15">
      <c r="A770" s="84" t="s">
        <v>5397</v>
      </c>
      <c r="B770" s="84">
        <v>6</v>
      </c>
      <c r="C770" s="122">
        <v>0</v>
      </c>
      <c r="D770" s="84" t="s">
        <v>4632</v>
      </c>
      <c r="E770" s="84" t="b">
        <v>0</v>
      </c>
      <c r="F770" s="84" t="b">
        <v>0</v>
      </c>
      <c r="G770" s="84" t="b">
        <v>0</v>
      </c>
    </row>
    <row r="771" spans="1:7" ht="15">
      <c r="A771" s="84" t="s">
        <v>5398</v>
      </c>
      <c r="B771" s="84">
        <v>6</v>
      </c>
      <c r="C771" s="122">
        <v>0</v>
      </c>
      <c r="D771" s="84" t="s">
        <v>4632</v>
      </c>
      <c r="E771" s="84" t="b">
        <v>0</v>
      </c>
      <c r="F771" s="84" t="b">
        <v>0</v>
      </c>
      <c r="G771" s="84" t="b">
        <v>0</v>
      </c>
    </row>
    <row r="772" spans="1:7" ht="15">
      <c r="A772" s="84" t="s">
        <v>4793</v>
      </c>
      <c r="B772" s="84">
        <v>6</v>
      </c>
      <c r="C772" s="122">
        <v>0</v>
      </c>
      <c r="D772" s="84" t="s">
        <v>4632</v>
      </c>
      <c r="E772" s="84" t="b">
        <v>0</v>
      </c>
      <c r="F772" s="84" t="b">
        <v>0</v>
      </c>
      <c r="G772" s="84" t="b">
        <v>0</v>
      </c>
    </row>
    <row r="773" spans="1:7" ht="15">
      <c r="A773" s="84" t="s">
        <v>5399</v>
      </c>
      <c r="B773" s="84">
        <v>6</v>
      </c>
      <c r="C773" s="122">
        <v>0</v>
      </c>
      <c r="D773" s="84" t="s">
        <v>4632</v>
      </c>
      <c r="E773" s="84" t="b">
        <v>0</v>
      </c>
      <c r="F773" s="84" t="b">
        <v>0</v>
      </c>
      <c r="G773" s="84" t="b">
        <v>0</v>
      </c>
    </row>
    <row r="774" spans="1:7" ht="15">
      <c r="A774" s="84" t="s">
        <v>5400</v>
      </c>
      <c r="B774" s="84">
        <v>6</v>
      </c>
      <c r="C774" s="122">
        <v>0</v>
      </c>
      <c r="D774" s="84" t="s">
        <v>4632</v>
      </c>
      <c r="E774" s="84" t="b">
        <v>0</v>
      </c>
      <c r="F774" s="84" t="b">
        <v>0</v>
      </c>
      <c r="G774" s="84" t="b">
        <v>0</v>
      </c>
    </row>
    <row r="775" spans="1:7" ht="15">
      <c r="A775" s="84" t="s">
        <v>5455</v>
      </c>
      <c r="B775" s="84">
        <v>4</v>
      </c>
      <c r="C775" s="122">
        <v>0.005067374361314568</v>
      </c>
      <c r="D775" s="84" t="s">
        <v>4632</v>
      </c>
      <c r="E775" s="84" t="b">
        <v>0</v>
      </c>
      <c r="F775" s="84" t="b">
        <v>0</v>
      </c>
      <c r="G775" s="84" t="b">
        <v>0</v>
      </c>
    </row>
    <row r="776" spans="1:7" ht="15">
      <c r="A776" s="84" t="s">
        <v>5456</v>
      </c>
      <c r="B776" s="84">
        <v>4</v>
      </c>
      <c r="C776" s="122">
        <v>0.005067374361314568</v>
      </c>
      <c r="D776" s="84" t="s">
        <v>4632</v>
      </c>
      <c r="E776" s="84" t="b">
        <v>0</v>
      </c>
      <c r="F776" s="84" t="b">
        <v>0</v>
      </c>
      <c r="G776" s="84" t="b">
        <v>0</v>
      </c>
    </row>
    <row r="777" spans="1:7" ht="15">
      <c r="A777" s="84" t="s">
        <v>5411</v>
      </c>
      <c r="B777" s="84">
        <v>4</v>
      </c>
      <c r="C777" s="122">
        <v>0.005067374361314568</v>
      </c>
      <c r="D777" s="84" t="s">
        <v>4632</v>
      </c>
      <c r="E777" s="84" t="b">
        <v>0</v>
      </c>
      <c r="F777" s="84" t="b">
        <v>0</v>
      </c>
      <c r="G777" s="84" t="b">
        <v>0</v>
      </c>
    </row>
    <row r="778" spans="1:7" ht="15">
      <c r="A778" s="84" t="s">
        <v>5457</v>
      </c>
      <c r="B778" s="84">
        <v>4</v>
      </c>
      <c r="C778" s="122">
        <v>0.005067374361314568</v>
      </c>
      <c r="D778" s="84" t="s">
        <v>4632</v>
      </c>
      <c r="E778" s="84" t="b">
        <v>0</v>
      </c>
      <c r="F778" s="84" t="b">
        <v>0</v>
      </c>
      <c r="G778" s="84" t="b">
        <v>0</v>
      </c>
    </row>
    <row r="779" spans="1:7" ht="15">
      <c r="A779" s="84" t="s">
        <v>4809</v>
      </c>
      <c r="B779" s="84">
        <v>4</v>
      </c>
      <c r="C779" s="122">
        <v>0.005067374361314568</v>
      </c>
      <c r="D779" s="84" t="s">
        <v>4632</v>
      </c>
      <c r="E779" s="84" t="b">
        <v>0</v>
      </c>
      <c r="F779" s="84" t="b">
        <v>0</v>
      </c>
      <c r="G779" s="84" t="b">
        <v>0</v>
      </c>
    </row>
    <row r="780" spans="1:7" ht="15">
      <c r="A780" s="84" t="s">
        <v>5458</v>
      </c>
      <c r="B780" s="84">
        <v>4</v>
      </c>
      <c r="C780" s="122">
        <v>0.01373010804948669</v>
      </c>
      <c r="D780" s="84" t="s">
        <v>4632</v>
      </c>
      <c r="E780" s="84" t="b">
        <v>0</v>
      </c>
      <c r="F780" s="84" t="b">
        <v>0</v>
      </c>
      <c r="G780" s="84" t="b">
        <v>0</v>
      </c>
    </row>
    <row r="781" spans="1:7" ht="15">
      <c r="A781" s="84" t="s">
        <v>5491</v>
      </c>
      <c r="B781" s="84">
        <v>3</v>
      </c>
      <c r="C781" s="122">
        <v>0.006497050266129091</v>
      </c>
      <c r="D781" s="84" t="s">
        <v>4632</v>
      </c>
      <c r="E781" s="84" t="b">
        <v>0</v>
      </c>
      <c r="F781" s="84" t="b">
        <v>0</v>
      </c>
      <c r="G781" s="84" t="b">
        <v>0</v>
      </c>
    </row>
    <row r="782" spans="1:7" ht="15">
      <c r="A782" s="84" t="s">
        <v>5492</v>
      </c>
      <c r="B782" s="84">
        <v>3</v>
      </c>
      <c r="C782" s="122">
        <v>0.006497050266129091</v>
      </c>
      <c r="D782" s="84" t="s">
        <v>4632</v>
      </c>
      <c r="E782" s="84" t="b">
        <v>0</v>
      </c>
      <c r="F782" s="84" t="b">
        <v>0</v>
      </c>
      <c r="G782" s="84" t="b">
        <v>0</v>
      </c>
    </row>
    <row r="783" spans="1:7" ht="15">
      <c r="A783" s="84" t="s">
        <v>4800</v>
      </c>
      <c r="B783" s="84">
        <v>3</v>
      </c>
      <c r="C783" s="122">
        <v>0.006497050266129091</v>
      </c>
      <c r="D783" s="84" t="s">
        <v>4632</v>
      </c>
      <c r="E783" s="84" t="b">
        <v>0</v>
      </c>
      <c r="F783" s="84" t="b">
        <v>0</v>
      </c>
      <c r="G783" s="84" t="b">
        <v>0</v>
      </c>
    </row>
    <row r="784" spans="1:7" ht="15">
      <c r="A784" s="84" t="s">
        <v>5493</v>
      </c>
      <c r="B784" s="84">
        <v>3</v>
      </c>
      <c r="C784" s="122">
        <v>0.006497050266129091</v>
      </c>
      <c r="D784" s="84" t="s">
        <v>4632</v>
      </c>
      <c r="E784" s="84" t="b">
        <v>0</v>
      </c>
      <c r="F784" s="84" t="b">
        <v>0</v>
      </c>
      <c r="G784" s="84" t="b">
        <v>0</v>
      </c>
    </row>
    <row r="785" spans="1:7" ht="15">
      <c r="A785" s="84" t="s">
        <v>823</v>
      </c>
      <c r="B785" s="84">
        <v>3</v>
      </c>
      <c r="C785" s="122">
        <v>0.006497050266129091</v>
      </c>
      <c r="D785" s="84" t="s">
        <v>4632</v>
      </c>
      <c r="E785" s="84" t="b">
        <v>0</v>
      </c>
      <c r="F785" s="84" t="b">
        <v>0</v>
      </c>
      <c r="G785" s="84" t="b">
        <v>0</v>
      </c>
    </row>
    <row r="786" spans="1:7" ht="15">
      <c r="A786" s="84" t="s">
        <v>353</v>
      </c>
      <c r="B786" s="84">
        <v>2</v>
      </c>
      <c r="C786" s="122">
        <v>0.006865054024743345</v>
      </c>
      <c r="D786" s="84" t="s">
        <v>4632</v>
      </c>
      <c r="E786" s="84" t="b">
        <v>0</v>
      </c>
      <c r="F786" s="84" t="b">
        <v>0</v>
      </c>
      <c r="G786" s="84" t="b">
        <v>0</v>
      </c>
    </row>
    <row r="787" spans="1:7" ht="15">
      <c r="A787" s="84" t="s">
        <v>5550</v>
      </c>
      <c r="B787" s="84">
        <v>2</v>
      </c>
      <c r="C787" s="122">
        <v>0.006865054024743345</v>
      </c>
      <c r="D787" s="84" t="s">
        <v>4632</v>
      </c>
      <c r="E787" s="84" t="b">
        <v>0</v>
      </c>
      <c r="F787" s="84" t="b">
        <v>0</v>
      </c>
      <c r="G787" s="84" t="b">
        <v>0</v>
      </c>
    </row>
    <row r="788" spans="1:7" ht="15">
      <c r="A788" s="84" t="s">
        <v>5551</v>
      </c>
      <c r="B788" s="84">
        <v>2</v>
      </c>
      <c r="C788" s="122">
        <v>0.006865054024743345</v>
      </c>
      <c r="D788" s="84" t="s">
        <v>4632</v>
      </c>
      <c r="E788" s="84" t="b">
        <v>0</v>
      </c>
      <c r="F788" s="84" t="b">
        <v>0</v>
      </c>
      <c r="G788" s="84" t="b">
        <v>0</v>
      </c>
    </row>
    <row r="789" spans="1:7" ht="15">
      <c r="A789" s="84" t="s">
        <v>4828</v>
      </c>
      <c r="B789" s="84">
        <v>2</v>
      </c>
      <c r="C789" s="122">
        <v>0.006865054024743345</v>
      </c>
      <c r="D789" s="84" t="s">
        <v>4632</v>
      </c>
      <c r="E789" s="84" t="b">
        <v>0</v>
      </c>
      <c r="F789" s="84" t="b">
        <v>0</v>
      </c>
      <c r="G789" s="84" t="b">
        <v>0</v>
      </c>
    </row>
    <row r="790" spans="1:7" ht="15">
      <c r="A790" s="84" t="s">
        <v>5347</v>
      </c>
      <c r="B790" s="84">
        <v>2</v>
      </c>
      <c r="C790" s="122">
        <v>0.006865054024743345</v>
      </c>
      <c r="D790" s="84" t="s">
        <v>4632</v>
      </c>
      <c r="E790" s="84" t="b">
        <v>0</v>
      </c>
      <c r="F790" s="84" t="b">
        <v>0</v>
      </c>
      <c r="G790" s="84" t="b">
        <v>0</v>
      </c>
    </row>
    <row r="791" spans="1:7" ht="15">
      <c r="A791" s="84" t="s">
        <v>5552</v>
      </c>
      <c r="B791" s="84">
        <v>2</v>
      </c>
      <c r="C791" s="122">
        <v>0.006865054024743345</v>
      </c>
      <c r="D791" s="84" t="s">
        <v>4632</v>
      </c>
      <c r="E791" s="84" t="b">
        <v>0</v>
      </c>
      <c r="F791" s="84" t="b">
        <v>0</v>
      </c>
      <c r="G791" s="84" t="b">
        <v>0</v>
      </c>
    </row>
    <row r="792" spans="1:7" ht="15">
      <c r="A792" s="84" t="s">
        <v>5553</v>
      </c>
      <c r="B792" s="84">
        <v>2</v>
      </c>
      <c r="C792" s="122">
        <v>0.006865054024743345</v>
      </c>
      <c r="D792" s="84" t="s">
        <v>4632</v>
      </c>
      <c r="E792" s="84" t="b">
        <v>0</v>
      </c>
      <c r="F792" s="84" t="b">
        <v>0</v>
      </c>
      <c r="G792" s="84" t="b">
        <v>0</v>
      </c>
    </row>
    <row r="793" spans="1:7" ht="15">
      <c r="A793" s="84" t="s">
        <v>5495</v>
      </c>
      <c r="B793" s="84">
        <v>3</v>
      </c>
      <c r="C793" s="122">
        <v>0</v>
      </c>
      <c r="D793" s="84" t="s">
        <v>4633</v>
      </c>
      <c r="E793" s="84" t="b">
        <v>0</v>
      </c>
      <c r="F793" s="84" t="b">
        <v>1</v>
      </c>
      <c r="G793" s="84" t="b">
        <v>0</v>
      </c>
    </row>
    <row r="794" spans="1:7" ht="15">
      <c r="A794" s="84" t="s">
        <v>5496</v>
      </c>
      <c r="B794" s="84">
        <v>3</v>
      </c>
      <c r="C794" s="122">
        <v>0</v>
      </c>
      <c r="D794" s="84" t="s">
        <v>4633</v>
      </c>
      <c r="E794" s="84" t="b">
        <v>0</v>
      </c>
      <c r="F794" s="84" t="b">
        <v>0</v>
      </c>
      <c r="G794" s="84" t="b">
        <v>0</v>
      </c>
    </row>
    <row r="795" spans="1:7" ht="15">
      <c r="A795" s="84" t="s">
        <v>5497</v>
      </c>
      <c r="B795" s="84">
        <v>3</v>
      </c>
      <c r="C795" s="122">
        <v>0</v>
      </c>
      <c r="D795" s="84" t="s">
        <v>4633</v>
      </c>
      <c r="E795" s="84" t="b">
        <v>0</v>
      </c>
      <c r="F795" s="84" t="b">
        <v>0</v>
      </c>
      <c r="G795" s="84" t="b">
        <v>0</v>
      </c>
    </row>
    <row r="796" spans="1:7" ht="15">
      <c r="A796" s="84" t="s">
        <v>5498</v>
      </c>
      <c r="B796" s="84">
        <v>3</v>
      </c>
      <c r="C796" s="122">
        <v>0</v>
      </c>
      <c r="D796" s="84" t="s">
        <v>4633</v>
      </c>
      <c r="E796" s="84" t="b">
        <v>0</v>
      </c>
      <c r="F796" s="84" t="b">
        <v>0</v>
      </c>
      <c r="G796" s="84" t="b">
        <v>0</v>
      </c>
    </row>
    <row r="797" spans="1:7" ht="15">
      <c r="A797" s="84" t="s">
        <v>5499</v>
      </c>
      <c r="B797" s="84">
        <v>3</v>
      </c>
      <c r="C797" s="122">
        <v>0</v>
      </c>
      <c r="D797" s="84" t="s">
        <v>4633</v>
      </c>
      <c r="E797" s="84" t="b">
        <v>0</v>
      </c>
      <c r="F797" s="84" t="b">
        <v>1</v>
      </c>
      <c r="G797" s="84" t="b">
        <v>0</v>
      </c>
    </row>
    <row r="798" spans="1:7" ht="15">
      <c r="A798" s="84" t="s">
        <v>5500</v>
      </c>
      <c r="B798" s="84">
        <v>3</v>
      </c>
      <c r="C798" s="122">
        <v>0</v>
      </c>
      <c r="D798" s="84" t="s">
        <v>4633</v>
      </c>
      <c r="E798" s="84" t="b">
        <v>0</v>
      </c>
      <c r="F798" s="84" t="b">
        <v>1</v>
      </c>
      <c r="G798" s="84" t="b">
        <v>0</v>
      </c>
    </row>
    <row r="799" spans="1:7" ht="15">
      <c r="A799" s="84" t="s">
        <v>5501</v>
      </c>
      <c r="B799" s="84">
        <v>3</v>
      </c>
      <c r="C799" s="122">
        <v>0</v>
      </c>
      <c r="D799" s="84" t="s">
        <v>4633</v>
      </c>
      <c r="E799" s="84" t="b">
        <v>0</v>
      </c>
      <c r="F799" s="84" t="b">
        <v>0</v>
      </c>
      <c r="G799" s="84" t="b">
        <v>0</v>
      </c>
    </row>
    <row r="800" spans="1:7" ht="15">
      <c r="A800" s="84" t="s">
        <v>5502</v>
      </c>
      <c r="B800" s="84">
        <v>3</v>
      </c>
      <c r="C800" s="122">
        <v>0</v>
      </c>
      <c r="D800" s="84" t="s">
        <v>4633</v>
      </c>
      <c r="E800" s="84" t="b">
        <v>0</v>
      </c>
      <c r="F800" s="84" t="b">
        <v>0</v>
      </c>
      <c r="G800" s="84" t="b">
        <v>0</v>
      </c>
    </row>
    <row r="801" spans="1:7" ht="15">
      <c r="A801" s="84" t="s">
        <v>5353</v>
      </c>
      <c r="B801" s="84">
        <v>3</v>
      </c>
      <c r="C801" s="122">
        <v>0</v>
      </c>
      <c r="D801" s="84" t="s">
        <v>4633</v>
      </c>
      <c r="E801" s="84" t="b">
        <v>0</v>
      </c>
      <c r="F801" s="84" t="b">
        <v>0</v>
      </c>
      <c r="G801" s="84" t="b">
        <v>0</v>
      </c>
    </row>
    <row r="802" spans="1:7" ht="15">
      <c r="A802" s="84" t="s">
        <v>5460</v>
      </c>
      <c r="B802" s="84">
        <v>3</v>
      </c>
      <c r="C802" s="122">
        <v>0</v>
      </c>
      <c r="D802" s="84" t="s">
        <v>4633</v>
      </c>
      <c r="E802" s="84" t="b">
        <v>0</v>
      </c>
      <c r="F802" s="84" t="b">
        <v>0</v>
      </c>
      <c r="G802" s="84" t="b">
        <v>0</v>
      </c>
    </row>
    <row r="803" spans="1:7" ht="15">
      <c r="A803" s="84" t="s">
        <v>5503</v>
      </c>
      <c r="B803" s="84">
        <v>2</v>
      </c>
      <c r="C803" s="122">
        <v>0.007043650362227249</v>
      </c>
      <c r="D803" s="84" t="s">
        <v>4633</v>
      </c>
      <c r="E803" s="84" t="b">
        <v>0</v>
      </c>
      <c r="F803" s="84" t="b">
        <v>0</v>
      </c>
      <c r="G803" s="84" t="b">
        <v>0</v>
      </c>
    </row>
    <row r="804" spans="1:7" ht="15">
      <c r="A804" s="84" t="s">
        <v>5565</v>
      </c>
      <c r="B804" s="84">
        <v>2</v>
      </c>
      <c r="C804" s="122">
        <v>0.007043650362227249</v>
      </c>
      <c r="D804" s="84" t="s">
        <v>4633</v>
      </c>
      <c r="E804" s="84" t="b">
        <v>0</v>
      </c>
      <c r="F804" s="84" t="b">
        <v>1</v>
      </c>
      <c r="G804" s="84" t="b">
        <v>0</v>
      </c>
    </row>
    <row r="805" spans="1:7" ht="15">
      <c r="A805" s="84" t="s">
        <v>840</v>
      </c>
      <c r="B805" s="84">
        <v>2</v>
      </c>
      <c r="C805" s="122">
        <v>0.007043650362227249</v>
      </c>
      <c r="D805" s="84" t="s">
        <v>4633</v>
      </c>
      <c r="E805" s="84" t="b">
        <v>0</v>
      </c>
      <c r="F805" s="84" t="b">
        <v>0</v>
      </c>
      <c r="G805" s="84" t="b">
        <v>0</v>
      </c>
    </row>
    <row r="806" spans="1:7" ht="15">
      <c r="A806" s="84" t="s">
        <v>4772</v>
      </c>
      <c r="B806" s="84">
        <v>2</v>
      </c>
      <c r="C806" s="122">
        <v>0.007043650362227249</v>
      </c>
      <c r="D806" s="84" t="s">
        <v>4633</v>
      </c>
      <c r="E806" s="84" t="b">
        <v>0</v>
      </c>
      <c r="F806" s="84" t="b">
        <v>0</v>
      </c>
      <c r="G806" s="84" t="b">
        <v>0</v>
      </c>
    </row>
    <row r="807" spans="1:7" ht="15">
      <c r="A807" s="84" t="s">
        <v>5482</v>
      </c>
      <c r="B807" s="84">
        <v>2</v>
      </c>
      <c r="C807" s="122">
        <v>0.007043650362227249</v>
      </c>
      <c r="D807" s="84" t="s">
        <v>4633</v>
      </c>
      <c r="E807" s="84" t="b">
        <v>0</v>
      </c>
      <c r="F807" s="84" t="b">
        <v>0</v>
      </c>
      <c r="G807" s="84" t="b">
        <v>0</v>
      </c>
    </row>
    <row r="808" spans="1:7" ht="15">
      <c r="A808" s="84" t="s">
        <v>5504</v>
      </c>
      <c r="B808" s="84">
        <v>2</v>
      </c>
      <c r="C808" s="122">
        <v>0.007043650362227249</v>
      </c>
      <c r="D808" s="84" t="s">
        <v>4633</v>
      </c>
      <c r="E808" s="84" t="b">
        <v>0</v>
      </c>
      <c r="F808" s="84" t="b">
        <v>0</v>
      </c>
      <c r="G808" s="84" t="b">
        <v>0</v>
      </c>
    </row>
    <row r="809" spans="1:7" ht="15">
      <c r="A809" s="84" t="s">
        <v>5461</v>
      </c>
      <c r="B809" s="84">
        <v>2</v>
      </c>
      <c r="C809" s="122">
        <v>0.007043650362227249</v>
      </c>
      <c r="D809" s="84" t="s">
        <v>4633</v>
      </c>
      <c r="E809" s="84" t="b">
        <v>0</v>
      </c>
      <c r="F809" s="84" t="b">
        <v>0</v>
      </c>
      <c r="G809" s="84" t="b">
        <v>0</v>
      </c>
    </row>
    <row r="810" spans="1:7" ht="15">
      <c r="A810" s="84" t="s">
        <v>5566</v>
      </c>
      <c r="B810" s="84">
        <v>2</v>
      </c>
      <c r="C810" s="122">
        <v>0.007043650362227249</v>
      </c>
      <c r="D810" s="84" t="s">
        <v>4633</v>
      </c>
      <c r="E810" s="84" t="b">
        <v>0</v>
      </c>
      <c r="F810" s="84" t="b">
        <v>0</v>
      </c>
      <c r="G810" s="84" t="b">
        <v>0</v>
      </c>
    </row>
    <row r="811" spans="1:7" ht="15">
      <c r="A811" s="84" t="s">
        <v>5567</v>
      </c>
      <c r="B811" s="84">
        <v>2</v>
      </c>
      <c r="C811" s="122">
        <v>0.007043650362227249</v>
      </c>
      <c r="D811" s="84" t="s">
        <v>4633</v>
      </c>
      <c r="E811" s="84" t="b">
        <v>0</v>
      </c>
      <c r="F811" s="84" t="b">
        <v>0</v>
      </c>
      <c r="G811" s="84" t="b">
        <v>0</v>
      </c>
    </row>
    <row r="812" spans="1:7" ht="15">
      <c r="A812" s="84" t="s">
        <v>4793</v>
      </c>
      <c r="B812" s="84">
        <v>5</v>
      </c>
      <c r="C812" s="122">
        <v>0</v>
      </c>
      <c r="D812" s="84" t="s">
        <v>4634</v>
      </c>
      <c r="E812" s="84" t="b">
        <v>0</v>
      </c>
      <c r="F812" s="84" t="b">
        <v>0</v>
      </c>
      <c r="G812" s="84" t="b">
        <v>0</v>
      </c>
    </row>
    <row r="813" spans="1:7" ht="15">
      <c r="A813" s="84" t="s">
        <v>5463</v>
      </c>
      <c r="B813" s="84">
        <v>4</v>
      </c>
      <c r="C813" s="122">
        <v>0</v>
      </c>
      <c r="D813" s="84" t="s">
        <v>4634</v>
      </c>
      <c r="E813" s="84" t="b">
        <v>0</v>
      </c>
      <c r="F813" s="84" t="b">
        <v>0</v>
      </c>
      <c r="G813" s="84" t="b">
        <v>0</v>
      </c>
    </row>
    <row r="814" spans="1:7" ht="15">
      <c r="A814" s="84" t="s">
        <v>5347</v>
      </c>
      <c r="B814" s="84">
        <v>3</v>
      </c>
      <c r="C814" s="122">
        <v>0</v>
      </c>
      <c r="D814" s="84" t="s">
        <v>4634</v>
      </c>
      <c r="E814" s="84" t="b">
        <v>0</v>
      </c>
      <c r="F814" s="84" t="b">
        <v>0</v>
      </c>
      <c r="G814" s="84" t="b">
        <v>0</v>
      </c>
    </row>
    <row r="815" spans="1:7" ht="15">
      <c r="A815" s="84" t="s">
        <v>5505</v>
      </c>
      <c r="B815" s="84">
        <v>3</v>
      </c>
      <c r="C815" s="122">
        <v>0</v>
      </c>
      <c r="D815" s="84" t="s">
        <v>4634</v>
      </c>
      <c r="E815" s="84" t="b">
        <v>0</v>
      </c>
      <c r="F815" s="84" t="b">
        <v>0</v>
      </c>
      <c r="G815" s="84" t="b">
        <v>0</v>
      </c>
    </row>
    <row r="816" spans="1:7" ht="15">
      <c r="A816" s="84" t="s">
        <v>5506</v>
      </c>
      <c r="B816" s="84">
        <v>3</v>
      </c>
      <c r="C816" s="122">
        <v>0</v>
      </c>
      <c r="D816" s="84" t="s">
        <v>4634</v>
      </c>
      <c r="E816" s="84" t="b">
        <v>0</v>
      </c>
      <c r="F816" s="84" t="b">
        <v>0</v>
      </c>
      <c r="G816" s="84" t="b">
        <v>0</v>
      </c>
    </row>
    <row r="817" spans="1:7" ht="15">
      <c r="A817" s="84" t="s">
        <v>4829</v>
      </c>
      <c r="B817" s="84">
        <v>3</v>
      </c>
      <c r="C817" s="122">
        <v>0</v>
      </c>
      <c r="D817" s="84" t="s">
        <v>4634</v>
      </c>
      <c r="E817" s="84" t="b">
        <v>0</v>
      </c>
      <c r="F817" s="84" t="b">
        <v>0</v>
      </c>
      <c r="G817" s="84" t="b">
        <v>0</v>
      </c>
    </row>
    <row r="818" spans="1:7" ht="15">
      <c r="A818" s="84" t="s">
        <v>5507</v>
      </c>
      <c r="B818" s="84">
        <v>3</v>
      </c>
      <c r="C818" s="122">
        <v>0</v>
      </c>
      <c r="D818" s="84" t="s">
        <v>4634</v>
      </c>
      <c r="E818" s="84" t="b">
        <v>0</v>
      </c>
      <c r="F818" s="84" t="b">
        <v>0</v>
      </c>
      <c r="G818" s="84" t="b">
        <v>0</v>
      </c>
    </row>
    <row r="819" spans="1:7" ht="15">
      <c r="A819" s="84" t="s">
        <v>5508</v>
      </c>
      <c r="B819" s="84">
        <v>3</v>
      </c>
      <c r="C819" s="122">
        <v>0</v>
      </c>
      <c r="D819" s="84" t="s">
        <v>4634</v>
      </c>
      <c r="E819" s="84" t="b">
        <v>0</v>
      </c>
      <c r="F819" s="84" t="b">
        <v>0</v>
      </c>
      <c r="G819" s="84" t="b">
        <v>0</v>
      </c>
    </row>
    <row r="820" spans="1:7" ht="15">
      <c r="A820" s="84" t="s">
        <v>5462</v>
      </c>
      <c r="B820" s="84">
        <v>3</v>
      </c>
      <c r="C820" s="122">
        <v>0</v>
      </c>
      <c r="D820" s="84" t="s">
        <v>4634</v>
      </c>
      <c r="E820" s="84" t="b">
        <v>0</v>
      </c>
      <c r="F820" s="84" t="b">
        <v>0</v>
      </c>
      <c r="G820" s="84" t="b">
        <v>0</v>
      </c>
    </row>
    <row r="821" spans="1:7" ht="15">
      <c r="A821" s="84" t="s">
        <v>5509</v>
      </c>
      <c r="B821" s="84">
        <v>3</v>
      </c>
      <c r="C821" s="122">
        <v>0</v>
      </c>
      <c r="D821" s="84" t="s">
        <v>4634</v>
      </c>
      <c r="E821" s="84" t="b">
        <v>0</v>
      </c>
      <c r="F821" s="84" t="b">
        <v>0</v>
      </c>
      <c r="G821" s="84" t="b">
        <v>0</v>
      </c>
    </row>
    <row r="822" spans="1:7" ht="15">
      <c r="A822" s="84" t="s">
        <v>5510</v>
      </c>
      <c r="B822" s="84">
        <v>3</v>
      </c>
      <c r="C822" s="122">
        <v>0</v>
      </c>
      <c r="D822" s="84" t="s">
        <v>4634</v>
      </c>
      <c r="E822" s="84" t="b">
        <v>0</v>
      </c>
      <c r="F822" s="84" t="b">
        <v>0</v>
      </c>
      <c r="G822" s="84" t="b">
        <v>0</v>
      </c>
    </row>
    <row r="823" spans="1:7" ht="15">
      <c r="A823" s="84" t="s">
        <v>4832</v>
      </c>
      <c r="B823" s="84">
        <v>3</v>
      </c>
      <c r="C823" s="122">
        <v>0</v>
      </c>
      <c r="D823" s="84" t="s">
        <v>4634</v>
      </c>
      <c r="E823" s="84" t="b">
        <v>0</v>
      </c>
      <c r="F823" s="84" t="b">
        <v>0</v>
      </c>
      <c r="G823" s="84" t="b">
        <v>0</v>
      </c>
    </row>
    <row r="824" spans="1:7" ht="15">
      <c r="A824" s="84" t="s">
        <v>5511</v>
      </c>
      <c r="B824" s="84">
        <v>3</v>
      </c>
      <c r="C824" s="122">
        <v>0</v>
      </c>
      <c r="D824" s="84" t="s">
        <v>4634</v>
      </c>
      <c r="E824" s="84" t="b">
        <v>0</v>
      </c>
      <c r="F824" s="84" t="b">
        <v>0</v>
      </c>
      <c r="G824" s="84" t="b">
        <v>0</v>
      </c>
    </row>
    <row r="825" spans="1:7" ht="15">
      <c r="A825" s="84" t="s">
        <v>5512</v>
      </c>
      <c r="B825" s="84">
        <v>3</v>
      </c>
      <c r="C825" s="122">
        <v>0</v>
      </c>
      <c r="D825" s="84" t="s">
        <v>4634</v>
      </c>
      <c r="E825" s="84" t="b">
        <v>0</v>
      </c>
      <c r="F825" s="84" t="b">
        <v>0</v>
      </c>
      <c r="G825" s="84" t="b">
        <v>0</v>
      </c>
    </row>
    <row r="826" spans="1:7" ht="15">
      <c r="A826" s="84" t="s">
        <v>5450</v>
      </c>
      <c r="B826" s="84">
        <v>3</v>
      </c>
      <c r="C826" s="122">
        <v>0</v>
      </c>
      <c r="D826" s="84" t="s">
        <v>4634</v>
      </c>
      <c r="E826" s="84" t="b">
        <v>0</v>
      </c>
      <c r="F826" s="84" t="b">
        <v>0</v>
      </c>
      <c r="G826" s="84" t="b">
        <v>0</v>
      </c>
    </row>
    <row r="827" spans="1:7" ht="15">
      <c r="A827" s="84" t="s">
        <v>338</v>
      </c>
      <c r="B827" s="84">
        <v>2</v>
      </c>
      <c r="C827" s="122">
        <v>0.005104094465382065</v>
      </c>
      <c r="D827" s="84" t="s">
        <v>4634</v>
      </c>
      <c r="E827" s="84" t="b">
        <v>0</v>
      </c>
      <c r="F827" s="84" t="b">
        <v>0</v>
      </c>
      <c r="G827" s="84" t="b">
        <v>0</v>
      </c>
    </row>
    <row r="828" spans="1:7" ht="15">
      <c r="A828" s="84" t="s">
        <v>5571</v>
      </c>
      <c r="B828" s="84">
        <v>2</v>
      </c>
      <c r="C828" s="122">
        <v>0.005104094465382065</v>
      </c>
      <c r="D828" s="84" t="s">
        <v>4634</v>
      </c>
      <c r="E828" s="84" t="b">
        <v>0</v>
      </c>
      <c r="F828" s="84" t="b">
        <v>0</v>
      </c>
      <c r="G828" s="84" t="b">
        <v>0</v>
      </c>
    </row>
    <row r="829" spans="1:7" ht="15">
      <c r="A829" s="84" t="s">
        <v>5178</v>
      </c>
      <c r="B829" s="84">
        <v>3</v>
      </c>
      <c r="C829" s="122">
        <v>0</v>
      </c>
      <c r="D829" s="84" t="s">
        <v>4635</v>
      </c>
      <c r="E829" s="84" t="b">
        <v>0</v>
      </c>
      <c r="F829" s="84" t="b">
        <v>1</v>
      </c>
      <c r="G829" s="84" t="b">
        <v>0</v>
      </c>
    </row>
    <row r="830" spans="1:7" ht="15">
      <c r="A830" s="84" t="s">
        <v>4772</v>
      </c>
      <c r="B830" s="84">
        <v>3</v>
      </c>
      <c r="C830" s="122">
        <v>0</v>
      </c>
      <c r="D830" s="84" t="s">
        <v>4635</v>
      </c>
      <c r="E830" s="84" t="b">
        <v>0</v>
      </c>
      <c r="F830" s="84" t="b">
        <v>0</v>
      </c>
      <c r="G830" s="84" t="b">
        <v>0</v>
      </c>
    </row>
    <row r="831" spans="1:7" ht="15">
      <c r="A831" s="84" t="s">
        <v>316</v>
      </c>
      <c r="B831" s="84">
        <v>2</v>
      </c>
      <c r="C831" s="122">
        <v>0.04402281476392031</v>
      </c>
      <c r="D831" s="84" t="s">
        <v>4635</v>
      </c>
      <c r="E831" s="84" t="b">
        <v>0</v>
      </c>
      <c r="F831" s="84" t="b">
        <v>0</v>
      </c>
      <c r="G831" s="84" t="b">
        <v>0</v>
      </c>
    </row>
    <row r="832" spans="1:7" ht="15">
      <c r="A832" s="84" t="s">
        <v>565</v>
      </c>
      <c r="B832" s="84">
        <v>2</v>
      </c>
      <c r="C832" s="122">
        <v>0</v>
      </c>
      <c r="D832" s="84" t="s">
        <v>4637</v>
      </c>
      <c r="E832" s="84" t="b">
        <v>0</v>
      </c>
      <c r="F832" s="84" t="b">
        <v>0</v>
      </c>
      <c r="G832" s="84" t="b">
        <v>0</v>
      </c>
    </row>
    <row r="833" spans="1:7" ht="15">
      <c r="A833" s="84" t="s">
        <v>5614</v>
      </c>
      <c r="B833" s="84">
        <v>2</v>
      </c>
      <c r="C833" s="122">
        <v>0</v>
      </c>
      <c r="D833" s="84" t="s">
        <v>4637</v>
      </c>
      <c r="E833" s="84" t="b">
        <v>0</v>
      </c>
      <c r="F833" s="84" t="b">
        <v>0</v>
      </c>
      <c r="G833" s="84" t="b">
        <v>0</v>
      </c>
    </row>
    <row r="834" spans="1:7" ht="15">
      <c r="A834" s="84" t="s">
        <v>5615</v>
      </c>
      <c r="B834" s="84">
        <v>2</v>
      </c>
      <c r="C834" s="122">
        <v>0</v>
      </c>
      <c r="D834" s="84" t="s">
        <v>4637</v>
      </c>
      <c r="E834" s="84" t="b">
        <v>0</v>
      </c>
      <c r="F834" s="84" t="b">
        <v>0</v>
      </c>
      <c r="G834" s="84" t="b">
        <v>0</v>
      </c>
    </row>
    <row r="835" spans="1:7" ht="15">
      <c r="A835" s="84" t="s">
        <v>5616</v>
      </c>
      <c r="B835" s="84">
        <v>2</v>
      </c>
      <c r="C835" s="122">
        <v>0</v>
      </c>
      <c r="D835" s="84" t="s">
        <v>4637</v>
      </c>
      <c r="E835" s="84" t="b">
        <v>0</v>
      </c>
      <c r="F835" s="84" t="b">
        <v>1</v>
      </c>
      <c r="G835" s="84" t="b">
        <v>0</v>
      </c>
    </row>
    <row r="836" spans="1:7" ht="15">
      <c r="A836" s="84" t="s">
        <v>5617</v>
      </c>
      <c r="B836" s="84">
        <v>2</v>
      </c>
      <c r="C836" s="122">
        <v>0</v>
      </c>
      <c r="D836" s="84" t="s">
        <v>4637</v>
      </c>
      <c r="E836" s="84" t="b">
        <v>0</v>
      </c>
      <c r="F836" s="84" t="b">
        <v>0</v>
      </c>
      <c r="G836" s="84" t="b">
        <v>0</v>
      </c>
    </row>
    <row r="837" spans="1:7" ht="15">
      <c r="A837" s="84" t="s">
        <v>5401</v>
      </c>
      <c r="B837" s="84">
        <v>2</v>
      </c>
      <c r="C837" s="122">
        <v>0</v>
      </c>
      <c r="D837" s="84" t="s">
        <v>4637</v>
      </c>
      <c r="E837" s="84" t="b">
        <v>0</v>
      </c>
      <c r="F837" s="84" t="b">
        <v>0</v>
      </c>
      <c r="G837" s="84" t="b">
        <v>0</v>
      </c>
    </row>
    <row r="838" spans="1:7" ht="15">
      <c r="A838" s="84" t="s">
        <v>5618</v>
      </c>
      <c r="B838" s="84">
        <v>2</v>
      </c>
      <c r="C838" s="122">
        <v>0</v>
      </c>
      <c r="D838" s="84" t="s">
        <v>4637</v>
      </c>
      <c r="E838" s="84" t="b">
        <v>0</v>
      </c>
      <c r="F838" s="84" t="b">
        <v>0</v>
      </c>
      <c r="G838" s="84" t="b">
        <v>0</v>
      </c>
    </row>
    <row r="839" spans="1:7" ht="15">
      <c r="A839" s="84" t="s">
        <v>5619</v>
      </c>
      <c r="B839" s="84">
        <v>2</v>
      </c>
      <c r="C839" s="122">
        <v>0</v>
      </c>
      <c r="D839" s="84" t="s">
        <v>4637</v>
      </c>
      <c r="E839" s="84" t="b">
        <v>0</v>
      </c>
      <c r="F839" s="84" t="b">
        <v>0</v>
      </c>
      <c r="G839" s="84" t="b">
        <v>0</v>
      </c>
    </row>
    <row r="840" spans="1:7" ht="15">
      <c r="A840" s="84" t="s">
        <v>5620</v>
      </c>
      <c r="B840" s="84">
        <v>2</v>
      </c>
      <c r="C840" s="122">
        <v>0</v>
      </c>
      <c r="D840" s="84" t="s">
        <v>4637</v>
      </c>
      <c r="E840" s="84" t="b">
        <v>0</v>
      </c>
      <c r="F840" s="84" t="b">
        <v>0</v>
      </c>
      <c r="G840" s="84" t="b">
        <v>0</v>
      </c>
    </row>
    <row r="841" spans="1:7" ht="15">
      <c r="A841" s="84" t="s">
        <v>5621</v>
      </c>
      <c r="B841" s="84">
        <v>2</v>
      </c>
      <c r="C841" s="122">
        <v>0</v>
      </c>
      <c r="D841" s="84" t="s">
        <v>4637</v>
      </c>
      <c r="E841" s="84" t="b">
        <v>0</v>
      </c>
      <c r="F841" s="84" t="b">
        <v>0</v>
      </c>
      <c r="G841" s="84" t="b">
        <v>0</v>
      </c>
    </row>
    <row r="842" spans="1:7" ht="15">
      <c r="A842" s="84" t="s">
        <v>294</v>
      </c>
      <c r="B842" s="84">
        <v>3</v>
      </c>
      <c r="C842" s="122">
        <v>0</v>
      </c>
      <c r="D842" s="84" t="s">
        <v>4638</v>
      </c>
      <c r="E842" s="84" t="b">
        <v>0</v>
      </c>
      <c r="F842" s="84" t="b">
        <v>0</v>
      </c>
      <c r="G842" s="84" t="b">
        <v>0</v>
      </c>
    </row>
    <row r="843" spans="1:7" ht="15">
      <c r="A843" s="84" t="s">
        <v>5417</v>
      </c>
      <c r="B843" s="84">
        <v>3</v>
      </c>
      <c r="C843" s="122">
        <v>0</v>
      </c>
      <c r="D843" s="84" t="s">
        <v>4638</v>
      </c>
      <c r="E843" s="84" t="b">
        <v>0</v>
      </c>
      <c r="F843" s="84" t="b">
        <v>0</v>
      </c>
      <c r="G843" s="84" t="b">
        <v>0</v>
      </c>
    </row>
    <row r="844" spans="1:7" ht="15">
      <c r="A844" s="84" t="s">
        <v>5418</v>
      </c>
      <c r="B844" s="84">
        <v>3</v>
      </c>
      <c r="C844" s="122">
        <v>0</v>
      </c>
      <c r="D844" s="84" t="s">
        <v>4638</v>
      </c>
      <c r="E844" s="84" t="b">
        <v>0</v>
      </c>
      <c r="F844" s="84" t="b">
        <v>0</v>
      </c>
      <c r="G844" s="84" t="b">
        <v>0</v>
      </c>
    </row>
    <row r="845" spans="1:7" ht="15">
      <c r="A845" s="84" t="s">
        <v>5419</v>
      </c>
      <c r="B845" s="84">
        <v>3</v>
      </c>
      <c r="C845" s="122">
        <v>0</v>
      </c>
      <c r="D845" s="84" t="s">
        <v>4638</v>
      </c>
      <c r="E845" s="84" t="b">
        <v>0</v>
      </c>
      <c r="F845" s="84" t="b">
        <v>0</v>
      </c>
      <c r="G845" s="84" t="b">
        <v>0</v>
      </c>
    </row>
    <row r="846" spans="1:7" ht="15">
      <c r="A846" s="84" t="s">
        <v>4741</v>
      </c>
      <c r="B846" s="84">
        <v>3</v>
      </c>
      <c r="C846" s="122">
        <v>0</v>
      </c>
      <c r="D846" s="84" t="s">
        <v>4638</v>
      </c>
      <c r="E846" s="84" t="b">
        <v>0</v>
      </c>
      <c r="F846" s="84" t="b">
        <v>0</v>
      </c>
      <c r="G846" s="84" t="b">
        <v>0</v>
      </c>
    </row>
    <row r="847" spans="1:7" ht="15">
      <c r="A847" s="84" t="s">
        <v>5402</v>
      </c>
      <c r="B847" s="84">
        <v>3</v>
      </c>
      <c r="C847" s="122">
        <v>0</v>
      </c>
      <c r="D847" s="84" t="s">
        <v>4638</v>
      </c>
      <c r="E847" s="84" t="b">
        <v>0</v>
      </c>
      <c r="F847" s="84" t="b">
        <v>0</v>
      </c>
      <c r="G847" s="84" t="b">
        <v>0</v>
      </c>
    </row>
    <row r="848" spans="1:7" ht="15">
      <c r="A848" s="84" t="s">
        <v>5403</v>
      </c>
      <c r="B848" s="84">
        <v>3</v>
      </c>
      <c r="C848" s="122">
        <v>0</v>
      </c>
      <c r="D848" s="84" t="s">
        <v>4638</v>
      </c>
      <c r="E848" s="84" t="b">
        <v>0</v>
      </c>
      <c r="F848" s="84" t="b">
        <v>0</v>
      </c>
      <c r="G848" s="84" t="b">
        <v>0</v>
      </c>
    </row>
    <row r="849" spans="1:7" ht="15">
      <c r="A849" s="84" t="s">
        <v>4742</v>
      </c>
      <c r="B849" s="84">
        <v>3</v>
      </c>
      <c r="C849" s="122">
        <v>0</v>
      </c>
      <c r="D849" s="84" t="s">
        <v>4638</v>
      </c>
      <c r="E849" s="84" t="b">
        <v>0</v>
      </c>
      <c r="F849" s="84" t="b">
        <v>0</v>
      </c>
      <c r="G849" s="84" t="b">
        <v>0</v>
      </c>
    </row>
    <row r="850" spans="1:7" ht="15">
      <c r="A850" s="84" t="s">
        <v>5420</v>
      </c>
      <c r="B850" s="84">
        <v>3</v>
      </c>
      <c r="C850" s="122">
        <v>0</v>
      </c>
      <c r="D850" s="84" t="s">
        <v>4638</v>
      </c>
      <c r="E850" s="84" t="b">
        <v>0</v>
      </c>
      <c r="F850" s="84" t="b">
        <v>0</v>
      </c>
      <c r="G850" s="84" t="b">
        <v>0</v>
      </c>
    </row>
    <row r="851" spans="1:7" ht="15">
      <c r="A851" s="84" t="s">
        <v>5421</v>
      </c>
      <c r="B851" s="84">
        <v>3</v>
      </c>
      <c r="C851" s="122">
        <v>0</v>
      </c>
      <c r="D851" s="84" t="s">
        <v>4638</v>
      </c>
      <c r="E851" s="84" t="b">
        <v>0</v>
      </c>
      <c r="F851" s="84" t="b">
        <v>0</v>
      </c>
      <c r="G851" s="84" t="b">
        <v>0</v>
      </c>
    </row>
    <row r="852" spans="1:7" ht="15">
      <c r="A852" s="84" t="s">
        <v>4743</v>
      </c>
      <c r="B852" s="84">
        <v>3</v>
      </c>
      <c r="C852" s="122">
        <v>0</v>
      </c>
      <c r="D852" s="84" t="s">
        <v>4638</v>
      </c>
      <c r="E852" s="84" t="b">
        <v>0</v>
      </c>
      <c r="F852" s="84" t="b">
        <v>0</v>
      </c>
      <c r="G852" s="84" t="b">
        <v>0</v>
      </c>
    </row>
    <row r="853" spans="1:7" ht="15">
      <c r="A853" s="84" t="s">
        <v>297</v>
      </c>
      <c r="B853" s="84">
        <v>2</v>
      </c>
      <c r="C853" s="122">
        <v>0.007043650362227249</v>
      </c>
      <c r="D853" s="84" t="s">
        <v>4638</v>
      </c>
      <c r="E853" s="84" t="b">
        <v>0</v>
      </c>
      <c r="F853" s="84" t="b">
        <v>0</v>
      </c>
      <c r="G853" s="84" t="b">
        <v>0</v>
      </c>
    </row>
    <row r="854" spans="1:7" ht="15">
      <c r="A854" s="84" t="s">
        <v>5622</v>
      </c>
      <c r="B854" s="84">
        <v>2</v>
      </c>
      <c r="C854" s="122">
        <v>0.007043650362227249</v>
      </c>
      <c r="D854" s="84" t="s">
        <v>4638</v>
      </c>
      <c r="E854" s="84" t="b">
        <v>0</v>
      </c>
      <c r="F854" s="84" t="b">
        <v>0</v>
      </c>
      <c r="G854" s="84" t="b">
        <v>0</v>
      </c>
    </row>
    <row r="855" spans="1:7" ht="15">
      <c r="A855" s="84" t="s">
        <v>5639</v>
      </c>
      <c r="B855" s="84">
        <v>2</v>
      </c>
      <c r="C855" s="122">
        <v>0</v>
      </c>
      <c r="D855" s="84" t="s">
        <v>4639</v>
      </c>
      <c r="E855" s="84" t="b">
        <v>0</v>
      </c>
      <c r="F855" s="84" t="b">
        <v>0</v>
      </c>
      <c r="G855" s="84" t="b">
        <v>0</v>
      </c>
    </row>
    <row r="856" spans="1:7" ht="15">
      <c r="A856" s="84" t="s">
        <v>5640</v>
      </c>
      <c r="B856" s="84">
        <v>2</v>
      </c>
      <c r="C856" s="122">
        <v>0</v>
      </c>
      <c r="D856" s="84" t="s">
        <v>4639</v>
      </c>
      <c r="E856" s="84" t="b">
        <v>0</v>
      </c>
      <c r="F856" s="84" t="b">
        <v>0</v>
      </c>
      <c r="G856" s="84" t="b">
        <v>0</v>
      </c>
    </row>
    <row r="857" spans="1:7" ht="15">
      <c r="A857" s="84" t="s">
        <v>5641</v>
      </c>
      <c r="B857" s="84">
        <v>2</v>
      </c>
      <c r="C857" s="122">
        <v>0</v>
      </c>
      <c r="D857" s="84" t="s">
        <v>4639</v>
      </c>
      <c r="E857" s="84" t="b">
        <v>0</v>
      </c>
      <c r="F857" s="84" t="b">
        <v>0</v>
      </c>
      <c r="G857" s="84" t="b">
        <v>0</v>
      </c>
    </row>
    <row r="858" spans="1:7" ht="15">
      <c r="A858" s="84" t="s">
        <v>5642</v>
      </c>
      <c r="B858" s="84">
        <v>2</v>
      </c>
      <c r="C858" s="122">
        <v>0</v>
      </c>
      <c r="D858" s="84" t="s">
        <v>4639</v>
      </c>
      <c r="E858" s="84" t="b">
        <v>0</v>
      </c>
      <c r="F858" s="84" t="b">
        <v>0</v>
      </c>
      <c r="G858" s="84" t="b">
        <v>0</v>
      </c>
    </row>
    <row r="859" spans="1:7" ht="15">
      <c r="A859" s="84" t="s">
        <v>5643</v>
      </c>
      <c r="B859" s="84">
        <v>2</v>
      </c>
      <c r="C859" s="122">
        <v>0</v>
      </c>
      <c r="D859" s="84" t="s">
        <v>4639</v>
      </c>
      <c r="E859" s="84" t="b">
        <v>0</v>
      </c>
      <c r="F859" s="84" t="b">
        <v>0</v>
      </c>
      <c r="G859" s="84" t="b">
        <v>0</v>
      </c>
    </row>
    <row r="860" spans="1:7" ht="15">
      <c r="A860" s="84" t="s">
        <v>5644</v>
      </c>
      <c r="B860" s="84">
        <v>2</v>
      </c>
      <c r="C860" s="122">
        <v>0</v>
      </c>
      <c r="D860" s="84" t="s">
        <v>4639</v>
      </c>
      <c r="E860" s="84" t="b">
        <v>0</v>
      </c>
      <c r="F860" s="84" t="b">
        <v>0</v>
      </c>
      <c r="G860" s="84" t="b">
        <v>0</v>
      </c>
    </row>
    <row r="861" spans="1:7" ht="15">
      <c r="A861" s="84" t="s">
        <v>5645</v>
      </c>
      <c r="B861" s="84">
        <v>2</v>
      </c>
      <c r="C861" s="122">
        <v>0</v>
      </c>
      <c r="D861" s="84" t="s">
        <v>4639</v>
      </c>
      <c r="E861" s="84" t="b">
        <v>0</v>
      </c>
      <c r="F861" s="84" t="b">
        <v>0</v>
      </c>
      <c r="G861" s="84" t="b">
        <v>0</v>
      </c>
    </row>
    <row r="862" spans="1:7" ht="15">
      <c r="A862" s="84" t="s">
        <v>5646</v>
      </c>
      <c r="B862" s="84">
        <v>2</v>
      </c>
      <c r="C862" s="122">
        <v>0</v>
      </c>
      <c r="D862" s="84" t="s">
        <v>4639</v>
      </c>
      <c r="E862" s="84" t="b">
        <v>0</v>
      </c>
      <c r="F862" s="84" t="b">
        <v>1</v>
      </c>
      <c r="G862" s="84" t="b">
        <v>0</v>
      </c>
    </row>
    <row r="863" spans="1:7" ht="15">
      <c r="A863" s="84" t="s">
        <v>5445</v>
      </c>
      <c r="B863" s="84">
        <v>2</v>
      </c>
      <c r="C863" s="122">
        <v>0</v>
      </c>
      <c r="D863" s="84" t="s">
        <v>4639</v>
      </c>
      <c r="E863" s="84" t="b">
        <v>0</v>
      </c>
      <c r="F863" s="84" t="b">
        <v>0</v>
      </c>
      <c r="G863" s="84" t="b">
        <v>0</v>
      </c>
    </row>
    <row r="864" spans="1:7" ht="15">
      <c r="A864" s="84" t="s">
        <v>5523</v>
      </c>
      <c r="B864" s="84">
        <v>2</v>
      </c>
      <c r="C864" s="122">
        <v>0</v>
      </c>
      <c r="D864" s="84" t="s">
        <v>4639</v>
      </c>
      <c r="E864" s="84" t="b">
        <v>0</v>
      </c>
      <c r="F864" s="84" t="b">
        <v>0</v>
      </c>
      <c r="G864" s="84" t="b">
        <v>0</v>
      </c>
    </row>
    <row r="865" spans="1:7" ht="15">
      <c r="A865" s="84" t="s">
        <v>4772</v>
      </c>
      <c r="B865" s="84">
        <v>2</v>
      </c>
      <c r="C865" s="122">
        <v>0</v>
      </c>
      <c r="D865" s="84" t="s">
        <v>4639</v>
      </c>
      <c r="E865" s="84" t="b">
        <v>0</v>
      </c>
      <c r="F865" s="84" t="b">
        <v>0</v>
      </c>
      <c r="G865" s="84" t="b">
        <v>0</v>
      </c>
    </row>
    <row r="866" spans="1:7" ht="15">
      <c r="A866" s="84" t="s">
        <v>5452</v>
      </c>
      <c r="B866" s="84">
        <v>2</v>
      </c>
      <c r="C866" s="122">
        <v>0</v>
      </c>
      <c r="D866" s="84" t="s">
        <v>4639</v>
      </c>
      <c r="E866" s="84" t="b">
        <v>0</v>
      </c>
      <c r="F866" s="84" t="b">
        <v>0</v>
      </c>
      <c r="G866" s="84" t="b">
        <v>0</v>
      </c>
    </row>
    <row r="867" spans="1:7" ht="15">
      <c r="A867" s="84" t="s">
        <v>5453</v>
      </c>
      <c r="B867" s="84">
        <v>2</v>
      </c>
      <c r="C867" s="122">
        <v>0</v>
      </c>
      <c r="D867" s="84" t="s">
        <v>4639</v>
      </c>
      <c r="E867" s="84" t="b">
        <v>0</v>
      </c>
      <c r="F867" s="84" t="b">
        <v>0</v>
      </c>
      <c r="G867" s="84" t="b">
        <v>0</v>
      </c>
    </row>
    <row r="868" spans="1:7" ht="15">
      <c r="A868" s="84" t="s">
        <v>553</v>
      </c>
      <c r="B868" s="84">
        <v>2</v>
      </c>
      <c r="C868" s="122">
        <v>0</v>
      </c>
      <c r="D868" s="84" t="s">
        <v>4640</v>
      </c>
      <c r="E868" s="84" t="b">
        <v>0</v>
      </c>
      <c r="F868" s="84" t="b">
        <v>0</v>
      </c>
      <c r="G868" s="84" t="b">
        <v>0</v>
      </c>
    </row>
    <row r="869" spans="1:7" ht="15">
      <c r="A869" s="84" t="s">
        <v>5657</v>
      </c>
      <c r="B869" s="84">
        <v>2</v>
      </c>
      <c r="C869" s="122">
        <v>0</v>
      </c>
      <c r="D869" s="84" t="s">
        <v>4640</v>
      </c>
      <c r="E869" s="84" t="b">
        <v>0</v>
      </c>
      <c r="F869" s="84" t="b">
        <v>0</v>
      </c>
      <c r="G869" s="84" t="b">
        <v>0</v>
      </c>
    </row>
    <row r="870" spans="1:7" ht="15">
      <c r="A870" s="84" t="s">
        <v>4772</v>
      </c>
      <c r="B870" s="84">
        <v>2</v>
      </c>
      <c r="C870" s="122">
        <v>0</v>
      </c>
      <c r="D870" s="84" t="s">
        <v>4640</v>
      </c>
      <c r="E870" s="84" t="b">
        <v>0</v>
      </c>
      <c r="F870" s="84" t="b">
        <v>0</v>
      </c>
      <c r="G870" s="84" t="b">
        <v>0</v>
      </c>
    </row>
    <row r="871" spans="1:7" ht="15">
      <c r="A871" s="84" t="s">
        <v>5658</v>
      </c>
      <c r="B871" s="84">
        <v>2</v>
      </c>
      <c r="C871" s="122">
        <v>0</v>
      </c>
      <c r="D871" s="84" t="s">
        <v>4640</v>
      </c>
      <c r="E871" s="84" t="b">
        <v>1</v>
      </c>
      <c r="F871" s="84" t="b">
        <v>0</v>
      </c>
      <c r="G871" s="84" t="b">
        <v>0</v>
      </c>
    </row>
    <row r="872" spans="1:7" ht="15">
      <c r="A872" s="84" t="s">
        <v>5659</v>
      </c>
      <c r="B872" s="84">
        <v>2</v>
      </c>
      <c r="C872" s="122">
        <v>0</v>
      </c>
      <c r="D872" s="84" t="s">
        <v>4640</v>
      </c>
      <c r="E872" s="84" t="b">
        <v>0</v>
      </c>
      <c r="F872" s="84" t="b">
        <v>0</v>
      </c>
      <c r="G872" s="84" t="b">
        <v>0</v>
      </c>
    </row>
    <row r="873" spans="1:7" ht="15">
      <c r="A873" s="84" t="s">
        <v>4782</v>
      </c>
      <c r="B873" s="84">
        <v>2</v>
      </c>
      <c r="C873" s="122">
        <v>0</v>
      </c>
      <c r="D873" s="84" t="s">
        <v>4640</v>
      </c>
      <c r="E873" s="84" t="b">
        <v>0</v>
      </c>
      <c r="F873" s="84" t="b">
        <v>0</v>
      </c>
      <c r="G873" s="84" t="b">
        <v>0</v>
      </c>
    </row>
    <row r="874" spans="1:7" ht="15">
      <c r="A874" s="84" t="s">
        <v>5660</v>
      </c>
      <c r="B874" s="84">
        <v>2</v>
      </c>
      <c r="C874" s="122">
        <v>0</v>
      </c>
      <c r="D874" s="84" t="s">
        <v>4640</v>
      </c>
      <c r="E874" s="84" t="b">
        <v>0</v>
      </c>
      <c r="F874" s="84" t="b">
        <v>0</v>
      </c>
      <c r="G874" s="84" t="b">
        <v>0</v>
      </c>
    </row>
    <row r="875" spans="1:7" ht="15">
      <c r="A875" s="84" t="s">
        <v>5661</v>
      </c>
      <c r="B875" s="84">
        <v>2</v>
      </c>
      <c r="C875" s="122">
        <v>0</v>
      </c>
      <c r="D875" s="84" t="s">
        <v>4640</v>
      </c>
      <c r="E875" s="84" t="b">
        <v>0</v>
      </c>
      <c r="F875" s="84" t="b">
        <v>0</v>
      </c>
      <c r="G875" s="84" t="b">
        <v>0</v>
      </c>
    </row>
    <row r="876" spans="1:7" ht="15">
      <c r="A876" s="84" t="s">
        <v>5662</v>
      </c>
      <c r="B876" s="84">
        <v>2</v>
      </c>
      <c r="C876" s="122">
        <v>0</v>
      </c>
      <c r="D876" s="84" t="s">
        <v>4640</v>
      </c>
      <c r="E876" s="84" t="b">
        <v>1</v>
      </c>
      <c r="F876" s="84" t="b">
        <v>0</v>
      </c>
      <c r="G876" s="84" t="b">
        <v>0</v>
      </c>
    </row>
    <row r="877" spans="1:7" ht="15">
      <c r="A877" s="84" t="s">
        <v>840</v>
      </c>
      <c r="B877" s="84">
        <v>2</v>
      </c>
      <c r="C877" s="122">
        <v>0</v>
      </c>
      <c r="D877" s="84" t="s">
        <v>4640</v>
      </c>
      <c r="E877" s="84" t="b">
        <v>0</v>
      </c>
      <c r="F877" s="84" t="b">
        <v>0</v>
      </c>
      <c r="G877" s="84" t="b">
        <v>0</v>
      </c>
    </row>
    <row r="878" spans="1:7" ht="15">
      <c r="A878" s="84" t="s">
        <v>5526</v>
      </c>
      <c r="B878" s="84">
        <v>3</v>
      </c>
      <c r="C878" s="122">
        <v>0</v>
      </c>
      <c r="D878" s="84" t="s">
        <v>4642</v>
      </c>
      <c r="E878" s="84" t="b">
        <v>0</v>
      </c>
      <c r="F878" s="84" t="b">
        <v>0</v>
      </c>
      <c r="G878" s="84" t="b">
        <v>0</v>
      </c>
    </row>
    <row r="879" spans="1:7" ht="15">
      <c r="A879" s="84" t="s">
        <v>546</v>
      </c>
      <c r="B879" s="84">
        <v>2</v>
      </c>
      <c r="C879" s="122">
        <v>0</v>
      </c>
      <c r="D879" s="84" t="s">
        <v>4642</v>
      </c>
      <c r="E879" s="84" t="b">
        <v>0</v>
      </c>
      <c r="F879" s="84" t="b">
        <v>0</v>
      </c>
      <c r="G879" s="84" t="b">
        <v>0</v>
      </c>
    </row>
    <row r="880" spans="1:7" ht="15">
      <c r="A880" s="84" t="s">
        <v>5663</v>
      </c>
      <c r="B880" s="84">
        <v>2</v>
      </c>
      <c r="C880" s="122">
        <v>0</v>
      </c>
      <c r="D880" s="84" t="s">
        <v>4642</v>
      </c>
      <c r="E880" s="84" t="b">
        <v>0</v>
      </c>
      <c r="F880" s="84" t="b">
        <v>0</v>
      </c>
      <c r="G880" s="84" t="b">
        <v>0</v>
      </c>
    </row>
    <row r="881" spans="1:7" ht="15">
      <c r="A881" s="84" t="s">
        <v>5664</v>
      </c>
      <c r="B881" s="84">
        <v>2</v>
      </c>
      <c r="C881" s="122">
        <v>0</v>
      </c>
      <c r="D881" s="84" t="s">
        <v>4642</v>
      </c>
      <c r="E881" s="84" t="b">
        <v>0</v>
      </c>
      <c r="F881" s="84" t="b">
        <v>0</v>
      </c>
      <c r="G881" s="84" t="b">
        <v>0</v>
      </c>
    </row>
    <row r="882" spans="1:7" ht="15">
      <c r="A882" s="84" t="s">
        <v>5665</v>
      </c>
      <c r="B882" s="84">
        <v>2</v>
      </c>
      <c r="C882" s="122">
        <v>0</v>
      </c>
      <c r="D882" s="84" t="s">
        <v>4642</v>
      </c>
      <c r="E882" s="84" t="b">
        <v>0</v>
      </c>
      <c r="F882" s="84" t="b">
        <v>0</v>
      </c>
      <c r="G882" s="84" t="b">
        <v>0</v>
      </c>
    </row>
    <row r="883" spans="1:7" ht="15">
      <c r="A883" s="84" t="s">
        <v>5666</v>
      </c>
      <c r="B883" s="84">
        <v>2</v>
      </c>
      <c r="C883" s="122">
        <v>0</v>
      </c>
      <c r="D883" s="84" t="s">
        <v>4642</v>
      </c>
      <c r="E883" s="84" t="b">
        <v>0</v>
      </c>
      <c r="F883" s="84" t="b">
        <v>0</v>
      </c>
      <c r="G883" s="84" t="b">
        <v>0</v>
      </c>
    </row>
    <row r="884" spans="1:7" ht="15">
      <c r="A884" s="84" t="s">
        <v>4810</v>
      </c>
      <c r="B884" s="84">
        <v>2</v>
      </c>
      <c r="C884" s="122">
        <v>0</v>
      </c>
      <c r="D884" s="84" t="s">
        <v>4642</v>
      </c>
      <c r="E884" s="84" t="b">
        <v>0</v>
      </c>
      <c r="F884" s="84" t="b">
        <v>0</v>
      </c>
      <c r="G884" s="84" t="b">
        <v>0</v>
      </c>
    </row>
    <row r="885" spans="1:7" ht="15">
      <c r="A885" s="84" t="s">
        <v>5667</v>
      </c>
      <c r="B885" s="84">
        <v>2</v>
      </c>
      <c r="C885" s="122">
        <v>0</v>
      </c>
      <c r="D885" s="84" t="s">
        <v>4642</v>
      </c>
      <c r="E885" s="84" t="b">
        <v>0</v>
      </c>
      <c r="F885" s="84" t="b">
        <v>0</v>
      </c>
      <c r="G885" s="84" t="b">
        <v>0</v>
      </c>
    </row>
    <row r="886" spans="1:7" ht="15">
      <c r="A886" s="84" t="s">
        <v>5668</v>
      </c>
      <c r="B886" s="84">
        <v>2</v>
      </c>
      <c r="C886" s="122">
        <v>0</v>
      </c>
      <c r="D886" s="84" t="s">
        <v>4642</v>
      </c>
      <c r="E886" s="84" t="b">
        <v>0</v>
      </c>
      <c r="F886" s="84" t="b">
        <v>0</v>
      </c>
      <c r="G886" s="84" t="b">
        <v>0</v>
      </c>
    </row>
    <row r="887" spans="1:7" ht="15">
      <c r="A887" s="84" t="s">
        <v>5669</v>
      </c>
      <c r="B887" s="84">
        <v>2</v>
      </c>
      <c r="C887" s="122">
        <v>0</v>
      </c>
      <c r="D887" s="84" t="s">
        <v>4642</v>
      </c>
      <c r="E887" s="84" t="b">
        <v>0</v>
      </c>
      <c r="F887" s="84" t="b">
        <v>0</v>
      </c>
      <c r="G887" s="84" t="b">
        <v>0</v>
      </c>
    </row>
    <row r="888" spans="1:7" ht="15">
      <c r="A888" s="84" t="s">
        <v>5347</v>
      </c>
      <c r="B888" s="84">
        <v>2</v>
      </c>
      <c r="C888" s="122">
        <v>0</v>
      </c>
      <c r="D888" s="84" t="s">
        <v>4642</v>
      </c>
      <c r="E888" s="84" t="b">
        <v>0</v>
      </c>
      <c r="F888" s="84" t="b">
        <v>0</v>
      </c>
      <c r="G888" s="84" t="b">
        <v>0</v>
      </c>
    </row>
    <row r="889" spans="1:7" ht="15">
      <c r="A889" s="84" t="s">
        <v>5670</v>
      </c>
      <c r="B889" s="84">
        <v>2</v>
      </c>
      <c r="C889" s="122">
        <v>0</v>
      </c>
      <c r="D889" s="84" t="s">
        <v>4642</v>
      </c>
      <c r="E889" s="84" t="b">
        <v>0</v>
      </c>
      <c r="F889" s="84" t="b">
        <v>0</v>
      </c>
      <c r="G889" s="84" t="b">
        <v>0</v>
      </c>
    </row>
    <row r="890" spans="1:7" ht="15">
      <c r="A890" s="84" t="s">
        <v>5671</v>
      </c>
      <c r="B890" s="84">
        <v>2</v>
      </c>
      <c r="C890" s="122">
        <v>0</v>
      </c>
      <c r="D890" s="84" t="s">
        <v>4642</v>
      </c>
      <c r="E890" s="84" t="b">
        <v>0</v>
      </c>
      <c r="F890" s="84" t="b">
        <v>0</v>
      </c>
      <c r="G890" s="84" t="b">
        <v>0</v>
      </c>
    </row>
    <row r="891" spans="1:7" ht="15">
      <c r="A891" s="84" t="s">
        <v>5672</v>
      </c>
      <c r="B891" s="84">
        <v>2</v>
      </c>
      <c r="C891" s="122">
        <v>0</v>
      </c>
      <c r="D891" s="84" t="s">
        <v>4642</v>
      </c>
      <c r="E891" s="84" t="b">
        <v>0</v>
      </c>
      <c r="F891" s="84" t="b">
        <v>0</v>
      </c>
      <c r="G891" s="84" t="b">
        <v>0</v>
      </c>
    </row>
    <row r="892" spans="1:7" ht="15">
      <c r="A892" s="84" t="s">
        <v>4864</v>
      </c>
      <c r="B892" s="84">
        <v>2</v>
      </c>
      <c r="C892" s="122">
        <v>0</v>
      </c>
      <c r="D892" s="84" t="s">
        <v>4643</v>
      </c>
      <c r="E892" s="84" t="b">
        <v>0</v>
      </c>
      <c r="F892" s="84" t="b">
        <v>0</v>
      </c>
      <c r="G892" s="84" t="b">
        <v>0</v>
      </c>
    </row>
    <row r="893" spans="1:7" ht="15">
      <c r="A893" s="84" t="s">
        <v>4771</v>
      </c>
      <c r="B893" s="84">
        <v>2</v>
      </c>
      <c r="C893" s="122">
        <v>0</v>
      </c>
      <c r="D893" s="84" t="s">
        <v>4644</v>
      </c>
      <c r="E893" s="84" t="b">
        <v>0</v>
      </c>
      <c r="F893" s="84" t="b">
        <v>0</v>
      </c>
      <c r="G893" s="84" t="b">
        <v>0</v>
      </c>
    </row>
    <row r="894" spans="1:7" ht="15">
      <c r="A894" s="84" t="s">
        <v>5452</v>
      </c>
      <c r="B894" s="84">
        <v>2</v>
      </c>
      <c r="C894" s="122">
        <v>0</v>
      </c>
      <c r="D894" s="84" t="s">
        <v>4645</v>
      </c>
      <c r="E894" s="84" t="b">
        <v>0</v>
      </c>
      <c r="F894" s="84" t="b">
        <v>0</v>
      </c>
      <c r="G894" s="84" t="b">
        <v>0</v>
      </c>
    </row>
    <row r="895" spans="1:7" ht="15">
      <c r="A895" s="84" t="s">
        <v>5453</v>
      </c>
      <c r="B895" s="84">
        <v>2</v>
      </c>
      <c r="C895" s="122">
        <v>0</v>
      </c>
      <c r="D895" s="84" t="s">
        <v>4645</v>
      </c>
      <c r="E895" s="84" t="b">
        <v>0</v>
      </c>
      <c r="F895" s="84" t="b">
        <v>0</v>
      </c>
      <c r="G895" s="84" t="b">
        <v>0</v>
      </c>
    </row>
    <row r="896" spans="1:7" ht="15">
      <c r="A896" s="84" t="s">
        <v>5547</v>
      </c>
      <c r="B896" s="84">
        <v>2</v>
      </c>
      <c r="C896" s="122">
        <v>0</v>
      </c>
      <c r="D896" s="84" t="s">
        <v>4645</v>
      </c>
      <c r="E896" s="84" t="b">
        <v>0</v>
      </c>
      <c r="F896" s="84" t="b">
        <v>0</v>
      </c>
      <c r="G896" s="84" t="b">
        <v>0</v>
      </c>
    </row>
    <row r="897" spans="1:7" ht="15">
      <c r="A897" s="84" t="s">
        <v>4788</v>
      </c>
      <c r="B897" s="84">
        <v>4</v>
      </c>
      <c r="C897" s="122">
        <v>0</v>
      </c>
      <c r="D897" s="84" t="s">
        <v>4646</v>
      </c>
      <c r="E897" s="84" t="b">
        <v>0</v>
      </c>
      <c r="F897" s="84" t="b">
        <v>0</v>
      </c>
      <c r="G897" s="84" t="b">
        <v>0</v>
      </c>
    </row>
    <row r="898" spans="1:7" ht="15">
      <c r="A898" s="84" t="s">
        <v>5558</v>
      </c>
      <c r="B898" s="84">
        <v>2</v>
      </c>
      <c r="C898" s="122">
        <v>0</v>
      </c>
      <c r="D898" s="84" t="s">
        <v>4646</v>
      </c>
      <c r="E898" s="84" t="b">
        <v>0</v>
      </c>
      <c r="F898" s="84" t="b">
        <v>0</v>
      </c>
      <c r="G898" s="84" t="b">
        <v>0</v>
      </c>
    </row>
    <row r="899" spans="1:7" ht="15">
      <c r="A899" s="84" t="s">
        <v>5559</v>
      </c>
      <c r="B899" s="84">
        <v>2</v>
      </c>
      <c r="C899" s="122">
        <v>0</v>
      </c>
      <c r="D899" s="84" t="s">
        <v>4646</v>
      </c>
      <c r="E899" s="84" t="b">
        <v>0</v>
      </c>
      <c r="F899" s="84" t="b">
        <v>0</v>
      </c>
      <c r="G899" s="84" t="b">
        <v>0</v>
      </c>
    </row>
    <row r="900" spans="1:7" ht="15">
      <c r="A900" s="84" t="s">
        <v>4792</v>
      </c>
      <c r="B900" s="84">
        <v>2</v>
      </c>
      <c r="C900" s="122">
        <v>0</v>
      </c>
      <c r="D900" s="84" t="s">
        <v>4646</v>
      </c>
      <c r="E900" s="84" t="b">
        <v>0</v>
      </c>
      <c r="F900" s="84" t="b">
        <v>0</v>
      </c>
      <c r="G900" s="84" t="b">
        <v>0</v>
      </c>
    </row>
    <row r="901" spans="1:7" ht="15">
      <c r="A901" s="84" t="s">
        <v>5384</v>
      </c>
      <c r="B901" s="84">
        <v>2</v>
      </c>
      <c r="C901" s="122">
        <v>0</v>
      </c>
      <c r="D901" s="84" t="s">
        <v>4646</v>
      </c>
      <c r="E901" s="84" t="b">
        <v>0</v>
      </c>
      <c r="F901" s="84" t="b">
        <v>0</v>
      </c>
      <c r="G901" s="84" t="b">
        <v>0</v>
      </c>
    </row>
    <row r="902" spans="1:7" ht="15">
      <c r="A902" s="84" t="s">
        <v>5560</v>
      </c>
      <c r="B902" s="84">
        <v>2</v>
      </c>
      <c r="C902" s="122">
        <v>0</v>
      </c>
      <c r="D902" s="84" t="s">
        <v>4646</v>
      </c>
      <c r="E902" s="84" t="b">
        <v>0</v>
      </c>
      <c r="F902" s="84" t="b">
        <v>0</v>
      </c>
      <c r="G902" s="84" t="b">
        <v>0</v>
      </c>
    </row>
    <row r="903" spans="1:7" ht="15">
      <c r="A903" s="84" t="s">
        <v>5561</v>
      </c>
      <c r="B903" s="84">
        <v>2</v>
      </c>
      <c r="C903" s="122">
        <v>0</v>
      </c>
      <c r="D903" s="84" t="s">
        <v>4646</v>
      </c>
      <c r="E903" s="84" t="b">
        <v>0</v>
      </c>
      <c r="F903" s="84" t="b">
        <v>0</v>
      </c>
      <c r="G903" s="84" t="b">
        <v>0</v>
      </c>
    </row>
    <row r="904" spans="1:7" ht="15">
      <c r="A904" s="84" t="s">
        <v>4793</v>
      </c>
      <c r="B904" s="84">
        <v>2</v>
      </c>
      <c r="C904" s="122">
        <v>0</v>
      </c>
      <c r="D904" s="84" t="s">
        <v>4646</v>
      </c>
      <c r="E904" s="84" t="b">
        <v>0</v>
      </c>
      <c r="F904" s="84" t="b">
        <v>0</v>
      </c>
      <c r="G904" s="84" t="b">
        <v>0</v>
      </c>
    </row>
    <row r="905" spans="1:7" ht="15">
      <c r="A905" s="84" t="s">
        <v>5562</v>
      </c>
      <c r="B905" s="84">
        <v>2</v>
      </c>
      <c r="C905" s="122">
        <v>0</v>
      </c>
      <c r="D905" s="84" t="s">
        <v>4646</v>
      </c>
      <c r="E905" s="84" t="b">
        <v>0</v>
      </c>
      <c r="F905" s="84" t="b">
        <v>0</v>
      </c>
      <c r="G905" s="84" t="b">
        <v>0</v>
      </c>
    </row>
    <row r="906" spans="1:7" ht="15">
      <c r="A906" s="84" t="s">
        <v>5563</v>
      </c>
      <c r="B906" s="84">
        <v>2</v>
      </c>
      <c r="C906" s="122">
        <v>0</v>
      </c>
      <c r="D906" s="84" t="s">
        <v>4646</v>
      </c>
      <c r="E906" s="84" t="b">
        <v>0</v>
      </c>
      <c r="F906" s="84" t="b">
        <v>0</v>
      </c>
      <c r="G906" s="84" t="b">
        <v>0</v>
      </c>
    </row>
    <row r="907" spans="1:7" ht="15">
      <c r="A907" s="84" t="s">
        <v>5374</v>
      </c>
      <c r="B907" s="84">
        <v>2</v>
      </c>
      <c r="C907" s="122">
        <v>0</v>
      </c>
      <c r="D907" s="84" t="s">
        <v>4646</v>
      </c>
      <c r="E907" s="84" t="b">
        <v>0</v>
      </c>
      <c r="F907" s="84" t="b">
        <v>0</v>
      </c>
      <c r="G907" s="84" t="b">
        <v>0</v>
      </c>
    </row>
    <row r="908" spans="1:7" ht="15">
      <c r="A908" s="84" t="s">
        <v>5494</v>
      </c>
      <c r="B908" s="84">
        <v>2</v>
      </c>
      <c r="C908" s="122">
        <v>0</v>
      </c>
      <c r="D908" s="84" t="s">
        <v>4646</v>
      </c>
      <c r="E908" s="84" t="b">
        <v>0</v>
      </c>
      <c r="F908" s="84" t="b">
        <v>0</v>
      </c>
      <c r="G908" s="84" t="b">
        <v>0</v>
      </c>
    </row>
    <row r="909" spans="1:7" ht="15">
      <c r="A909" s="84" t="s">
        <v>5564</v>
      </c>
      <c r="B909" s="84">
        <v>2</v>
      </c>
      <c r="C909" s="122">
        <v>0</v>
      </c>
      <c r="D909" s="84" t="s">
        <v>4646</v>
      </c>
      <c r="E909" s="84" t="b">
        <v>0</v>
      </c>
      <c r="F909" s="84" t="b">
        <v>0</v>
      </c>
      <c r="G909" s="84" t="b">
        <v>0</v>
      </c>
    </row>
    <row r="910" spans="1:7" ht="15">
      <c r="A910" s="84" t="s">
        <v>4790</v>
      </c>
      <c r="B910" s="84">
        <v>2</v>
      </c>
      <c r="C910" s="122">
        <v>0</v>
      </c>
      <c r="D910" s="84" t="s">
        <v>4646</v>
      </c>
      <c r="E910" s="84" t="b">
        <v>0</v>
      </c>
      <c r="F910" s="84" t="b">
        <v>0</v>
      </c>
      <c r="G910" s="84" t="b">
        <v>0</v>
      </c>
    </row>
    <row r="911" spans="1:7" ht="15">
      <c r="A911" s="84" t="s">
        <v>5513</v>
      </c>
      <c r="B911" s="84">
        <v>3</v>
      </c>
      <c r="C911" s="122">
        <v>0</v>
      </c>
      <c r="D911" s="84" t="s">
        <v>4649</v>
      </c>
      <c r="E911" s="84" t="b">
        <v>0</v>
      </c>
      <c r="F911" s="84" t="b">
        <v>0</v>
      </c>
      <c r="G911" s="84" t="b">
        <v>0</v>
      </c>
    </row>
    <row r="912" spans="1:7" ht="15">
      <c r="A912" s="84" t="s">
        <v>628</v>
      </c>
      <c r="B912" s="84">
        <v>2</v>
      </c>
      <c r="C912" s="122">
        <v>0</v>
      </c>
      <c r="D912" s="84" t="s">
        <v>4649</v>
      </c>
      <c r="E912" s="84" t="b">
        <v>0</v>
      </c>
      <c r="F912" s="84" t="b">
        <v>0</v>
      </c>
      <c r="G912" s="84" t="b">
        <v>0</v>
      </c>
    </row>
    <row r="913" spans="1:7" ht="15">
      <c r="A913" s="84" t="s">
        <v>5574</v>
      </c>
      <c r="B913" s="84">
        <v>2</v>
      </c>
      <c r="C913" s="122">
        <v>0</v>
      </c>
      <c r="D913" s="84" t="s">
        <v>4649</v>
      </c>
      <c r="E913" s="84" t="b">
        <v>0</v>
      </c>
      <c r="F913" s="84" t="b">
        <v>0</v>
      </c>
      <c r="G913" s="84" t="b">
        <v>0</v>
      </c>
    </row>
    <row r="914" spans="1:7" ht="15">
      <c r="A914" s="84" t="s">
        <v>5575</v>
      </c>
      <c r="B914" s="84">
        <v>2</v>
      </c>
      <c r="C914" s="122">
        <v>0</v>
      </c>
      <c r="D914" s="84" t="s">
        <v>4649</v>
      </c>
      <c r="E914" s="84" t="b">
        <v>0</v>
      </c>
      <c r="F914" s="84" t="b">
        <v>0</v>
      </c>
      <c r="G914" s="84" t="b">
        <v>0</v>
      </c>
    </row>
    <row r="915" spans="1:7" ht="15">
      <c r="A915" s="84" t="s">
        <v>5576</v>
      </c>
      <c r="B915" s="84">
        <v>2</v>
      </c>
      <c r="C915" s="122">
        <v>0</v>
      </c>
      <c r="D915" s="84" t="s">
        <v>4649</v>
      </c>
      <c r="E915" s="84" t="b">
        <v>0</v>
      </c>
      <c r="F915" s="84" t="b">
        <v>0</v>
      </c>
      <c r="G915" s="84" t="b">
        <v>0</v>
      </c>
    </row>
    <row r="916" spans="1:7" ht="15">
      <c r="A916" s="84" t="s">
        <v>5459</v>
      </c>
      <c r="B916" s="84">
        <v>2</v>
      </c>
      <c r="C916" s="122">
        <v>0</v>
      </c>
      <c r="D916" s="84" t="s">
        <v>4649</v>
      </c>
      <c r="E916" s="84" t="b">
        <v>0</v>
      </c>
      <c r="F916" s="84" t="b">
        <v>0</v>
      </c>
      <c r="G916" s="84" t="b">
        <v>0</v>
      </c>
    </row>
    <row r="917" spans="1:7" ht="15">
      <c r="A917" s="84" t="s">
        <v>4771</v>
      </c>
      <c r="B917" s="84">
        <v>2</v>
      </c>
      <c r="C917" s="122">
        <v>0</v>
      </c>
      <c r="D917" s="84" t="s">
        <v>4649</v>
      </c>
      <c r="E917" s="84" t="b">
        <v>0</v>
      </c>
      <c r="F917" s="84" t="b">
        <v>0</v>
      </c>
      <c r="G917" s="84" t="b">
        <v>0</v>
      </c>
    </row>
    <row r="918" spans="1:7" ht="15">
      <c r="A918" s="84" t="s">
        <v>4788</v>
      </c>
      <c r="B918" s="84">
        <v>2</v>
      </c>
      <c r="C918" s="122">
        <v>0</v>
      </c>
      <c r="D918" s="84" t="s">
        <v>4649</v>
      </c>
      <c r="E918" s="84" t="b">
        <v>0</v>
      </c>
      <c r="F918" s="84" t="b">
        <v>0</v>
      </c>
      <c r="G918" s="84" t="b">
        <v>0</v>
      </c>
    </row>
    <row r="919" spans="1:7" ht="15">
      <c r="A919" s="84" t="s">
        <v>4785</v>
      </c>
      <c r="B919" s="84">
        <v>2</v>
      </c>
      <c r="C919" s="122">
        <v>0</v>
      </c>
      <c r="D919" s="84" t="s">
        <v>4649</v>
      </c>
      <c r="E919" s="84" t="b">
        <v>0</v>
      </c>
      <c r="F919" s="84" t="b">
        <v>0</v>
      </c>
      <c r="G919" s="84" t="b">
        <v>0</v>
      </c>
    </row>
    <row r="920" spans="1:7" ht="15">
      <c r="A920" s="84" t="s">
        <v>4786</v>
      </c>
      <c r="B920" s="84">
        <v>2</v>
      </c>
      <c r="C920" s="122">
        <v>0</v>
      </c>
      <c r="D920" s="84" t="s">
        <v>4649</v>
      </c>
      <c r="E920" s="84" t="b">
        <v>0</v>
      </c>
      <c r="F920" s="84" t="b">
        <v>0</v>
      </c>
      <c r="G920" s="84" t="b">
        <v>0</v>
      </c>
    </row>
    <row r="921" spans="1:7" ht="15">
      <c r="A921" s="84" t="s">
        <v>4793</v>
      </c>
      <c r="B921" s="84">
        <v>2</v>
      </c>
      <c r="C921" s="122">
        <v>0</v>
      </c>
      <c r="D921" s="84" t="s">
        <v>4649</v>
      </c>
      <c r="E921" s="84" t="b">
        <v>0</v>
      </c>
      <c r="F921" s="84" t="b">
        <v>0</v>
      </c>
      <c r="G921" s="84" t="b">
        <v>0</v>
      </c>
    </row>
    <row r="922" spans="1:7" ht="15">
      <c r="A922" s="84" t="s">
        <v>4790</v>
      </c>
      <c r="B922" s="84">
        <v>2</v>
      </c>
      <c r="C922" s="122">
        <v>0</v>
      </c>
      <c r="D922" s="84" t="s">
        <v>4649</v>
      </c>
      <c r="E922" s="84" t="b">
        <v>0</v>
      </c>
      <c r="F922" s="84" t="b">
        <v>0</v>
      </c>
      <c r="G922" s="84" t="b">
        <v>0</v>
      </c>
    </row>
    <row r="923" spans="1:7" ht="15">
      <c r="A923" s="84" t="s">
        <v>5577</v>
      </c>
      <c r="B923" s="84">
        <v>2</v>
      </c>
      <c r="C923" s="122">
        <v>0</v>
      </c>
      <c r="D923" s="84" t="s">
        <v>4649</v>
      </c>
      <c r="E923" s="84" t="b">
        <v>0</v>
      </c>
      <c r="F923" s="84" t="b">
        <v>0</v>
      </c>
      <c r="G923" s="84" t="b">
        <v>0</v>
      </c>
    </row>
    <row r="924" spans="1:7" ht="15">
      <c r="A924" s="84" t="s">
        <v>5578</v>
      </c>
      <c r="B924" s="84">
        <v>2</v>
      </c>
      <c r="C924" s="122">
        <v>0</v>
      </c>
      <c r="D924" s="84" t="s">
        <v>4649</v>
      </c>
      <c r="E924" s="84" t="b">
        <v>0</v>
      </c>
      <c r="F924" s="84" t="b">
        <v>0</v>
      </c>
      <c r="G924" s="84" t="b">
        <v>0</v>
      </c>
    </row>
    <row r="925" spans="1:7" ht="15">
      <c r="A925" s="84" t="s">
        <v>5579</v>
      </c>
      <c r="B925" s="84">
        <v>2</v>
      </c>
      <c r="C925" s="122">
        <v>0</v>
      </c>
      <c r="D925" s="84" t="s">
        <v>4649</v>
      </c>
      <c r="E925" s="84" t="b">
        <v>0</v>
      </c>
      <c r="F925" s="84" t="b">
        <v>0</v>
      </c>
      <c r="G925" s="84" t="b">
        <v>0</v>
      </c>
    </row>
    <row r="926" spans="1:7" ht="15">
      <c r="A926" s="84" t="s">
        <v>5515</v>
      </c>
      <c r="B926" s="84">
        <v>3</v>
      </c>
      <c r="C926" s="122">
        <v>0</v>
      </c>
      <c r="D926" s="84" t="s">
        <v>4650</v>
      </c>
      <c r="E926" s="84" t="b">
        <v>0</v>
      </c>
      <c r="F926" s="84" t="b">
        <v>0</v>
      </c>
      <c r="G926" s="84" t="b">
        <v>0</v>
      </c>
    </row>
    <row r="927" spans="1:7" ht="15">
      <c r="A927" s="84" t="s">
        <v>5583</v>
      </c>
      <c r="B927" s="84">
        <v>2</v>
      </c>
      <c r="C927" s="122">
        <v>0</v>
      </c>
      <c r="D927" s="84" t="s">
        <v>4650</v>
      </c>
      <c r="E927" s="84" t="b">
        <v>0</v>
      </c>
      <c r="F927" s="84" t="b">
        <v>0</v>
      </c>
      <c r="G927" s="84" t="b">
        <v>0</v>
      </c>
    </row>
    <row r="928" spans="1:7" ht="15">
      <c r="A928" s="84" t="s">
        <v>5416</v>
      </c>
      <c r="B928" s="84">
        <v>5</v>
      </c>
      <c r="C928" s="122">
        <v>0</v>
      </c>
      <c r="D928" s="84" t="s">
        <v>4653</v>
      </c>
      <c r="E928" s="84" t="b">
        <v>0</v>
      </c>
      <c r="F928" s="84" t="b">
        <v>0</v>
      </c>
      <c r="G928" s="84" t="b">
        <v>0</v>
      </c>
    </row>
    <row r="929" spans="1:7" ht="15">
      <c r="A929" s="84" t="s">
        <v>5473</v>
      </c>
      <c r="B929" s="84">
        <v>4</v>
      </c>
      <c r="C929" s="122">
        <v>0.006326011980167085</v>
      </c>
      <c r="D929" s="84" t="s">
        <v>4653</v>
      </c>
      <c r="E929" s="84" t="b">
        <v>0</v>
      </c>
      <c r="F929" s="84" t="b">
        <v>0</v>
      </c>
      <c r="G929" s="84" t="b">
        <v>0</v>
      </c>
    </row>
    <row r="930" spans="1:7" ht="15">
      <c r="A930" s="84" t="s">
        <v>839</v>
      </c>
      <c r="B930" s="84">
        <v>4</v>
      </c>
      <c r="C930" s="122">
        <v>0.006326011980167085</v>
      </c>
      <c r="D930" s="84" t="s">
        <v>4653</v>
      </c>
      <c r="E930" s="84" t="b">
        <v>0</v>
      </c>
      <c r="F930" s="84" t="b">
        <v>0</v>
      </c>
      <c r="G930" s="84" t="b">
        <v>0</v>
      </c>
    </row>
    <row r="931" spans="1:7" ht="15">
      <c r="A931" s="84" t="s">
        <v>5412</v>
      </c>
      <c r="B931" s="84">
        <v>3</v>
      </c>
      <c r="C931" s="122">
        <v>0.004744508985125314</v>
      </c>
      <c r="D931" s="84" t="s">
        <v>4653</v>
      </c>
      <c r="E931" s="84" t="b">
        <v>0</v>
      </c>
      <c r="F931" s="84" t="b">
        <v>0</v>
      </c>
      <c r="G931" s="84" t="b">
        <v>0</v>
      </c>
    </row>
    <row r="932" spans="1:7" ht="15">
      <c r="A932" s="84" t="s">
        <v>4772</v>
      </c>
      <c r="B932" s="84">
        <v>3</v>
      </c>
      <c r="C932" s="122">
        <v>0.004744508985125314</v>
      </c>
      <c r="D932" s="84" t="s">
        <v>4653</v>
      </c>
      <c r="E932" s="84" t="b">
        <v>0</v>
      </c>
      <c r="F932" s="84" t="b">
        <v>0</v>
      </c>
      <c r="G932" s="84" t="b">
        <v>0</v>
      </c>
    </row>
    <row r="933" spans="1:7" ht="15">
      <c r="A933" s="84" t="s">
        <v>5404</v>
      </c>
      <c r="B933" s="84">
        <v>3</v>
      </c>
      <c r="C933" s="122">
        <v>0.004744508985125314</v>
      </c>
      <c r="D933" s="84" t="s">
        <v>4653</v>
      </c>
      <c r="E933" s="84" t="b">
        <v>0</v>
      </c>
      <c r="F933" s="84" t="b">
        <v>0</v>
      </c>
      <c r="G933" s="84" t="b">
        <v>0</v>
      </c>
    </row>
    <row r="934" spans="1:7" ht="15">
      <c r="A934" s="84" t="s">
        <v>306</v>
      </c>
      <c r="B934" s="84">
        <v>2</v>
      </c>
      <c r="C934" s="122">
        <v>0.00762101254845522</v>
      </c>
      <c r="D934" s="84" t="s">
        <v>4653</v>
      </c>
      <c r="E934" s="84" t="b">
        <v>0</v>
      </c>
      <c r="F934" s="84" t="b">
        <v>0</v>
      </c>
      <c r="G934" s="84" t="b">
        <v>0</v>
      </c>
    </row>
    <row r="935" spans="1:7" ht="15">
      <c r="A935" s="84" t="s">
        <v>5589</v>
      </c>
      <c r="B935" s="84">
        <v>2</v>
      </c>
      <c r="C935" s="122">
        <v>0.00762101254845522</v>
      </c>
      <c r="D935" s="84" t="s">
        <v>4653</v>
      </c>
      <c r="E935" s="84" t="b">
        <v>0</v>
      </c>
      <c r="F935" s="84" t="b">
        <v>0</v>
      </c>
      <c r="G935" s="84" t="b">
        <v>0</v>
      </c>
    </row>
    <row r="936" spans="1:7" ht="15">
      <c r="A936" s="84" t="s">
        <v>5590</v>
      </c>
      <c r="B936" s="84">
        <v>2</v>
      </c>
      <c r="C936" s="122">
        <v>0.00762101254845522</v>
      </c>
      <c r="D936" s="84" t="s">
        <v>4653</v>
      </c>
      <c r="E936" s="84" t="b">
        <v>0</v>
      </c>
      <c r="F936" s="84" t="b">
        <v>0</v>
      </c>
      <c r="G936" s="84" t="b">
        <v>0</v>
      </c>
    </row>
    <row r="937" spans="1:7" ht="15">
      <c r="A937" s="84" t="s">
        <v>5591</v>
      </c>
      <c r="B937" s="84">
        <v>2</v>
      </c>
      <c r="C937" s="122">
        <v>0.00762101254845522</v>
      </c>
      <c r="D937" s="84" t="s">
        <v>4653</v>
      </c>
      <c r="E937" s="84" t="b">
        <v>0</v>
      </c>
      <c r="F937" s="84" t="b">
        <v>0</v>
      </c>
      <c r="G937" s="84" t="b">
        <v>0</v>
      </c>
    </row>
    <row r="938" spans="1:7" ht="15">
      <c r="A938" s="84" t="s">
        <v>5592</v>
      </c>
      <c r="B938" s="84">
        <v>2</v>
      </c>
      <c r="C938" s="122">
        <v>0.00762101254845522</v>
      </c>
      <c r="D938" s="84" t="s">
        <v>4653</v>
      </c>
      <c r="E938" s="84" t="b">
        <v>0</v>
      </c>
      <c r="F938" s="84" t="b">
        <v>0</v>
      </c>
      <c r="G938" s="84" t="b">
        <v>0</v>
      </c>
    </row>
    <row r="939" spans="1:7" ht="15">
      <c r="A939" s="84" t="s">
        <v>5593</v>
      </c>
      <c r="B939" s="84">
        <v>2</v>
      </c>
      <c r="C939" s="122">
        <v>0.00762101254845522</v>
      </c>
      <c r="D939" s="84" t="s">
        <v>4653</v>
      </c>
      <c r="E939" s="84" t="b">
        <v>0</v>
      </c>
      <c r="F939" s="84" t="b">
        <v>0</v>
      </c>
      <c r="G939" s="84" t="b">
        <v>0</v>
      </c>
    </row>
    <row r="940" spans="1:7" ht="15">
      <c r="A940" s="84" t="s">
        <v>5594</v>
      </c>
      <c r="B940" s="84">
        <v>2</v>
      </c>
      <c r="C940" s="122">
        <v>0.00762101254845522</v>
      </c>
      <c r="D940" s="84" t="s">
        <v>4653</v>
      </c>
      <c r="E940" s="84" t="b">
        <v>0</v>
      </c>
      <c r="F940" s="84" t="b">
        <v>0</v>
      </c>
      <c r="G940" s="84" t="b">
        <v>0</v>
      </c>
    </row>
    <row r="941" spans="1:7" ht="15">
      <c r="A941" s="84" t="s">
        <v>5595</v>
      </c>
      <c r="B941" s="84">
        <v>2</v>
      </c>
      <c r="C941" s="122">
        <v>0.00762101254845522</v>
      </c>
      <c r="D941" s="84" t="s">
        <v>4653</v>
      </c>
      <c r="E941" s="84" t="b">
        <v>0</v>
      </c>
      <c r="F941" s="84" t="b">
        <v>0</v>
      </c>
      <c r="G941" s="84" t="b">
        <v>0</v>
      </c>
    </row>
    <row r="942" spans="1:7" ht="15">
      <c r="A942" s="84" t="s">
        <v>5596</v>
      </c>
      <c r="B942" s="84">
        <v>2</v>
      </c>
      <c r="C942" s="122">
        <v>0.00762101254845522</v>
      </c>
      <c r="D942" s="84" t="s">
        <v>4653</v>
      </c>
      <c r="E942" s="84" t="b">
        <v>0</v>
      </c>
      <c r="F942" s="84" t="b">
        <v>1</v>
      </c>
      <c r="G942" s="84" t="b">
        <v>0</v>
      </c>
    </row>
    <row r="943" spans="1:7" ht="15">
      <c r="A943" s="84" t="s">
        <v>5517</v>
      </c>
      <c r="B943" s="84">
        <v>2</v>
      </c>
      <c r="C943" s="122">
        <v>0.00762101254845522</v>
      </c>
      <c r="D943" s="84" t="s">
        <v>4653</v>
      </c>
      <c r="E943" s="84" t="b">
        <v>0</v>
      </c>
      <c r="F943" s="84" t="b">
        <v>0</v>
      </c>
      <c r="G943" s="84" t="b">
        <v>0</v>
      </c>
    </row>
    <row r="944" spans="1:7" ht="15">
      <c r="A944" s="84" t="s">
        <v>5597</v>
      </c>
      <c r="B944" s="84">
        <v>2</v>
      </c>
      <c r="C944" s="122">
        <v>0.00762101254845522</v>
      </c>
      <c r="D944" s="84" t="s">
        <v>4653</v>
      </c>
      <c r="E944" s="84" t="b">
        <v>0</v>
      </c>
      <c r="F944" s="84" t="b">
        <v>0</v>
      </c>
      <c r="G944" s="84" t="b">
        <v>0</v>
      </c>
    </row>
    <row r="945" spans="1:7" ht="15">
      <c r="A945" s="84" t="s">
        <v>5514</v>
      </c>
      <c r="B945" s="84">
        <v>2</v>
      </c>
      <c r="C945" s="122">
        <v>0.00762101254845522</v>
      </c>
      <c r="D945" s="84" t="s">
        <v>4653</v>
      </c>
      <c r="E945" s="84" t="b">
        <v>0</v>
      </c>
      <c r="F945" s="84" t="b">
        <v>1</v>
      </c>
      <c r="G945" s="84" t="b">
        <v>0</v>
      </c>
    </row>
    <row r="946" spans="1:7" ht="15">
      <c r="A946" s="84" t="s">
        <v>5598</v>
      </c>
      <c r="B946" s="84">
        <v>2</v>
      </c>
      <c r="C946" s="122">
        <v>0.00762101254845522</v>
      </c>
      <c r="D946" s="84" t="s">
        <v>4653</v>
      </c>
      <c r="E946" s="84" t="b">
        <v>0</v>
      </c>
      <c r="F946" s="84" t="b">
        <v>0</v>
      </c>
      <c r="G946" s="84" t="b">
        <v>0</v>
      </c>
    </row>
    <row r="947" spans="1:7" ht="15">
      <c r="A947" s="84" t="s">
        <v>5599</v>
      </c>
      <c r="B947" s="84">
        <v>2</v>
      </c>
      <c r="C947" s="122">
        <v>0.00762101254845522</v>
      </c>
      <c r="D947" s="84" t="s">
        <v>4653</v>
      </c>
      <c r="E947" s="84" t="b">
        <v>0</v>
      </c>
      <c r="F947" s="84" t="b">
        <v>0</v>
      </c>
      <c r="G947" s="84" t="b">
        <v>0</v>
      </c>
    </row>
    <row r="948" spans="1:7" ht="15">
      <c r="A948" s="84" t="s">
        <v>5600</v>
      </c>
      <c r="B948" s="84">
        <v>2</v>
      </c>
      <c r="C948" s="122">
        <v>0.00762101254845522</v>
      </c>
      <c r="D948" s="84" t="s">
        <v>4653</v>
      </c>
      <c r="E948" s="84" t="b">
        <v>0</v>
      </c>
      <c r="F948" s="84" t="b">
        <v>0</v>
      </c>
      <c r="G948" s="84" t="b">
        <v>0</v>
      </c>
    </row>
    <row r="949" spans="1:7" ht="15">
      <c r="A949" s="84" t="s">
        <v>5601</v>
      </c>
      <c r="B949" s="84">
        <v>2</v>
      </c>
      <c r="C949" s="122">
        <v>0.00762101254845522</v>
      </c>
      <c r="D949" s="84" t="s">
        <v>4653</v>
      </c>
      <c r="E949" s="84" t="b">
        <v>0</v>
      </c>
      <c r="F949" s="84" t="b">
        <v>0</v>
      </c>
      <c r="G949" s="84" t="b">
        <v>0</v>
      </c>
    </row>
    <row r="950" spans="1:7" ht="15">
      <c r="A950" s="84" t="s">
        <v>5518</v>
      </c>
      <c r="B950" s="84">
        <v>2</v>
      </c>
      <c r="C950" s="122">
        <v>0.00762101254845522</v>
      </c>
      <c r="D950" s="84" t="s">
        <v>4653</v>
      </c>
      <c r="E950" s="84" t="b">
        <v>0</v>
      </c>
      <c r="F950" s="84" t="b">
        <v>0</v>
      </c>
      <c r="G950" s="84" t="b">
        <v>0</v>
      </c>
    </row>
    <row r="951" spans="1:7" ht="15">
      <c r="A951" s="84" t="s">
        <v>5372</v>
      </c>
      <c r="B951" s="84">
        <v>5</v>
      </c>
      <c r="C951" s="122">
        <v>0</v>
      </c>
      <c r="D951" s="84" t="s">
        <v>4654</v>
      </c>
      <c r="E951" s="84" t="b">
        <v>0</v>
      </c>
      <c r="F951" s="84" t="b">
        <v>0</v>
      </c>
      <c r="G951" s="84" t="b">
        <v>0</v>
      </c>
    </row>
    <row r="952" spans="1:7" ht="15">
      <c r="A952" s="84" t="s">
        <v>5606</v>
      </c>
      <c r="B952" s="84">
        <v>2</v>
      </c>
      <c r="C952" s="122">
        <v>0</v>
      </c>
      <c r="D952" s="84" t="s">
        <v>4654</v>
      </c>
      <c r="E952" s="84" t="b">
        <v>0</v>
      </c>
      <c r="F952" s="84" t="b">
        <v>0</v>
      </c>
      <c r="G952" s="84" t="b">
        <v>0</v>
      </c>
    </row>
    <row r="953" spans="1:7" ht="15">
      <c r="A953" s="84" t="s">
        <v>5607</v>
      </c>
      <c r="B953" s="84">
        <v>2</v>
      </c>
      <c r="C953" s="122">
        <v>0</v>
      </c>
      <c r="D953" s="84" t="s">
        <v>4654</v>
      </c>
      <c r="E953" s="84" t="b">
        <v>0</v>
      </c>
      <c r="F953" s="84" t="b">
        <v>0</v>
      </c>
      <c r="G953" s="84" t="b">
        <v>0</v>
      </c>
    </row>
    <row r="954" spans="1:7" ht="15">
      <c r="A954" s="84" t="s">
        <v>5382</v>
      </c>
      <c r="B954" s="84">
        <v>2</v>
      </c>
      <c r="C954" s="122">
        <v>0</v>
      </c>
      <c r="D954" s="84" t="s">
        <v>4654</v>
      </c>
      <c r="E954" s="84" t="b">
        <v>0</v>
      </c>
      <c r="F954" s="84" t="b">
        <v>0</v>
      </c>
      <c r="G954" s="84" t="b">
        <v>0</v>
      </c>
    </row>
    <row r="955" spans="1:7" ht="15">
      <c r="A955" s="84" t="s">
        <v>5608</v>
      </c>
      <c r="B955" s="84">
        <v>2</v>
      </c>
      <c r="C955" s="122">
        <v>0</v>
      </c>
      <c r="D955" s="84" t="s">
        <v>4654</v>
      </c>
      <c r="E955" s="84" t="b">
        <v>0</v>
      </c>
      <c r="F955" s="84" t="b">
        <v>0</v>
      </c>
      <c r="G955" s="84" t="b">
        <v>0</v>
      </c>
    </row>
    <row r="956" spans="1:7" ht="15">
      <c r="A956" s="84" t="s">
        <v>5609</v>
      </c>
      <c r="B956" s="84">
        <v>2</v>
      </c>
      <c r="C956" s="122">
        <v>0</v>
      </c>
      <c r="D956" s="84" t="s">
        <v>4654</v>
      </c>
      <c r="E956" s="84" t="b">
        <v>1</v>
      </c>
      <c r="F956" s="84" t="b">
        <v>0</v>
      </c>
      <c r="G956" s="84" t="b">
        <v>0</v>
      </c>
    </row>
    <row r="957" spans="1:7" ht="15">
      <c r="A957" s="84" t="s">
        <v>5610</v>
      </c>
      <c r="B957" s="84">
        <v>2</v>
      </c>
      <c r="C957" s="122">
        <v>0</v>
      </c>
      <c r="D957" s="84" t="s">
        <v>4654</v>
      </c>
      <c r="E957" s="84" t="b">
        <v>0</v>
      </c>
      <c r="F957" s="84" t="b">
        <v>0</v>
      </c>
      <c r="G957" s="84" t="b">
        <v>0</v>
      </c>
    </row>
    <row r="958" spans="1:7" ht="15">
      <c r="A958" s="84" t="s">
        <v>5611</v>
      </c>
      <c r="B958" s="84">
        <v>2</v>
      </c>
      <c r="C958" s="122">
        <v>0</v>
      </c>
      <c r="D958" s="84" t="s">
        <v>4654</v>
      </c>
      <c r="E958" s="84" t="b">
        <v>0</v>
      </c>
      <c r="F958" s="84" t="b">
        <v>0</v>
      </c>
      <c r="G958" s="84" t="b">
        <v>0</v>
      </c>
    </row>
    <row r="959" spans="1:7" ht="15">
      <c r="A959" s="84" t="s">
        <v>5519</v>
      </c>
      <c r="B959" s="84">
        <v>2</v>
      </c>
      <c r="C959" s="122">
        <v>0</v>
      </c>
      <c r="D959" s="84" t="s">
        <v>4654</v>
      </c>
      <c r="E959" s="84" t="b">
        <v>0</v>
      </c>
      <c r="F959" s="84" t="b">
        <v>0</v>
      </c>
      <c r="G959" s="84" t="b">
        <v>0</v>
      </c>
    </row>
    <row r="960" spans="1:7" ht="15">
      <c r="A960" s="84" t="s">
        <v>5612</v>
      </c>
      <c r="B960" s="84">
        <v>2</v>
      </c>
      <c r="C960" s="122">
        <v>0</v>
      </c>
      <c r="D960" s="84" t="s">
        <v>4654</v>
      </c>
      <c r="E960" s="84" t="b">
        <v>0</v>
      </c>
      <c r="F960" s="84" t="b">
        <v>0</v>
      </c>
      <c r="G960" s="84" t="b">
        <v>0</v>
      </c>
    </row>
    <row r="961" spans="1:7" ht="15">
      <c r="A961" s="84" t="s">
        <v>5417</v>
      </c>
      <c r="B961" s="84">
        <v>2</v>
      </c>
      <c r="C961" s="122">
        <v>0</v>
      </c>
      <c r="D961" s="84" t="s">
        <v>4655</v>
      </c>
      <c r="E961" s="84" t="b">
        <v>0</v>
      </c>
      <c r="F961" s="84" t="b">
        <v>0</v>
      </c>
      <c r="G961" s="84" t="b">
        <v>0</v>
      </c>
    </row>
    <row r="962" spans="1:7" ht="15">
      <c r="A962" s="84" t="s">
        <v>5418</v>
      </c>
      <c r="B962" s="84">
        <v>2</v>
      </c>
      <c r="C962" s="122">
        <v>0</v>
      </c>
      <c r="D962" s="84" t="s">
        <v>4655</v>
      </c>
      <c r="E962" s="84" t="b">
        <v>0</v>
      </c>
      <c r="F962" s="84" t="b">
        <v>0</v>
      </c>
      <c r="G962" s="84" t="b">
        <v>0</v>
      </c>
    </row>
    <row r="963" spans="1:7" ht="15">
      <c r="A963" s="84" t="s">
        <v>5419</v>
      </c>
      <c r="B963" s="84">
        <v>2</v>
      </c>
      <c r="C963" s="122">
        <v>0</v>
      </c>
      <c r="D963" s="84" t="s">
        <v>4655</v>
      </c>
      <c r="E963" s="84" t="b">
        <v>0</v>
      </c>
      <c r="F963" s="84" t="b">
        <v>0</v>
      </c>
      <c r="G963" s="84" t="b">
        <v>0</v>
      </c>
    </row>
    <row r="964" spans="1:7" ht="15">
      <c r="A964" s="84" t="s">
        <v>4741</v>
      </c>
      <c r="B964" s="84">
        <v>2</v>
      </c>
      <c r="C964" s="122">
        <v>0</v>
      </c>
      <c r="D964" s="84" t="s">
        <v>4655</v>
      </c>
      <c r="E964" s="84" t="b">
        <v>0</v>
      </c>
      <c r="F964" s="84" t="b">
        <v>0</v>
      </c>
      <c r="G964" s="84" t="b">
        <v>0</v>
      </c>
    </row>
    <row r="965" spans="1:7" ht="15">
      <c r="A965" s="84" t="s">
        <v>5402</v>
      </c>
      <c r="B965" s="84">
        <v>2</v>
      </c>
      <c r="C965" s="122">
        <v>0</v>
      </c>
      <c r="D965" s="84" t="s">
        <v>4655</v>
      </c>
      <c r="E965" s="84" t="b">
        <v>0</v>
      </c>
      <c r="F965" s="84" t="b">
        <v>0</v>
      </c>
      <c r="G965" s="84" t="b">
        <v>0</v>
      </c>
    </row>
    <row r="966" spans="1:7" ht="15">
      <c r="A966" s="84" t="s">
        <v>5403</v>
      </c>
      <c r="B966" s="84">
        <v>2</v>
      </c>
      <c r="C966" s="122">
        <v>0</v>
      </c>
      <c r="D966" s="84" t="s">
        <v>4655</v>
      </c>
      <c r="E966" s="84" t="b">
        <v>0</v>
      </c>
      <c r="F966" s="84" t="b">
        <v>0</v>
      </c>
      <c r="G966" s="84" t="b">
        <v>0</v>
      </c>
    </row>
    <row r="967" spans="1:7" ht="15">
      <c r="A967" s="84" t="s">
        <v>4742</v>
      </c>
      <c r="B967" s="84">
        <v>2</v>
      </c>
      <c r="C967" s="122">
        <v>0</v>
      </c>
      <c r="D967" s="84" t="s">
        <v>4655</v>
      </c>
      <c r="E967" s="84" t="b">
        <v>0</v>
      </c>
      <c r="F967" s="84" t="b">
        <v>0</v>
      </c>
      <c r="G967" s="84" t="b">
        <v>0</v>
      </c>
    </row>
    <row r="968" spans="1:7" ht="15">
      <c r="A968" s="84" t="s">
        <v>5420</v>
      </c>
      <c r="B968" s="84">
        <v>2</v>
      </c>
      <c r="C968" s="122">
        <v>0</v>
      </c>
      <c r="D968" s="84" t="s">
        <v>4655</v>
      </c>
      <c r="E968" s="84" t="b">
        <v>0</v>
      </c>
      <c r="F968" s="84" t="b">
        <v>0</v>
      </c>
      <c r="G968" s="84" t="b">
        <v>0</v>
      </c>
    </row>
    <row r="969" spans="1:7" ht="15">
      <c r="A969" s="84" t="s">
        <v>5421</v>
      </c>
      <c r="B969" s="84">
        <v>2</v>
      </c>
      <c r="C969" s="122">
        <v>0</v>
      </c>
      <c r="D969" s="84" t="s">
        <v>4655</v>
      </c>
      <c r="E969" s="84" t="b">
        <v>0</v>
      </c>
      <c r="F969" s="84" t="b">
        <v>0</v>
      </c>
      <c r="G969" s="84" t="b">
        <v>0</v>
      </c>
    </row>
    <row r="970" spans="1:7" ht="15">
      <c r="A970" s="84" t="s">
        <v>4743</v>
      </c>
      <c r="B970" s="84">
        <v>2</v>
      </c>
      <c r="C970" s="122">
        <v>0</v>
      </c>
      <c r="D970" s="84" t="s">
        <v>4655</v>
      </c>
      <c r="E970" s="84" t="b">
        <v>0</v>
      </c>
      <c r="F970" s="84" t="b">
        <v>0</v>
      </c>
      <c r="G970" s="84" t="b">
        <v>0</v>
      </c>
    </row>
    <row r="971" spans="1:7" ht="15">
      <c r="A971" s="84" t="s">
        <v>5520</v>
      </c>
      <c r="B971" s="84">
        <v>2</v>
      </c>
      <c r="C971" s="122">
        <v>0</v>
      </c>
      <c r="D971" s="84" t="s">
        <v>4655</v>
      </c>
      <c r="E971" s="84" t="b">
        <v>0</v>
      </c>
      <c r="F971" s="84" t="b">
        <v>0</v>
      </c>
      <c r="G971" s="84" t="b">
        <v>0</v>
      </c>
    </row>
    <row r="972" spans="1:7" ht="15">
      <c r="A972" s="84" t="s">
        <v>5521</v>
      </c>
      <c r="B972" s="84">
        <v>2</v>
      </c>
      <c r="C972" s="122">
        <v>0</v>
      </c>
      <c r="D972" s="84" t="s">
        <v>4655</v>
      </c>
      <c r="E972" s="84" t="b">
        <v>1</v>
      </c>
      <c r="F972" s="84" t="b">
        <v>0</v>
      </c>
      <c r="G972" s="84" t="b">
        <v>0</v>
      </c>
    </row>
    <row r="973" spans="1:7" ht="15">
      <c r="A973" s="84" t="s">
        <v>5634</v>
      </c>
      <c r="B973" s="84">
        <v>2</v>
      </c>
      <c r="C973" s="122">
        <v>0</v>
      </c>
      <c r="D973" s="84" t="s">
        <v>4656</v>
      </c>
      <c r="E973" s="84" t="b">
        <v>0</v>
      </c>
      <c r="F973" s="84" t="b">
        <v>0</v>
      </c>
      <c r="G973" s="84" t="b">
        <v>0</v>
      </c>
    </row>
    <row r="974" spans="1:7" ht="15">
      <c r="A974" s="84" t="s">
        <v>5475</v>
      </c>
      <c r="B974" s="84">
        <v>2</v>
      </c>
      <c r="C974" s="122">
        <v>0</v>
      </c>
      <c r="D974" s="84" t="s">
        <v>4656</v>
      </c>
      <c r="E974" s="84" t="b">
        <v>0</v>
      </c>
      <c r="F974" s="84" t="b">
        <v>0</v>
      </c>
      <c r="G974" s="84" t="b">
        <v>0</v>
      </c>
    </row>
    <row r="975" spans="1:7" ht="15">
      <c r="A975" s="84" t="s">
        <v>5635</v>
      </c>
      <c r="B975" s="84">
        <v>2</v>
      </c>
      <c r="C975" s="122">
        <v>0</v>
      </c>
      <c r="D975" s="84" t="s">
        <v>4656</v>
      </c>
      <c r="E975" s="84" t="b">
        <v>0</v>
      </c>
      <c r="F975" s="84" t="b">
        <v>0</v>
      </c>
      <c r="G975" s="84" t="b">
        <v>0</v>
      </c>
    </row>
    <row r="976" spans="1:7" ht="15">
      <c r="A976" s="84" t="s">
        <v>4790</v>
      </c>
      <c r="B976" s="84">
        <v>2</v>
      </c>
      <c r="C976" s="122">
        <v>0</v>
      </c>
      <c r="D976" s="84" t="s">
        <v>4656</v>
      </c>
      <c r="E976" s="84" t="b">
        <v>0</v>
      </c>
      <c r="F976" s="84" t="b">
        <v>0</v>
      </c>
      <c r="G976" s="84" t="b">
        <v>0</v>
      </c>
    </row>
    <row r="977" spans="1:7" ht="15">
      <c r="A977" s="84" t="s">
        <v>5636</v>
      </c>
      <c r="B977" s="84">
        <v>2</v>
      </c>
      <c r="C977" s="122">
        <v>0</v>
      </c>
      <c r="D977" s="84" t="s">
        <v>4656</v>
      </c>
      <c r="E977" s="84" t="b">
        <v>0</v>
      </c>
      <c r="F977" s="84" t="b">
        <v>0</v>
      </c>
      <c r="G977" s="84" t="b">
        <v>0</v>
      </c>
    </row>
    <row r="978" spans="1:7" ht="15">
      <c r="A978" s="84" t="s">
        <v>5637</v>
      </c>
      <c r="B978" s="84">
        <v>2</v>
      </c>
      <c r="C978" s="122">
        <v>0</v>
      </c>
      <c r="D978" s="84" t="s">
        <v>4656</v>
      </c>
      <c r="E978" s="84" t="b">
        <v>0</v>
      </c>
      <c r="F978" s="84" t="b">
        <v>0</v>
      </c>
      <c r="G978" s="84" t="b">
        <v>0</v>
      </c>
    </row>
    <row r="979" spans="1:7" ht="15">
      <c r="A979" s="84" t="s">
        <v>4820</v>
      </c>
      <c r="B979" s="84">
        <v>2</v>
      </c>
      <c r="C979" s="122">
        <v>0</v>
      </c>
      <c r="D979" s="84" t="s">
        <v>4658</v>
      </c>
      <c r="E979" s="84" t="b">
        <v>0</v>
      </c>
      <c r="F979" s="84" t="b">
        <v>0</v>
      </c>
      <c r="G979" s="84" t="b">
        <v>0</v>
      </c>
    </row>
    <row r="980" spans="1:7" ht="15">
      <c r="A980" s="84" t="s">
        <v>4873</v>
      </c>
      <c r="B980" s="84">
        <v>2</v>
      </c>
      <c r="C980" s="122">
        <v>0</v>
      </c>
      <c r="D980" s="84" t="s">
        <v>4661</v>
      </c>
      <c r="E980" s="84" t="b">
        <v>1</v>
      </c>
      <c r="F980" s="84" t="b">
        <v>0</v>
      </c>
      <c r="G980" s="84" t="b">
        <v>0</v>
      </c>
    </row>
    <row r="981" spans="1:7" ht="15">
      <c r="A981" s="84" t="s">
        <v>4832</v>
      </c>
      <c r="B981" s="84">
        <v>2</v>
      </c>
      <c r="C981" s="122">
        <v>0</v>
      </c>
      <c r="D981" s="84" t="s">
        <v>4662</v>
      </c>
      <c r="E981" s="84" t="b">
        <v>0</v>
      </c>
      <c r="F981" s="84" t="b">
        <v>0</v>
      </c>
      <c r="G981" s="84" t="b">
        <v>0</v>
      </c>
    </row>
    <row r="982" spans="1:7" ht="15">
      <c r="A982" s="84" t="s">
        <v>5654</v>
      </c>
      <c r="B982" s="84">
        <v>2</v>
      </c>
      <c r="C982" s="122">
        <v>0</v>
      </c>
      <c r="D982" s="84" t="s">
        <v>4662</v>
      </c>
      <c r="E982" s="84" t="b">
        <v>0</v>
      </c>
      <c r="F982" s="84" t="b">
        <v>0</v>
      </c>
      <c r="G982" s="84" t="b">
        <v>0</v>
      </c>
    </row>
    <row r="983" spans="1:7" ht="15">
      <c r="A983" s="84" t="s">
        <v>554</v>
      </c>
      <c r="B983" s="84">
        <v>2</v>
      </c>
      <c r="C983" s="122">
        <v>0</v>
      </c>
      <c r="D983" s="84" t="s">
        <v>4663</v>
      </c>
      <c r="E983" s="84" t="b">
        <v>0</v>
      </c>
      <c r="F983" s="84" t="b">
        <v>0</v>
      </c>
      <c r="G983" s="84" t="b">
        <v>0</v>
      </c>
    </row>
    <row r="984" spans="1:7" ht="15">
      <c r="A984" s="84" t="s">
        <v>5528</v>
      </c>
      <c r="B984" s="84">
        <v>3</v>
      </c>
      <c r="C984" s="122">
        <v>0</v>
      </c>
      <c r="D984" s="84" t="s">
        <v>4665</v>
      </c>
      <c r="E984" s="84" t="b">
        <v>0</v>
      </c>
      <c r="F984" s="84" t="b">
        <v>0</v>
      </c>
      <c r="G984" s="84" t="b">
        <v>0</v>
      </c>
    </row>
    <row r="985" spans="1:7" ht="15">
      <c r="A985" s="84" t="s">
        <v>5674</v>
      </c>
      <c r="B985" s="84">
        <v>2</v>
      </c>
      <c r="C985" s="122">
        <v>0</v>
      </c>
      <c r="D985" s="84" t="s">
        <v>4665</v>
      </c>
      <c r="E985" s="84" t="b">
        <v>0</v>
      </c>
      <c r="F985" s="84" t="b">
        <v>0</v>
      </c>
      <c r="G985" s="84" t="b">
        <v>0</v>
      </c>
    </row>
    <row r="986" spans="1:7" ht="15">
      <c r="A986" s="84" t="s">
        <v>4772</v>
      </c>
      <c r="B986" s="84">
        <v>2</v>
      </c>
      <c r="C986" s="122">
        <v>0</v>
      </c>
      <c r="D986" s="84" t="s">
        <v>4665</v>
      </c>
      <c r="E986" s="84" t="b">
        <v>0</v>
      </c>
      <c r="F986" s="84" t="b">
        <v>0</v>
      </c>
      <c r="G986" s="84" t="b">
        <v>0</v>
      </c>
    </row>
    <row r="987" spans="1:7" ht="15">
      <c r="A987" s="84" t="s">
        <v>5675</v>
      </c>
      <c r="B987" s="84">
        <v>2</v>
      </c>
      <c r="C987" s="122">
        <v>0</v>
      </c>
      <c r="D987" s="84" t="s">
        <v>4665</v>
      </c>
      <c r="E987" s="84" t="b">
        <v>0</v>
      </c>
      <c r="F987" s="84" t="b">
        <v>0</v>
      </c>
      <c r="G987" s="84" t="b">
        <v>0</v>
      </c>
    </row>
    <row r="988" spans="1:7" ht="15">
      <c r="A988" s="84" t="s">
        <v>5676</v>
      </c>
      <c r="B988" s="84">
        <v>2</v>
      </c>
      <c r="C988" s="122">
        <v>0</v>
      </c>
      <c r="D988" s="84" t="s">
        <v>4665</v>
      </c>
      <c r="E988" s="84" t="b">
        <v>0</v>
      </c>
      <c r="F988" s="84" t="b">
        <v>0</v>
      </c>
      <c r="G988" s="84" t="b">
        <v>0</v>
      </c>
    </row>
    <row r="989" spans="1:7" ht="15">
      <c r="A989" s="84" t="s">
        <v>5677</v>
      </c>
      <c r="B989" s="84">
        <v>2</v>
      </c>
      <c r="C989" s="122">
        <v>0</v>
      </c>
      <c r="D989" s="84" t="s">
        <v>4665</v>
      </c>
      <c r="E989" s="84" t="b">
        <v>0</v>
      </c>
      <c r="F989" s="84" t="b">
        <v>0</v>
      </c>
      <c r="G989" s="84" t="b">
        <v>0</v>
      </c>
    </row>
    <row r="990" spans="1:7" ht="15">
      <c r="A990" s="84" t="s">
        <v>5355</v>
      </c>
      <c r="B990" s="84">
        <v>2</v>
      </c>
      <c r="C990" s="122">
        <v>0</v>
      </c>
      <c r="D990" s="84" t="s">
        <v>4665</v>
      </c>
      <c r="E990" s="84" t="b">
        <v>0</v>
      </c>
      <c r="F990" s="84" t="b">
        <v>0</v>
      </c>
      <c r="G990" s="84" t="b">
        <v>0</v>
      </c>
    </row>
    <row r="991" spans="1:7" ht="15">
      <c r="A991" s="84" t="s">
        <v>5678</v>
      </c>
      <c r="B991" s="84">
        <v>2</v>
      </c>
      <c r="C991" s="122">
        <v>0</v>
      </c>
      <c r="D991" s="84" t="s">
        <v>4665</v>
      </c>
      <c r="E991" s="84" t="b">
        <v>0</v>
      </c>
      <c r="F991" s="84" t="b">
        <v>0</v>
      </c>
      <c r="G991" s="84" t="b">
        <v>0</v>
      </c>
    </row>
    <row r="992" spans="1:7" ht="15">
      <c r="A992" s="84" t="s">
        <v>5679</v>
      </c>
      <c r="B992" s="84">
        <v>2</v>
      </c>
      <c r="C992" s="122">
        <v>0</v>
      </c>
      <c r="D992" s="84" t="s">
        <v>4665</v>
      </c>
      <c r="E992" s="84" t="b">
        <v>0</v>
      </c>
      <c r="F992" s="84" t="b">
        <v>0</v>
      </c>
      <c r="G992" s="84" t="b">
        <v>0</v>
      </c>
    </row>
    <row r="993" spans="1:7" ht="15">
      <c r="A993" s="84" t="s">
        <v>5680</v>
      </c>
      <c r="B993" s="84">
        <v>2</v>
      </c>
      <c r="C993" s="122">
        <v>0</v>
      </c>
      <c r="D993" s="84" t="s">
        <v>4665</v>
      </c>
      <c r="E993" s="84" t="b">
        <v>0</v>
      </c>
      <c r="F993" s="84" t="b">
        <v>0</v>
      </c>
      <c r="G993" s="84" t="b">
        <v>0</v>
      </c>
    </row>
    <row r="994" spans="1:7" ht="15">
      <c r="A994" s="84" t="s">
        <v>5471</v>
      </c>
      <c r="B994" s="84">
        <v>2</v>
      </c>
      <c r="C994" s="122">
        <v>0</v>
      </c>
      <c r="D994" s="84" t="s">
        <v>4665</v>
      </c>
      <c r="E994" s="84" t="b">
        <v>0</v>
      </c>
      <c r="F994" s="84" t="b">
        <v>0</v>
      </c>
      <c r="G994" s="84" t="b">
        <v>0</v>
      </c>
    </row>
    <row r="995" spans="1:7" ht="15">
      <c r="A995" s="84" t="s">
        <v>5352</v>
      </c>
      <c r="B995" s="84">
        <v>2</v>
      </c>
      <c r="C995" s="122">
        <v>0</v>
      </c>
      <c r="D995" s="84" t="s">
        <v>4665</v>
      </c>
      <c r="E995" s="84" t="b">
        <v>0</v>
      </c>
      <c r="F995" s="84" t="b">
        <v>0</v>
      </c>
      <c r="G995" s="84" t="b">
        <v>0</v>
      </c>
    </row>
    <row r="996" spans="1:7" ht="15">
      <c r="A996" s="84" t="s">
        <v>4812</v>
      </c>
      <c r="B996" s="84">
        <v>2</v>
      </c>
      <c r="C996" s="122">
        <v>0</v>
      </c>
      <c r="D996" s="84" t="s">
        <v>4665</v>
      </c>
      <c r="E996" s="84" t="b">
        <v>0</v>
      </c>
      <c r="F996" s="84" t="b">
        <v>0</v>
      </c>
      <c r="G996" s="84" t="b">
        <v>0</v>
      </c>
    </row>
    <row r="997" spans="1:7" ht="15">
      <c r="A997" s="84" t="s">
        <v>5681</v>
      </c>
      <c r="B997" s="84">
        <v>2</v>
      </c>
      <c r="C997" s="122">
        <v>0</v>
      </c>
      <c r="D997" s="84" t="s">
        <v>4665</v>
      </c>
      <c r="E997" s="84" t="b">
        <v>0</v>
      </c>
      <c r="F997" s="84" t="b">
        <v>0</v>
      </c>
      <c r="G9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5690</v>
      </c>
      <c r="B1" s="13" t="s">
        <v>5691</v>
      </c>
      <c r="C1" s="13" t="s">
        <v>5684</v>
      </c>
      <c r="D1" s="13" t="s">
        <v>5685</v>
      </c>
      <c r="E1" s="13" t="s">
        <v>5692</v>
      </c>
      <c r="F1" s="13" t="s">
        <v>144</v>
      </c>
      <c r="G1" s="13" t="s">
        <v>5693</v>
      </c>
      <c r="H1" s="13" t="s">
        <v>5694</v>
      </c>
      <c r="I1" s="13" t="s">
        <v>5695</v>
      </c>
      <c r="J1" s="13" t="s">
        <v>5696</v>
      </c>
      <c r="K1" s="13" t="s">
        <v>5697</v>
      </c>
      <c r="L1" s="13" t="s">
        <v>5698</v>
      </c>
    </row>
    <row r="2" spans="1:12" ht="15">
      <c r="A2" s="84" t="s">
        <v>4773</v>
      </c>
      <c r="B2" s="84" t="s">
        <v>4771</v>
      </c>
      <c r="C2" s="84">
        <v>165</v>
      </c>
      <c r="D2" s="122">
        <v>0.010619911571588444</v>
      </c>
      <c r="E2" s="122">
        <v>1.2575285854075302</v>
      </c>
      <c r="F2" s="84" t="s">
        <v>5686</v>
      </c>
      <c r="G2" s="84" t="b">
        <v>0</v>
      </c>
      <c r="H2" s="84" t="b">
        <v>1</v>
      </c>
      <c r="I2" s="84" t="b">
        <v>0</v>
      </c>
      <c r="J2" s="84" t="b">
        <v>0</v>
      </c>
      <c r="K2" s="84" t="b">
        <v>0</v>
      </c>
      <c r="L2" s="84" t="b">
        <v>0</v>
      </c>
    </row>
    <row r="3" spans="1:12" ht="15">
      <c r="A3" s="84" t="s">
        <v>4771</v>
      </c>
      <c r="B3" s="84" t="s">
        <v>4774</v>
      </c>
      <c r="C3" s="84">
        <v>165</v>
      </c>
      <c r="D3" s="122">
        <v>0.010619911571588444</v>
      </c>
      <c r="E3" s="122">
        <v>1.2575285854075302</v>
      </c>
      <c r="F3" s="84" t="s">
        <v>5686</v>
      </c>
      <c r="G3" s="84" t="b">
        <v>0</v>
      </c>
      <c r="H3" s="84" t="b">
        <v>0</v>
      </c>
      <c r="I3" s="84" t="b">
        <v>0</v>
      </c>
      <c r="J3" s="84" t="b">
        <v>0</v>
      </c>
      <c r="K3" s="84" t="b">
        <v>0</v>
      </c>
      <c r="L3" s="84" t="b">
        <v>0</v>
      </c>
    </row>
    <row r="4" spans="1:12" ht="15">
      <c r="A4" s="84" t="s">
        <v>4774</v>
      </c>
      <c r="B4" s="84" t="s">
        <v>4772</v>
      </c>
      <c r="C4" s="84">
        <v>89</v>
      </c>
      <c r="D4" s="122">
        <v>0.010522441002636962</v>
      </c>
      <c r="E4" s="122">
        <v>1.42521930243678</v>
      </c>
      <c r="F4" s="84" t="s">
        <v>5686</v>
      </c>
      <c r="G4" s="84" t="b">
        <v>0</v>
      </c>
      <c r="H4" s="84" t="b">
        <v>0</v>
      </c>
      <c r="I4" s="84" t="b">
        <v>0</v>
      </c>
      <c r="J4" s="84" t="b">
        <v>0</v>
      </c>
      <c r="K4" s="84" t="b">
        <v>0</v>
      </c>
      <c r="L4" s="84" t="b">
        <v>0</v>
      </c>
    </row>
    <row r="5" spans="1:12" ht="15">
      <c r="A5" s="84" t="s">
        <v>4772</v>
      </c>
      <c r="B5" s="84" t="s">
        <v>4779</v>
      </c>
      <c r="C5" s="84">
        <v>89</v>
      </c>
      <c r="D5" s="122">
        <v>0.010522441002636962</v>
      </c>
      <c r="E5" s="122">
        <v>1.4509247026716818</v>
      </c>
      <c r="F5" s="84" t="s">
        <v>5686</v>
      </c>
      <c r="G5" s="84" t="b">
        <v>0</v>
      </c>
      <c r="H5" s="84" t="b">
        <v>0</v>
      </c>
      <c r="I5" s="84" t="b">
        <v>0</v>
      </c>
      <c r="J5" s="84" t="b">
        <v>0</v>
      </c>
      <c r="K5" s="84" t="b">
        <v>0</v>
      </c>
      <c r="L5" s="84" t="b">
        <v>0</v>
      </c>
    </row>
    <row r="6" spans="1:12" ht="15">
      <c r="A6" s="84" t="s">
        <v>4779</v>
      </c>
      <c r="B6" s="84" t="s">
        <v>4775</v>
      </c>
      <c r="C6" s="84">
        <v>89</v>
      </c>
      <c r="D6" s="122">
        <v>0.010522441002636962</v>
      </c>
      <c r="E6" s="122">
        <v>1.67013335612183</v>
      </c>
      <c r="F6" s="84" t="s">
        <v>5686</v>
      </c>
      <c r="G6" s="84" t="b">
        <v>0</v>
      </c>
      <c r="H6" s="84" t="b">
        <v>0</v>
      </c>
      <c r="I6" s="84" t="b">
        <v>0</v>
      </c>
      <c r="J6" s="84" t="b">
        <v>0</v>
      </c>
      <c r="K6" s="84" t="b">
        <v>0</v>
      </c>
      <c r="L6" s="84" t="b">
        <v>0</v>
      </c>
    </row>
    <row r="7" spans="1:12" ht="15">
      <c r="A7" s="84" t="s">
        <v>4775</v>
      </c>
      <c r="B7" s="84" t="s">
        <v>4780</v>
      </c>
      <c r="C7" s="84">
        <v>89</v>
      </c>
      <c r="D7" s="122">
        <v>0.010522441002636962</v>
      </c>
      <c r="E7" s="122">
        <v>1.67013335612183</v>
      </c>
      <c r="F7" s="84" t="s">
        <v>5686</v>
      </c>
      <c r="G7" s="84" t="b">
        <v>0</v>
      </c>
      <c r="H7" s="84" t="b">
        <v>0</v>
      </c>
      <c r="I7" s="84" t="b">
        <v>0</v>
      </c>
      <c r="J7" s="84" t="b">
        <v>0</v>
      </c>
      <c r="K7" s="84" t="b">
        <v>0</v>
      </c>
      <c r="L7" s="84" t="b">
        <v>0</v>
      </c>
    </row>
    <row r="8" spans="1:12" ht="15">
      <c r="A8" s="84" t="s">
        <v>642</v>
      </c>
      <c r="B8" s="84" t="s">
        <v>4777</v>
      </c>
      <c r="C8" s="84">
        <v>87</v>
      </c>
      <c r="D8" s="122">
        <v>0.010458526480521407</v>
      </c>
      <c r="E8" s="122">
        <v>1.7262492981007613</v>
      </c>
      <c r="F8" s="84" t="s">
        <v>5686</v>
      </c>
      <c r="G8" s="84" t="b">
        <v>0</v>
      </c>
      <c r="H8" s="84" t="b">
        <v>0</v>
      </c>
      <c r="I8" s="84" t="b">
        <v>0</v>
      </c>
      <c r="J8" s="84" t="b">
        <v>0</v>
      </c>
      <c r="K8" s="84" t="b">
        <v>0</v>
      </c>
      <c r="L8" s="84" t="b">
        <v>0</v>
      </c>
    </row>
    <row r="9" spans="1:12" ht="15">
      <c r="A9" s="84" t="s">
        <v>4777</v>
      </c>
      <c r="B9" s="84" t="s">
        <v>4778</v>
      </c>
      <c r="C9" s="84">
        <v>87</v>
      </c>
      <c r="D9" s="122">
        <v>0.010458526480521407</v>
      </c>
      <c r="E9" s="122">
        <v>1.678996816453135</v>
      </c>
      <c r="F9" s="84" t="s">
        <v>5686</v>
      </c>
      <c r="G9" s="84" t="b">
        <v>0</v>
      </c>
      <c r="H9" s="84" t="b">
        <v>0</v>
      </c>
      <c r="I9" s="84" t="b">
        <v>0</v>
      </c>
      <c r="J9" s="84" t="b">
        <v>0</v>
      </c>
      <c r="K9" s="84" t="b">
        <v>0</v>
      </c>
      <c r="L9" s="84" t="b">
        <v>0</v>
      </c>
    </row>
    <row r="10" spans="1:12" ht="15">
      <c r="A10" s="84" t="s">
        <v>4778</v>
      </c>
      <c r="B10" s="84" t="s">
        <v>4773</v>
      </c>
      <c r="C10" s="84">
        <v>87</v>
      </c>
      <c r="D10" s="122">
        <v>0.010458526480521407</v>
      </c>
      <c r="E10" s="122">
        <v>1.4433211869739233</v>
      </c>
      <c r="F10" s="84" t="s">
        <v>5686</v>
      </c>
      <c r="G10" s="84" t="b">
        <v>0</v>
      </c>
      <c r="H10" s="84" t="b">
        <v>0</v>
      </c>
      <c r="I10" s="84" t="b">
        <v>0</v>
      </c>
      <c r="J10" s="84" t="b">
        <v>0</v>
      </c>
      <c r="K10" s="84" t="b">
        <v>1</v>
      </c>
      <c r="L10" s="84" t="b">
        <v>0</v>
      </c>
    </row>
    <row r="11" spans="1:12" ht="15">
      <c r="A11" s="84" t="s">
        <v>530</v>
      </c>
      <c r="B11" s="84" t="s">
        <v>642</v>
      </c>
      <c r="C11" s="84">
        <v>81</v>
      </c>
      <c r="D11" s="122">
        <v>0.010242326737344702</v>
      </c>
      <c r="E11" s="122">
        <v>1.736349625005087</v>
      </c>
      <c r="F11" s="84" t="s">
        <v>5686</v>
      </c>
      <c r="G11" s="84" t="b">
        <v>0</v>
      </c>
      <c r="H11" s="84" t="b">
        <v>0</v>
      </c>
      <c r="I11" s="84" t="b">
        <v>0</v>
      </c>
      <c r="J11" s="84" t="b">
        <v>0</v>
      </c>
      <c r="K11" s="84" t="b">
        <v>0</v>
      </c>
      <c r="L11" s="84" t="b">
        <v>0</v>
      </c>
    </row>
    <row r="12" spans="1:12" ht="15">
      <c r="A12" s="84" t="s">
        <v>4780</v>
      </c>
      <c r="B12" s="84" t="s">
        <v>5345</v>
      </c>
      <c r="C12" s="84">
        <v>81</v>
      </c>
      <c r="D12" s="122">
        <v>0.010242326737344702</v>
      </c>
      <c r="E12" s="122">
        <v>1.7005842768912351</v>
      </c>
      <c r="F12" s="84" t="s">
        <v>5686</v>
      </c>
      <c r="G12" s="84" t="b">
        <v>0</v>
      </c>
      <c r="H12" s="84" t="b">
        <v>0</v>
      </c>
      <c r="I12" s="84" t="b">
        <v>0</v>
      </c>
      <c r="J12" s="84" t="b">
        <v>0</v>
      </c>
      <c r="K12" s="84" t="b">
        <v>0</v>
      </c>
      <c r="L12" s="84" t="b">
        <v>0</v>
      </c>
    </row>
    <row r="13" spans="1:12" ht="15">
      <c r="A13" s="84" t="s">
        <v>4785</v>
      </c>
      <c r="B13" s="84" t="s">
        <v>4786</v>
      </c>
      <c r="C13" s="84">
        <v>80</v>
      </c>
      <c r="D13" s="122">
        <v>0.010202597678622954</v>
      </c>
      <c r="E13" s="122">
        <v>1.7626785637274363</v>
      </c>
      <c r="F13" s="84" t="s">
        <v>5686</v>
      </c>
      <c r="G13" s="84" t="b">
        <v>0</v>
      </c>
      <c r="H13" s="84" t="b">
        <v>0</v>
      </c>
      <c r="I13" s="84" t="b">
        <v>0</v>
      </c>
      <c r="J13" s="84" t="b">
        <v>0</v>
      </c>
      <c r="K13" s="84" t="b">
        <v>0</v>
      </c>
      <c r="L13" s="84" t="b">
        <v>0</v>
      </c>
    </row>
    <row r="14" spans="1:12" ht="15">
      <c r="A14" s="84" t="s">
        <v>4786</v>
      </c>
      <c r="B14" s="84" t="s">
        <v>4771</v>
      </c>
      <c r="C14" s="84">
        <v>78</v>
      </c>
      <c r="D14" s="122">
        <v>0.01011985340684306</v>
      </c>
      <c r="E14" s="122">
        <v>1.246533201106067</v>
      </c>
      <c r="F14" s="84" t="s">
        <v>5686</v>
      </c>
      <c r="G14" s="84" t="b">
        <v>0</v>
      </c>
      <c r="H14" s="84" t="b">
        <v>0</v>
      </c>
      <c r="I14" s="84" t="b">
        <v>0</v>
      </c>
      <c r="J14" s="84" t="b">
        <v>0</v>
      </c>
      <c r="K14" s="84" t="b">
        <v>0</v>
      </c>
      <c r="L14" s="84" t="b">
        <v>0</v>
      </c>
    </row>
    <row r="15" spans="1:12" ht="15">
      <c r="A15" s="84" t="s">
        <v>4771</v>
      </c>
      <c r="B15" s="84" t="s">
        <v>4773</v>
      </c>
      <c r="C15" s="84">
        <v>78</v>
      </c>
      <c r="D15" s="122">
        <v>0.01011985340684306</v>
      </c>
      <c r="E15" s="122">
        <v>0.9321392438841044</v>
      </c>
      <c r="F15" s="84" t="s">
        <v>5686</v>
      </c>
      <c r="G15" s="84" t="b">
        <v>0</v>
      </c>
      <c r="H15" s="84" t="b">
        <v>0</v>
      </c>
      <c r="I15" s="84" t="b">
        <v>0</v>
      </c>
      <c r="J15" s="84" t="b">
        <v>0</v>
      </c>
      <c r="K15" s="84" t="b">
        <v>1</v>
      </c>
      <c r="L15" s="84" t="b">
        <v>0</v>
      </c>
    </row>
    <row r="16" spans="1:12" ht="15">
      <c r="A16" s="84" t="s">
        <v>4782</v>
      </c>
      <c r="B16" s="84" t="s">
        <v>4783</v>
      </c>
      <c r="C16" s="84">
        <v>77</v>
      </c>
      <c r="D16" s="122">
        <v>0.010076810223500302</v>
      </c>
      <c r="E16" s="122">
        <v>1.7681414594289384</v>
      </c>
      <c r="F16" s="84" t="s">
        <v>5686</v>
      </c>
      <c r="G16" s="84" t="b">
        <v>0</v>
      </c>
      <c r="H16" s="84" t="b">
        <v>0</v>
      </c>
      <c r="I16" s="84" t="b">
        <v>0</v>
      </c>
      <c r="J16" s="84" t="b">
        <v>0</v>
      </c>
      <c r="K16" s="84" t="b">
        <v>1</v>
      </c>
      <c r="L16" s="84" t="b">
        <v>0</v>
      </c>
    </row>
    <row r="17" spans="1:12" ht="15">
      <c r="A17" s="84" t="s">
        <v>4783</v>
      </c>
      <c r="B17" s="84" t="s">
        <v>4784</v>
      </c>
      <c r="C17" s="84">
        <v>77</v>
      </c>
      <c r="D17" s="122">
        <v>0.010076810223500302</v>
      </c>
      <c r="E17" s="122">
        <v>1.779277825546898</v>
      </c>
      <c r="F17" s="84" t="s">
        <v>5686</v>
      </c>
      <c r="G17" s="84" t="b">
        <v>0</v>
      </c>
      <c r="H17" s="84" t="b">
        <v>1</v>
      </c>
      <c r="I17" s="84" t="b">
        <v>0</v>
      </c>
      <c r="J17" s="84" t="b">
        <v>0</v>
      </c>
      <c r="K17" s="84" t="b">
        <v>0</v>
      </c>
      <c r="L17" s="84" t="b">
        <v>0</v>
      </c>
    </row>
    <row r="18" spans="1:12" ht="15">
      <c r="A18" s="84" t="s">
        <v>4784</v>
      </c>
      <c r="B18" s="84" t="s">
        <v>4785</v>
      </c>
      <c r="C18" s="84">
        <v>77</v>
      </c>
      <c r="D18" s="122">
        <v>0.010076810223500302</v>
      </c>
      <c r="E18" s="122">
        <v>1.7681414594289384</v>
      </c>
      <c r="F18" s="84" t="s">
        <v>5686</v>
      </c>
      <c r="G18" s="84" t="b">
        <v>0</v>
      </c>
      <c r="H18" s="84" t="b">
        <v>0</v>
      </c>
      <c r="I18" s="84" t="b">
        <v>0</v>
      </c>
      <c r="J18" s="84" t="b">
        <v>0</v>
      </c>
      <c r="K18" s="84" t="b">
        <v>0</v>
      </c>
      <c r="L18" s="84" t="b">
        <v>0</v>
      </c>
    </row>
    <row r="19" spans="1:12" ht="15">
      <c r="A19" s="84" t="s">
        <v>369</v>
      </c>
      <c r="B19" s="84" t="s">
        <v>4782</v>
      </c>
      <c r="C19" s="84">
        <v>76</v>
      </c>
      <c r="D19" s="122">
        <v>0.010032633757731302</v>
      </c>
      <c r="E19" s="122">
        <v>1.7736739480288994</v>
      </c>
      <c r="F19" s="84" t="s">
        <v>5686</v>
      </c>
      <c r="G19" s="84" t="b">
        <v>0</v>
      </c>
      <c r="H19" s="84" t="b">
        <v>0</v>
      </c>
      <c r="I19" s="84" t="b">
        <v>0</v>
      </c>
      <c r="J19" s="84" t="b">
        <v>0</v>
      </c>
      <c r="K19" s="84" t="b">
        <v>0</v>
      </c>
      <c r="L19" s="84" t="b">
        <v>0</v>
      </c>
    </row>
    <row r="20" spans="1:12" ht="15">
      <c r="A20" s="84" t="s">
        <v>4793</v>
      </c>
      <c r="B20" s="84" t="s">
        <v>4790</v>
      </c>
      <c r="C20" s="84">
        <v>20</v>
      </c>
      <c r="D20" s="122">
        <v>0.0049700184826573955</v>
      </c>
      <c r="E20" s="122">
        <v>1.6605880382155995</v>
      </c>
      <c r="F20" s="84" t="s">
        <v>5686</v>
      </c>
      <c r="G20" s="84" t="b">
        <v>0</v>
      </c>
      <c r="H20" s="84" t="b">
        <v>0</v>
      </c>
      <c r="I20" s="84" t="b">
        <v>0</v>
      </c>
      <c r="J20" s="84" t="b">
        <v>0</v>
      </c>
      <c r="K20" s="84" t="b">
        <v>0</v>
      </c>
      <c r="L20" s="84" t="b">
        <v>0</v>
      </c>
    </row>
    <row r="21" spans="1:12" ht="15">
      <c r="A21" s="84" t="s">
        <v>4794</v>
      </c>
      <c r="B21" s="84" t="s">
        <v>4795</v>
      </c>
      <c r="C21" s="84">
        <v>19</v>
      </c>
      <c r="D21" s="122">
        <v>0.0048065590492844</v>
      </c>
      <c r="E21" s="122">
        <v>2.24555214733619</v>
      </c>
      <c r="F21" s="84" t="s">
        <v>5686</v>
      </c>
      <c r="G21" s="84" t="b">
        <v>0</v>
      </c>
      <c r="H21" s="84" t="b">
        <v>0</v>
      </c>
      <c r="I21" s="84" t="b">
        <v>0</v>
      </c>
      <c r="J21" s="84" t="b">
        <v>0</v>
      </c>
      <c r="K21" s="84" t="b">
        <v>0</v>
      </c>
      <c r="L21" s="84" t="b">
        <v>0</v>
      </c>
    </row>
    <row r="22" spans="1:12" ht="15">
      <c r="A22" s="84" t="s">
        <v>4795</v>
      </c>
      <c r="B22" s="84" t="s">
        <v>4788</v>
      </c>
      <c r="C22" s="84">
        <v>19</v>
      </c>
      <c r="D22" s="122">
        <v>0.0048065590492844</v>
      </c>
      <c r="E22" s="122">
        <v>1.8109832433019912</v>
      </c>
      <c r="F22" s="84" t="s">
        <v>5686</v>
      </c>
      <c r="G22" s="84" t="b">
        <v>0</v>
      </c>
      <c r="H22" s="84" t="b">
        <v>0</v>
      </c>
      <c r="I22" s="84" t="b">
        <v>0</v>
      </c>
      <c r="J22" s="84" t="b">
        <v>0</v>
      </c>
      <c r="K22" s="84" t="b">
        <v>0</v>
      </c>
      <c r="L22" s="84" t="b">
        <v>0</v>
      </c>
    </row>
    <row r="23" spans="1:12" ht="15">
      <c r="A23" s="84" t="s">
        <v>4788</v>
      </c>
      <c r="B23" s="84" t="s">
        <v>4796</v>
      </c>
      <c r="C23" s="84">
        <v>19</v>
      </c>
      <c r="D23" s="122">
        <v>0.0048065590492844</v>
      </c>
      <c r="E23" s="122">
        <v>1.8332596380131434</v>
      </c>
      <c r="F23" s="84" t="s">
        <v>5686</v>
      </c>
      <c r="G23" s="84" t="b">
        <v>0</v>
      </c>
      <c r="H23" s="84" t="b">
        <v>0</v>
      </c>
      <c r="I23" s="84" t="b">
        <v>0</v>
      </c>
      <c r="J23" s="84" t="b">
        <v>0</v>
      </c>
      <c r="K23" s="84" t="b">
        <v>0</v>
      </c>
      <c r="L23" s="84" t="b">
        <v>0</v>
      </c>
    </row>
    <row r="24" spans="1:12" ht="15">
      <c r="A24" s="84" t="s">
        <v>4792</v>
      </c>
      <c r="B24" s="84" t="s">
        <v>4793</v>
      </c>
      <c r="C24" s="84">
        <v>18</v>
      </c>
      <c r="D24" s="122">
        <v>0.004638504846184333</v>
      </c>
      <c r="E24" s="122">
        <v>1.9360639294071924</v>
      </c>
      <c r="F24" s="84" t="s">
        <v>5686</v>
      </c>
      <c r="G24" s="84" t="b">
        <v>0</v>
      </c>
      <c r="H24" s="84" t="b">
        <v>0</v>
      </c>
      <c r="I24" s="84" t="b">
        <v>0</v>
      </c>
      <c r="J24" s="84" t="b">
        <v>0</v>
      </c>
      <c r="K24" s="84" t="b">
        <v>0</v>
      </c>
      <c r="L24" s="84" t="b">
        <v>0</v>
      </c>
    </row>
    <row r="25" spans="1:12" ht="15">
      <c r="A25" s="84" t="s">
        <v>4790</v>
      </c>
      <c r="B25" s="84" t="s">
        <v>4788</v>
      </c>
      <c r="C25" s="84">
        <v>14</v>
      </c>
      <c r="D25" s="122">
        <v>0.0039147427831084</v>
      </c>
      <c r="E25" s="122">
        <v>1.356138383293481</v>
      </c>
      <c r="F25" s="84" t="s">
        <v>5686</v>
      </c>
      <c r="G25" s="84" t="b">
        <v>0</v>
      </c>
      <c r="H25" s="84" t="b">
        <v>0</v>
      </c>
      <c r="I25" s="84" t="b">
        <v>0</v>
      </c>
      <c r="J25" s="84" t="b">
        <v>0</v>
      </c>
      <c r="K25" s="84" t="b">
        <v>0</v>
      </c>
      <c r="L25" s="84" t="b">
        <v>0</v>
      </c>
    </row>
    <row r="26" spans="1:12" ht="15">
      <c r="A26" s="84" t="s">
        <v>288</v>
      </c>
      <c r="B26" s="84" t="s">
        <v>4791</v>
      </c>
      <c r="C26" s="84">
        <v>13</v>
      </c>
      <c r="D26" s="122">
        <v>0.003719185183034697</v>
      </c>
      <c r="E26" s="122">
        <v>2.5196405150411416</v>
      </c>
      <c r="F26" s="84" t="s">
        <v>5686</v>
      </c>
      <c r="G26" s="84" t="b">
        <v>0</v>
      </c>
      <c r="H26" s="84" t="b">
        <v>0</v>
      </c>
      <c r="I26" s="84" t="b">
        <v>0</v>
      </c>
      <c r="J26" s="84" t="b">
        <v>0</v>
      </c>
      <c r="K26" s="84" t="b">
        <v>0</v>
      </c>
      <c r="L26" s="84" t="b">
        <v>0</v>
      </c>
    </row>
    <row r="27" spans="1:12" ht="15">
      <c r="A27" s="84" t="s">
        <v>4813</v>
      </c>
      <c r="B27" s="84" t="s">
        <v>4812</v>
      </c>
      <c r="C27" s="84">
        <v>13</v>
      </c>
      <c r="D27" s="122">
        <v>0.003719185183034697</v>
      </c>
      <c r="E27" s="122">
        <v>2.4353196293411057</v>
      </c>
      <c r="F27" s="84" t="s">
        <v>5686</v>
      </c>
      <c r="G27" s="84" t="b">
        <v>0</v>
      </c>
      <c r="H27" s="84" t="b">
        <v>0</v>
      </c>
      <c r="I27" s="84" t="b">
        <v>0</v>
      </c>
      <c r="J27" s="84" t="b">
        <v>0</v>
      </c>
      <c r="K27" s="84" t="b">
        <v>0</v>
      </c>
      <c r="L27" s="84" t="b">
        <v>0</v>
      </c>
    </row>
    <row r="28" spans="1:12" ht="15">
      <c r="A28" s="84" t="s">
        <v>4812</v>
      </c>
      <c r="B28" s="84" t="s">
        <v>4737</v>
      </c>
      <c r="C28" s="84">
        <v>13</v>
      </c>
      <c r="D28" s="122">
        <v>0.003719185183034697</v>
      </c>
      <c r="E28" s="122">
        <v>2.4353196293411057</v>
      </c>
      <c r="F28" s="84" t="s">
        <v>5686</v>
      </c>
      <c r="G28" s="84" t="b">
        <v>0</v>
      </c>
      <c r="H28" s="84" t="b">
        <v>0</v>
      </c>
      <c r="I28" s="84" t="b">
        <v>0</v>
      </c>
      <c r="J28" s="84" t="b">
        <v>0</v>
      </c>
      <c r="K28" s="84" t="b">
        <v>0</v>
      </c>
      <c r="L28" s="84" t="b">
        <v>0</v>
      </c>
    </row>
    <row r="29" spans="1:12" ht="15">
      <c r="A29" s="84" t="s">
        <v>4737</v>
      </c>
      <c r="B29" s="84" t="s">
        <v>4814</v>
      </c>
      <c r="C29" s="84">
        <v>13</v>
      </c>
      <c r="D29" s="122">
        <v>0.003719185183034697</v>
      </c>
      <c r="E29" s="122">
        <v>2.387014949766551</v>
      </c>
      <c r="F29" s="84" t="s">
        <v>5686</v>
      </c>
      <c r="G29" s="84" t="b">
        <v>0</v>
      </c>
      <c r="H29" s="84" t="b">
        <v>0</v>
      </c>
      <c r="I29" s="84" t="b">
        <v>0</v>
      </c>
      <c r="J29" s="84" t="b">
        <v>0</v>
      </c>
      <c r="K29" s="84" t="b">
        <v>0</v>
      </c>
      <c r="L29" s="84" t="b">
        <v>0</v>
      </c>
    </row>
    <row r="30" spans="1:12" ht="15">
      <c r="A30" s="84" t="s">
        <v>4814</v>
      </c>
      <c r="B30" s="84" t="s">
        <v>4815</v>
      </c>
      <c r="C30" s="84">
        <v>13</v>
      </c>
      <c r="D30" s="122">
        <v>0.003719185183034697</v>
      </c>
      <c r="E30" s="122">
        <v>2.3548302663951497</v>
      </c>
      <c r="F30" s="84" t="s">
        <v>5686</v>
      </c>
      <c r="G30" s="84" t="b">
        <v>0</v>
      </c>
      <c r="H30" s="84" t="b">
        <v>0</v>
      </c>
      <c r="I30" s="84" t="b">
        <v>0</v>
      </c>
      <c r="J30" s="84" t="b">
        <v>0</v>
      </c>
      <c r="K30" s="84" t="b">
        <v>0</v>
      </c>
      <c r="L30" s="84" t="b">
        <v>0</v>
      </c>
    </row>
    <row r="31" spans="1:12" ht="15">
      <c r="A31" s="84" t="s">
        <v>4815</v>
      </c>
      <c r="B31" s="84" t="s">
        <v>4738</v>
      </c>
      <c r="C31" s="84">
        <v>13</v>
      </c>
      <c r="D31" s="122">
        <v>0.003719185183034697</v>
      </c>
      <c r="E31" s="122">
        <v>2.5196405150411416</v>
      </c>
      <c r="F31" s="84" t="s">
        <v>5686</v>
      </c>
      <c r="G31" s="84" t="b">
        <v>0</v>
      </c>
      <c r="H31" s="84" t="b">
        <v>0</v>
      </c>
      <c r="I31" s="84" t="b">
        <v>0</v>
      </c>
      <c r="J31" s="84" t="b">
        <v>0</v>
      </c>
      <c r="K31" s="84" t="b">
        <v>0</v>
      </c>
      <c r="L31" s="84" t="b">
        <v>0</v>
      </c>
    </row>
    <row r="32" spans="1:12" ht="15">
      <c r="A32" s="84" t="s">
        <v>4738</v>
      </c>
      <c r="B32" s="84" t="s">
        <v>4772</v>
      </c>
      <c r="C32" s="84">
        <v>13</v>
      </c>
      <c r="D32" s="122">
        <v>0.003719185183034697</v>
      </c>
      <c r="E32" s="122">
        <v>1.42521930243678</v>
      </c>
      <c r="F32" s="84" t="s">
        <v>5686</v>
      </c>
      <c r="G32" s="84" t="b">
        <v>0</v>
      </c>
      <c r="H32" s="84" t="b">
        <v>0</v>
      </c>
      <c r="I32" s="84" t="b">
        <v>0</v>
      </c>
      <c r="J32" s="84" t="b">
        <v>0</v>
      </c>
      <c r="K32" s="84" t="b">
        <v>0</v>
      </c>
      <c r="L32" s="84" t="b">
        <v>0</v>
      </c>
    </row>
    <row r="33" spans="1:12" ht="15">
      <c r="A33" s="84" t="s">
        <v>4772</v>
      </c>
      <c r="B33" s="84" t="s">
        <v>4816</v>
      </c>
      <c r="C33" s="84">
        <v>13</v>
      </c>
      <c r="D33" s="122">
        <v>0.003719185183034697</v>
      </c>
      <c r="E33" s="122">
        <v>1.4509247026716818</v>
      </c>
      <c r="F33" s="84" t="s">
        <v>5686</v>
      </c>
      <c r="G33" s="84" t="b">
        <v>0</v>
      </c>
      <c r="H33" s="84" t="b">
        <v>0</v>
      </c>
      <c r="I33" s="84" t="b">
        <v>0</v>
      </c>
      <c r="J33" s="84" t="b">
        <v>0</v>
      </c>
      <c r="K33" s="84" t="b">
        <v>0</v>
      </c>
      <c r="L33" s="84" t="b">
        <v>0</v>
      </c>
    </row>
    <row r="34" spans="1:12" ht="15">
      <c r="A34" s="84" t="s">
        <v>4816</v>
      </c>
      <c r="B34" s="84" t="s">
        <v>4817</v>
      </c>
      <c r="C34" s="84">
        <v>13</v>
      </c>
      <c r="D34" s="122">
        <v>0.003719185183034697</v>
      </c>
      <c r="E34" s="122">
        <v>2.551825198412543</v>
      </c>
      <c r="F34" s="84" t="s">
        <v>5686</v>
      </c>
      <c r="G34" s="84" t="b">
        <v>0</v>
      </c>
      <c r="H34" s="84" t="b">
        <v>0</v>
      </c>
      <c r="I34" s="84" t="b">
        <v>0</v>
      </c>
      <c r="J34" s="84" t="b">
        <v>0</v>
      </c>
      <c r="K34" s="84" t="b">
        <v>0</v>
      </c>
      <c r="L34" s="84" t="b">
        <v>0</v>
      </c>
    </row>
    <row r="35" spans="1:12" ht="15">
      <c r="A35" s="84" t="s">
        <v>4817</v>
      </c>
      <c r="B35" s="84" t="s">
        <v>5354</v>
      </c>
      <c r="C35" s="84">
        <v>13</v>
      </c>
      <c r="D35" s="122">
        <v>0.003719185183034697</v>
      </c>
      <c r="E35" s="122">
        <v>2.5196405150411416</v>
      </c>
      <c r="F35" s="84" t="s">
        <v>5686</v>
      </c>
      <c r="G35" s="84" t="b">
        <v>0</v>
      </c>
      <c r="H35" s="84" t="b">
        <v>0</v>
      </c>
      <c r="I35" s="84" t="b">
        <v>0</v>
      </c>
      <c r="J35" s="84" t="b">
        <v>0</v>
      </c>
      <c r="K35" s="84" t="b">
        <v>0</v>
      </c>
      <c r="L35" s="84" t="b">
        <v>0</v>
      </c>
    </row>
    <row r="36" spans="1:12" ht="15">
      <c r="A36" s="84" t="s">
        <v>5354</v>
      </c>
      <c r="B36" s="84" t="s">
        <v>5357</v>
      </c>
      <c r="C36" s="84">
        <v>13</v>
      </c>
      <c r="D36" s="122">
        <v>0.003719185183034697</v>
      </c>
      <c r="E36" s="122">
        <v>2.4896772916636984</v>
      </c>
      <c r="F36" s="84" t="s">
        <v>5686</v>
      </c>
      <c r="G36" s="84" t="b">
        <v>0</v>
      </c>
      <c r="H36" s="84" t="b">
        <v>0</v>
      </c>
      <c r="I36" s="84" t="b">
        <v>0</v>
      </c>
      <c r="J36" s="84" t="b">
        <v>0</v>
      </c>
      <c r="K36" s="84" t="b">
        <v>0</v>
      </c>
      <c r="L36" s="84" t="b">
        <v>0</v>
      </c>
    </row>
    <row r="37" spans="1:12" ht="15">
      <c r="A37" s="84" t="s">
        <v>5357</v>
      </c>
      <c r="B37" s="84" t="s">
        <v>5355</v>
      </c>
      <c r="C37" s="84">
        <v>13</v>
      </c>
      <c r="D37" s="122">
        <v>0.003719185183034697</v>
      </c>
      <c r="E37" s="122">
        <v>2.4896772916636984</v>
      </c>
      <c r="F37" s="84" t="s">
        <v>5686</v>
      </c>
      <c r="G37" s="84" t="b">
        <v>0</v>
      </c>
      <c r="H37" s="84" t="b">
        <v>0</v>
      </c>
      <c r="I37" s="84" t="b">
        <v>0</v>
      </c>
      <c r="J37" s="84" t="b">
        <v>0</v>
      </c>
      <c r="K37" s="84" t="b">
        <v>0</v>
      </c>
      <c r="L37" s="84" t="b">
        <v>0</v>
      </c>
    </row>
    <row r="38" spans="1:12" ht="15">
      <c r="A38" s="84" t="s">
        <v>5355</v>
      </c>
      <c r="B38" s="84" t="s">
        <v>5352</v>
      </c>
      <c r="C38" s="84">
        <v>13</v>
      </c>
      <c r="D38" s="122">
        <v>0.003719185183034697</v>
      </c>
      <c r="E38" s="122">
        <v>2.399500661314611</v>
      </c>
      <c r="F38" s="84" t="s">
        <v>5686</v>
      </c>
      <c r="G38" s="84" t="b">
        <v>0</v>
      </c>
      <c r="H38" s="84" t="b">
        <v>0</v>
      </c>
      <c r="I38" s="84" t="b">
        <v>0</v>
      </c>
      <c r="J38" s="84" t="b">
        <v>0</v>
      </c>
      <c r="K38" s="84" t="b">
        <v>0</v>
      </c>
      <c r="L38" s="84" t="b">
        <v>0</v>
      </c>
    </row>
    <row r="39" spans="1:12" ht="15">
      <c r="A39" s="84" t="s">
        <v>5352</v>
      </c>
      <c r="B39" s="84" t="s">
        <v>4739</v>
      </c>
      <c r="C39" s="84">
        <v>13</v>
      </c>
      <c r="D39" s="122">
        <v>0.003719185183034697</v>
      </c>
      <c r="E39" s="122">
        <v>2.4616485680634552</v>
      </c>
      <c r="F39" s="84" t="s">
        <v>5686</v>
      </c>
      <c r="G39" s="84" t="b">
        <v>0</v>
      </c>
      <c r="H39" s="84" t="b">
        <v>0</v>
      </c>
      <c r="I39" s="84" t="b">
        <v>0</v>
      </c>
      <c r="J39" s="84" t="b">
        <v>0</v>
      </c>
      <c r="K39" s="84" t="b">
        <v>0</v>
      </c>
      <c r="L39" s="84" t="b">
        <v>0</v>
      </c>
    </row>
    <row r="40" spans="1:12" ht="15">
      <c r="A40" s="84" t="s">
        <v>227</v>
      </c>
      <c r="B40" s="84" t="s">
        <v>4813</v>
      </c>
      <c r="C40" s="84">
        <v>12</v>
      </c>
      <c r="D40" s="122">
        <v>0.0035169086173011434</v>
      </c>
      <c r="E40" s="122">
        <v>2.586587304671755</v>
      </c>
      <c r="F40" s="84" t="s">
        <v>5686</v>
      </c>
      <c r="G40" s="84" t="b">
        <v>0</v>
      </c>
      <c r="H40" s="84" t="b">
        <v>0</v>
      </c>
      <c r="I40" s="84" t="b">
        <v>0</v>
      </c>
      <c r="J40" s="84" t="b">
        <v>0</v>
      </c>
      <c r="K40" s="84" t="b">
        <v>0</v>
      </c>
      <c r="L40" s="84" t="b">
        <v>0</v>
      </c>
    </row>
    <row r="41" spans="1:12" ht="15">
      <c r="A41" s="84" t="s">
        <v>4739</v>
      </c>
      <c r="B41" s="84" t="s">
        <v>5358</v>
      </c>
      <c r="C41" s="84">
        <v>12</v>
      </c>
      <c r="D41" s="122">
        <v>0.0035169086173011434</v>
      </c>
      <c r="E41" s="122">
        <v>2.551825198412543</v>
      </c>
      <c r="F41" s="84" t="s">
        <v>5686</v>
      </c>
      <c r="G41" s="84" t="b">
        <v>0</v>
      </c>
      <c r="H41" s="84" t="b">
        <v>0</v>
      </c>
      <c r="I41" s="84" t="b">
        <v>0</v>
      </c>
      <c r="J41" s="84" t="b">
        <v>0</v>
      </c>
      <c r="K41" s="84" t="b">
        <v>0</v>
      </c>
      <c r="L41" s="84" t="b">
        <v>0</v>
      </c>
    </row>
    <row r="42" spans="1:12" ht="15">
      <c r="A42" s="84" t="s">
        <v>4790</v>
      </c>
      <c r="B42" s="84" t="s">
        <v>4794</v>
      </c>
      <c r="C42" s="84">
        <v>11</v>
      </c>
      <c r="D42" s="122">
        <v>0.003307351920648089</v>
      </c>
      <c r="E42" s="122">
        <v>1.6859719368076669</v>
      </c>
      <c r="F42" s="84" t="s">
        <v>5686</v>
      </c>
      <c r="G42" s="84" t="b">
        <v>0</v>
      </c>
      <c r="H42" s="84" t="b">
        <v>0</v>
      </c>
      <c r="I42" s="84" t="b">
        <v>0</v>
      </c>
      <c r="J42" s="84" t="b">
        <v>0</v>
      </c>
      <c r="K42" s="84" t="b">
        <v>0</v>
      </c>
      <c r="L42" s="84" t="b">
        <v>0</v>
      </c>
    </row>
    <row r="43" spans="1:12" ht="15">
      <c r="A43" s="84" t="s">
        <v>5349</v>
      </c>
      <c r="B43" s="84" t="s">
        <v>5360</v>
      </c>
      <c r="C43" s="84">
        <v>11</v>
      </c>
      <c r="D43" s="122">
        <v>0.003307351920648089</v>
      </c>
      <c r="E43" s="122">
        <v>2.4353196293411057</v>
      </c>
      <c r="F43" s="84" t="s">
        <v>5686</v>
      </c>
      <c r="G43" s="84" t="b">
        <v>0</v>
      </c>
      <c r="H43" s="84" t="b">
        <v>0</v>
      </c>
      <c r="I43" s="84" t="b">
        <v>0</v>
      </c>
      <c r="J43" s="84" t="b">
        <v>0</v>
      </c>
      <c r="K43" s="84" t="b">
        <v>0</v>
      </c>
      <c r="L43" s="84" t="b">
        <v>0</v>
      </c>
    </row>
    <row r="44" spans="1:12" ht="15">
      <c r="A44" s="84" t="s">
        <v>5360</v>
      </c>
      <c r="B44" s="84" t="s">
        <v>5361</v>
      </c>
      <c r="C44" s="84">
        <v>11</v>
      </c>
      <c r="D44" s="122">
        <v>0.003307351920648089</v>
      </c>
      <c r="E44" s="122">
        <v>2.624375865561155</v>
      </c>
      <c r="F44" s="84" t="s">
        <v>5686</v>
      </c>
      <c r="G44" s="84" t="b">
        <v>0</v>
      </c>
      <c r="H44" s="84" t="b">
        <v>0</v>
      </c>
      <c r="I44" s="84" t="b">
        <v>0</v>
      </c>
      <c r="J44" s="84" t="b">
        <v>0</v>
      </c>
      <c r="K44" s="84" t="b">
        <v>0</v>
      </c>
      <c r="L44" s="84" t="b">
        <v>0</v>
      </c>
    </row>
    <row r="45" spans="1:12" ht="15">
      <c r="A45" s="84" t="s">
        <v>5361</v>
      </c>
      <c r="B45" s="84" t="s">
        <v>5351</v>
      </c>
      <c r="C45" s="84">
        <v>11</v>
      </c>
      <c r="D45" s="122">
        <v>0.003307351920648089</v>
      </c>
      <c r="E45" s="122">
        <v>2.4616485680634552</v>
      </c>
      <c r="F45" s="84" t="s">
        <v>5686</v>
      </c>
      <c r="G45" s="84" t="b">
        <v>0</v>
      </c>
      <c r="H45" s="84" t="b">
        <v>0</v>
      </c>
      <c r="I45" s="84" t="b">
        <v>0</v>
      </c>
      <c r="J45" s="84" t="b">
        <v>0</v>
      </c>
      <c r="K45" s="84" t="b">
        <v>0</v>
      </c>
      <c r="L45" s="84" t="b">
        <v>0</v>
      </c>
    </row>
    <row r="46" spans="1:12" ht="15">
      <c r="A46" s="84" t="s">
        <v>5351</v>
      </c>
      <c r="B46" s="84" t="s">
        <v>5346</v>
      </c>
      <c r="C46" s="84">
        <v>11</v>
      </c>
      <c r="D46" s="122">
        <v>0.003307351920648089</v>
      </c>
      <c r="E46" s="122">
        <v>2.088067905250862</v>
      </c>
      <c r="F46" s="84" t="s">
        <v>5686</v>
      </c>
      <c r="G46" s="84" t="b">
        <v>0</v>
      </c>
      <c r="H46" s="84" t="b">
        <v>0</v>
      </c>
      <c r="I46" s="84" t="b">
        <v>0</v>
      </c>
      <c r="J46" s="84" t="b">
        <v>0</v>
      </c>
      <c r="K46" s="84" t="b">
        <v>0</v>
      </c>
      <c r="L46" s="84" t="b">
        <v>0</v>
      </c>
    </row>
    <row r="47" spans="1:12" ht="15">
      <c r="A47" s="84" t="s">
        <v>5346</v>
      </c>
      <c r="B47" s="84" t="s">
        <v>5362</v>
      </c>
      <c r="C47" s="84">
        <v>11</v>
      </c>
      <c r="D47" s="122">
        <v>0.003307351920648089</v>
      </c>
      <c r="E47" s="122">
        <v>2.2507952027485616</v>
      </c>
      <c r="F47" s="84" t="s">
        <v>5686</v>
      </c>
      <c r="G47" s="84" t="b">
        <v>0</v>
      </c>
      <c r="H47" s="84" t="b">
        <v>0</v>
      </c>
      <c r="I47" s="84" t="b">
        <v>0</v>
      </c>
      <c r="J47" s="84" t="b">
        <v>0</v>
      </c>
      <c r="K47" s="84" t="b">
        <v>0</v>
      </c>
      <c r="L47" s="84" t="b">
        <v>0</v>
      </c>
    </row>
    <row r="48" spans="1:12" ht="15">
      <c r="A48" s="84" t="s">
        <v>5362</v>
      </c>
      <c r="B48" s="84" t="s">
        <v>5363</v>
      </c>
      <c r="C48" s="84">
        <v>11</v>
      </c>
      <c r="D48" s="122">
        <v>0.003307351920648089</v>
      </c>
      <c r="E48" s="122">
        <v>2.624375865561155</v>
      </c>
      <c r="F48" s="84" t="s">
        <v>5686</v>
      </c>
      <c r="G48" s="84" t="b">
        <v>0</v>
      </c>
      <c r="H48" s="84" t="b">
        <v>0</v>
      </c>
      <c r="I48" s="84" t="b">
        <v>0</v>
      </c>
      <c r="J48" s="84" t="b">
        <v>0</v>
      </c>
      <c r="K48" s="84" t="b">
        <v>0</v>
      </c>
      <c r="L48" s="84" t="b">
        <v>0</v>
      </c>
    </row>
    <row r="49" spans="1:12" ht="15">
      <c r="A49" s="84" t="s">
        <v>5363</v>
      </c>
      <c r="B49" s="84" t="s">
        <v>5348</v>
      </c>
      <c r="C49" s="84">
        <v>11</v>
      </c>
      <c r="D49" s="122">
        <v>0.003307351920648089</v>
      </c>
      <c r="E49" s="122">
        <v>2.387014949766551</v>
      </c>
      <c r="F49" s="84" t="s">
        <v>5686</v>
      </c>
      <c r="G49" s="84" t="b">
        <v>0</v>
      </c>
      <c r="H49" s="84" t="b">
        <v>0</v>
      </c>
      <c r="I49" s="84" t="b">
        <v>0</v>
      </c>
      <c r="J49" s="84" t="b">
        <v>0</v>
      </c>
      <c r="K49" s="84" t="b">
        <v>0</v>
      </c>
      <c r="L49" s="84" t="b">
        <v>0</v>
      </c>
    </row>
    <row r="50" spans="1:12" ht="15">
      <c r="A50" s="84" t="s">
        <v>5348</v>
      </c>
      <c r="B50" s="84" t="s">
        <v>5364</v>
      </c>
      <c r="C50" s="84">
        <v>11</v>
      </c>
      <c r="D50" s="122">
        <v>0.003307351920648089</v>
      </c>
      <c r="E50" s="122">
        <v>2.387014949766551</v>
      </c>
      <c r="F50" s="84" t="s">
        <v>5686</v>
      </c>
      <c r="G50" s="84" t="b">
        <v>0</v>
      </c>
      <c r="H50" s="84" t="b">
        <v>0</v>
      </c>
      <c r="I50" s="84" t="b">
        <v>0</v>
      </c>
      <c r="J50" s="84" t="b">
        <v>0</v>
      </c>
      <c r="K50" s="84" t="b">
        <v>0</v>
      </c>
      <c r="L50" s="84" t="b">
        <v>0</v>
      </c>
    </row>
    <row r="51" spans="1:12" ht="15">
      <c r="A51" s="84" t="s">
        <v>5364</v>
      </c>
      <c r="B51" s="84" t="s">
        <v>4788</v>
      </c>
      <c r="C51" s="84">
        <v>11</v>
      </c>
      <c r="D51" s="122">
        <v>0.003307351920648089</v>
      </c>
      <c r="E51" s="122">
        <v>1.8332596380131434</v>
      </c>
      <c r="F51" s="84" t="s">
        <v>5686</v>
      </c>
      <c r="G51" s="84" t="b">
        <v>0</v>
      </c>
      <c r="H51" s="84" t="b">
        <v>0</v>
      </c>
      <c r="I51" s="84" t="b">
        <v>0</v>
      </c>
      <c r="J51" s="84" t="b">
        <v>0</v>
      </c>
      <c r="K51" s="84" t="b">
        <v>0</v>
      </c>
      <c r="L51" s="84" t="b">
        <v>0</v>
      </c>
    </row>
    <row r="52" spans="1:12" ht="15">
      <c r="A52" s="84" t="s">
        <v>4788</v>
      </c>
      <c r="B52" s="84" t="s">
        <v>5365</v>
      </c>
      <c r="C52" s="84">
        <v>11</v>
      </c>
      <c r="D52" s="122">
        <v>0.003307351920648089</v>
      </c>
      <c r="E52" s="122">
        <v>1.8332596380131434</v>
      </c>
      <c r="F52" s="84" t="s">
        <v>5686</v>
      </c>
      <c r="G52" s="84" t="b">
        <v>0</v>
      </c>
      <c r="H52" s="84" t="b">
        <v>0</v>
      </c>
      <c r="I52" s="84" t="b">
        <v>0</v>
      </c>
      <c r="J52" s="84" t="b">
        <v>0</v>
      </c>
      <c r="K52" s="84" t="b">
        <v>0</v>
      </c>
      <c r="L52" s="84" t="b">
        <v>0</v>
      </c>
    </row>
    <row r="53" spans="1:12" ht="15">
      <c r="A53" s="84" t="s">
        <v>5365</v>
      </c>
      <c r="B53" s="84" t="s">
        <v>5350</v>
      </c>
      <c r="C53" s="84">
        <v>11</v>
      </c>
      <c r="D53" s="122">
        <v>0.003307351920648089</v>
      </c>
      <c r="E53" s="122">
        <v>2.4896772916636984</v>
      </c>
      <c r="F53" s="84" t="s">
        <v>5686</v>
      </c>
      <c r="G53" s="84" t="b">
        <v>0</v>
      </c>
      <c r="H53" s="84" t="b">
        <v>0</v>
      </c>
      <c r="I53" s="84" t="b">
        <v>0</v>
      </c>
      <c r="J53" s="84" t="b">
        <v>0</v>
      </c>
      <c r="K53" s="84" t="b">
        <v>0</v>
      </c>
      <c r="L53" s="84" t="b">
        <v>0</v>
      </c>
    </row>
    <row r="54" spans="1:12" ht="15">
      <c r="A54" s="84" t="s">
        <v>5350</v>
      </c>
      <c r="B54" s="84" t="s">
        <v>5366</v>
      </c>
      <c r="C54" s="84">
        <v>11</v>
      </c>
      <c r="D54" s="122">
        <v>0.003307351920648089</v>
      </c>
      <c r="E54" s="122">
        <v>2.4616485680634552</v>
      </c>
      <c r="F54" s="84" t="s">
        <v>5686</v>
      </c>
      <c r="G54" s="84" t="b">
        <v>0</v>
      </c>
      <c r="H54" s="84" t="b">
        <v>0</v>
      </c>
      <c r="I54" s="84" t="b">
        <v>0</v>
      </c>
      <c r="J54" s="84" t="b">
        <v>0</v>
      </c>
      <c r="K54" s="84" t="b">
        <v>0</v>
      </c>
      <c r="L54" s="84" t="b">
        <v>0</v>
      </c>
    </row>
    <row r="55" spans="1:12" ht="15">
      <c r="A55" s="84" t="s">
        <v>5366</v>
      </c>
      <c r="B55" s="84" t="s">
        <v>5367</v>
      </c>
      <c r="C55" s="84">
        <v>11</v>
      </c>
      <c r="D55" s="122">
        <v>0.003307351920648089</v>
      </c>
      <c r="E55" s="122">
        <v>2.624375865561155</v>
      </c>
      <c r="F55" s="84" t="s">
        <v>5686</v>
      </c>
      <c r="G55" s="84" t="b">
        <v>0</v>
      </c>
      <c r="H55" s="84" t="b">
        <v>0</v>
      </c>
      <c r="I55" s="84" t="b">
        <v>0</v>
      </c>
      <c r="J55" s="84" t="b">
        <v>0</v>
      </c>
      <c r="K55" s="84" t="b">
        <v>0</v>
      </c>
      <c r="L55" s="84" t="b">
        <v>0</v>
      </c>
    </row>
    <row r="56" spans="1:12" ht="15">
      <c r="A56" s="84" t="s">
        <v>5367</v>
      </c>
      <c r="B56" s="84" t="s">
        <v>5368</v>
      </c>
      <c r="C56" s="84">
        <v>11</v>
      </c>
      <c r="D56" s="122">
        <v>0.003307351920648089</v>
      </c>
      <c r="E56" s="122">
        <v>2.624375865561155</v>
      </c>
      <c r="F56" s="84" t="s">
        <v>5686</v>
      </c>
      <c r="G56" s="84" t="b">
        <v>0</v>
      </c>
      <c r="H56" s="84" t="b">
        <v>0</v>
      </c>
      <c r="I56" s="84" t="b">
        <v>0</v>
      </c>
      <c r="J56" s="84" t="b">
        <v>0</v>
      </c>
      <c r="K56" s="84" t="b">
        <v>0</v>
      </c>
      <c r="L56" s="84" t="b">
        <v>0</v>
      </c>
    </row>
    <row r="57" spans="1:12" ht="15">
      <c r="A57" s="84" t="s">
        <v>5368</v>
      </c>
      <c r="B57" s="84" t="s">
        <v>5369</v>
      </c>
      <c r="C57" s="84">
        <v>11</v>
      </c>
      <c r="D57" s="122">
        <v>0.003307351920648089</v>
      </c>
      <c r="E57" s="122">
        <v>2.624375865561155</v>
      </c>
      <c r="F57" s="84" t="s">
        <v>5686</v>
      </c>
      <c r="G57" s="84" t="b">
        <v>0</v>
      </c>
      <c r="H57" s="84" t="b">
        <v>0</v>
      </c>
      <c r="I57" s="84" t="b">
        <v>0</v>
      </c>
      <c r="J57" s="84" t="b">
        <v>0</v>
      </c>
      <c r="K57" s="84" t="b">
        <v>0</v>
      </c>
      <c r="L57" s="84" t="b">
        <v>0</v>
      </c>
    </row>
    <row r="58" spans="1:12" ht="15">
      <c r="A58" s="84" t="s">
        <v>5369</v>
      </c>
      <c r="B58" s="84" t="s">
        <v>5370</v>
      </c>
      <c r="C58" s="84">
        <v>11</v>
      </c>
      <c r="D58" s="122">
        <v>0.003307351920648089</v>
      </c>
      <c r="E58" s="122">
        <v>2.624375865561155</v>
      </c>
      <c r="F58" s="84" t="s">
        <v>5686</v>
      </c>
      <c r="G58" s="84" t="b">
        <v>0</v>
      </c>
      <c r="H58" s="84" t="b">
        <v>0</v>
      </c>
      <c r="I58" s="84" t="b">
        <v>0</v>
      </c>
      <c r="J58" s="84" t="b">
        <v>0</v>
      </c>
      <c r="K58" s="84" t="b">
        <v>0</v>
      </c>
      <c r="L58" s="84" t="b">
        <v>0</v>
      </c>
    </row>
    <row r="59" spans="1:12" ht="15">
      <c r="A59" s="84" t="s">
        <v>4819</v>
      </c>
      <c r="B59" s="84" t="s">
        <v>4771</v>
      </c>
      <c r="C59" s="84">
        <v>10</v>
      </c>
      <c r="D59" s="122">
        <v>0.003089851507079112</v>
      </c>
      <c r="E59" s="122">
        <v>1.2161359002493053</v>
      </c>
      <c r="F59" s="84" t="s">
        <v>5686</v>
      </c>
      <c r="G59" s="84" t="b">
        <v>0</v>
      </c>
      <c r="H59" s="84" t="b">
        <v>0</v>
      </c>
      <c r="I59" s="84" t="b">
        <v>0</v>
      </c>
      <c r="J59" s="84" t="b">
        <v>0</v>
      </c>
      <c r="K59" s="84" t="b">
        <v>0</v>
      </c>
      <c r="L59" s="84" t="b">
        <v>0</v>
      </c>
    </row>
    <row r="60" spans="1:12" ht="15">
      <c r="A60" s="84" t="s">
        <v>4771</v>
      </c>
      <c r="B60" s="84" t="s">
        <v>4820</v>
      </c>
      <c r="C60" s="84">
        <v>10</v>
      </c>
      <c r="D60" s="122">
        <v>0.003089851507079112</v>
      </c>
      <c r="E60" s="122">
        <v>1.1435852331006935</v>
      </c>
      <c r="F60" s="84" t="s">
        <v>5686</v>
      </c>
      <c r="G60" s="84" t="b">
        <v>0</v>
      </c>
      <c r="H60" s="84" t="b">
        <v>0</v>
      </c>
      <c r="I60" s="84" t="b">
        <v>0</v>
      </c>
      <c r="J60" s="84" t="b">
        <v>0</v>
      </c>
      <c r="K60" s="84" t="b">
        <v>0</v>
      </c>
      <c r="L60" s="84" t="b">
        <v>0</v>
      </c>
    </row>
    <row r="61" spans="1:12" ht="15">
      <c r="A61" s="84" t="s">
        <v>4820</v>
      </c>
      <c r="B61" s="84" t="s">
        <v>4772</v>
      </c>
      <c r="C61" s="84">
        <v>10</v>
      </c>
      <c r="D61" s="122">
        <v>0.003089851507079112</v>
      </c>
      <c r="E61" s="122">
        <v>1.3112759501299434</v>
      </c>
      <c r="F61" s="84" t="s">
        <v>5686</v>
      </c>
      <c r="G61" s="84" t="b">
        <v>0</v>
      </c>
      <c r="H61" s="84" t="b">
        <v>0</v>
      </c>
      <c r="I61" s="84" t="b">
        <v>0</v>
      </c>
      <c r="J61" s="84" t="b">
        <v>0</v>
      </c>
      <c r="K61" s="84" t="b">
        <v>0</v>
      </c>
      <c r="L61" s="84" t="b">
        <v>0</v>
      </c>
    </row>
    <row r="62" spans="1:12" ht="15">
      <c r="A62" s="84" t="s">
        <v>4772</v>
      </c>
      <c r="B62" s="84" t="s">
        <v>4821</v>
      </c>
      <c r="C62" s="84">
        <v>10</v>
      </c>
      <c r="D62" s="122">
        <v>0.003089851507079112</v>
      </c>
      <c r="E62" s="122">
        <v>1.4509247026716818</v>
      </c>
      <c r="F62" s="84" t="s">
        <v>5686</v>
      </c>
      <c r="G62" s="84" t="b">
        <v>0</v>
      </c>
      <c r="H62" s="84" t="b">
        <v>0</v>
      </c>
      <c r="I62" s="84" t="b">
        <v>0</v>
      </c>
      <c r="J62" s="84" t="b">
        <v>0</v>
      </c>
      <c r="K62" s="84" t="b">
        <v>0</v>
      </c>
      <c r="L62" s="84" t="b">
        <v>0</v>
      </c>
    </row>
    <row r="63" spans="1:12" ht="15">
      <c r="A63" s="84" t="s">
        <v>4821</v>
      </c>
      <c r="B63" s="84" t="s">
        <v>4775</v>
      </c>
      <c r="C63" s="84">
        <v>10</v>
      </c>
      <c r="D63" s="122">
        <v>0.003089851507079112</v>
      </c>
      <c r="E63" s="122">
        <v>1.67013335612183</v>
      </c>
      <c r="F63" s="84" t="s">
        <v>5686</v>
      </c>
      <c r="G63" s="84" t="b">
        <v>0</v>
      </c>
      <c r="H63" s="84" t="b">
        <v>0</v>
      </c>
      <c r="I63" s="84" t="b">
        <v>0</v>
      </c>
      <c r="J63" s="84" t="b">
        <v>0</v>
      </c>
      <c r="K63" s="84" t="b">
        <v>0</v>
      </c>
      <c r="L63" s="84" t="b">
        <v>0</v>
      </c>
    </row>
    <row r="64" spans="1:12" ht="15">
      <c r="A64" s="84" t="s">
        <v>4775</v>
      </c>
      <c r="B64" s="84" t="s">
        <v>4822</v>
      </c>
      <c r="C64" s="84">
        <v>10</v>
      </c>
      <c r="D64" s="122">
        <v>0.003089851507079112</v>
      </c>
      <c r="E64" s="122">
        <v>1.67013335612183</v>
      </c>
      <c r="F64" s="84" t="s">
        <v>5686</v>
      </c>
      <c r="G64" s="84" t="b">
        <v>0</v>
      </c>
      <c r="H64" s="84" t="b">
        <v>0</v>
      </c>
      <c r="I64" s="84" t="b">
        <v>0</v>
      </c>
      <c r="J64" s="84" t="b">
        <v>0</v>
      </c>
      <c r="K64" s="84" t="b">
        <v>0</v>
      </c>
      <c r="L64" s="84" t="b">
        <v>0</v>
      </c>
    </row>
    <row r="65" spans="1:12" ht="15">
      <c r="A65" s="84" t="s">
        <v>4822</v>
      </c>
      <c r="B65" s="84" t="s">
        <v>4823</v>
      </c>
      <c r="C65" s="84">
        <v>10</v>
      </c>
      <c r="D65" s="122">
        <v>0.003089851507079112</v>
      </c>
      <c r="E65" s="122">
        <v>2.66576855071938</v>
      </c>
      <c r="F65" s="84" t="s">
        <v>5686</v>
      </c>
      <c r="G65" s="84" t="b">
        <v>0</v>
      </c>
      <c r="H65" s="84" t="b">
        <v>0</v>
      </c>
      <c r="I65" s="84" t="b">
        <v>0</v>
      </c>
      <c r="J65" s="84" t="b">
        <v>0</v>
      </c>
      <c r="K65" s="84" t="b">
        <v>0</v>
      </c>
      <c r="L65" s="84" t="b">
        <v>0</v>
      </c>
    </row>
    <row r="66" spans="1:12" ht="15">
      <c r="A66" s="84" t="s">
        <v>4823</v>
      </c>
      <c r="B66" s="84" t="s">
        <v>4824</v>
      </c>
      <c r="C66" s="84">
        <v>10</v>
      </c>
      <c r="D66" s="122">
        <v>0.003089851507079112</v>
      </c>
      <c r="E66" s="122">
        <v>2.624375865561155</v>
      </c>
      <c r="F66" s="84" t="s">
        <v>5686</v>
      </c>
      <c r="G66" s="84" t="b">
        <v>0</v>
      </c>
      <c r="H66" s="84" t="b">
        <v>0</v>
      </c>
      <c r="I66" s="84" t="b">
        <v>0</v>
      </c>
      <c r="J66" s="84" t="b">
        <v>0</v>
      </c>
      <c r="K66" s="84" t="b">
        <v>0</v>
      </c>
      <c r="L66" s="84" t="b">
        <v>0</v>
      </c>
    </row>
    <row r="67" spans="1:12" ht="15">
      <c r="A67" s="84" t="s">
        <v>4824</v>
      </c>
      <c r="B67" s="84" t="s">
        <v>4825</v>
      </c>
      <c r="C67" s="84">
        <v>10</v>
      </c>
      <c r="D67" s="122">
        <v>0.003089851507079112</v>
      </c>
      <c r="E67" s="122">
        <v>2.624375865561155</v>
      </c>
      <c r="F67" s="84" t="s">
        <v>5686</v>
      </c>
      <c r="G67" s="84" t="b">
        <v>0</v>
      </c>
      <c r="H67" s="84" t="b">
        <v>0</v>
      </c>
      <c r="I67" s="84" t="b">
        <v>0</v>
      </c>
      <c r="J67" s="84" t="b">
        <v>0</v>
      </c>
      <c r="K67" s="84" t="b">
        <v>0</v>
      </c>
      <c r="L67" s="84" t="b">
        <v>0</v>
      </c>
    </row>
    <row r="68" spans="1:12" ht="15">
      <c r="A68" s="84" t="s">
        <v>4825</v>
      </c>
      <c r="B68" s="84" t="s">
        <v>5371</v>
      </c>
      <c r="C68" s="84">
        <v>10</v>
      </c>
      <c r="D68" s="122">
        <v>0.003089851507079112</v>
      </c>
      <c r="E68" s="122">
        <v>2.66576855071938</v>
      </c>
      <c r="F68" s="84" t="s">
        <v>5686</v>
      </c>
      <c r="G68" s="84" t="b">
        <v>0</v>
      </c>
      <c r="H68" s="84" t="b">
        <v>0</v>
      </c>
      <c r="I68" s="84" t="b">
        <v>0</v>
      </c>
      <c r="J68" s="84" t="b">
        <v>0</v>
      </c>
      <c r="K68" s="84" t="b">
        <v>0</v>
      </c>
      <c r="L68" s="84" t="b">
        <v>0</v>
      </c>
    </row>
    <row r="69" spans="1:12" ht="15">
      <c r="A69" s="84" t="s">
        <v>4796</v>
      </c>
      <c r="B69" s="84" t="s">
        <v>4800</v>
      </c>
      <c r="C69" s="84">
        <v>10</v>
      </c>
      <c r="D69" s="122">
        <v>0.003089851507079112</v>
      </c>
      <c r="E69" s="122">
        <v>2.2094025175903367</v>
      </c>
      <c r="F69" s="84" t="s">
        <v>5686</v>
      </c>
      <c r="G69" s="84" t="b">
        <v>0</v>
      </c>
      <c r="H69" s="84" t="b">
        <v>0</v>
      </c>
      <c r="I69" s="84" t="b">
        <v>0</v>
      </c>
      <c r="J69" s="84" t="b">
        <v>0</v>
      </c>
      <c r="K69" s="84" t="b">
        <v>0</v>
      </c>
      <c r="L69" s="84" t="b">
        <v>0</v>
      </c>
    </row>
    <row r="70" spans="1:12" ht="15">
      <c r="A70" s="84" t="s">
        <v>4800</v>
      </c>
      <c r="B70" s="84" t="s">
        <v>4740</v>
      </c>
      <c r="C70" s="84">
        <v>10</v>
      </c>
      <c r="D70" s="122">
        <v>0.003089851507079112</v>
      </c>
      <c r="E70" s="122">
        <v>2.3233458698971736</v>
      </c>
      <c r="F70" s="84" t="s">
        <v>5686</v>
      </c>
      <c r="G70" s="84" t="b">
        <v>0</v>
      </c>
      <c r="H70" s="84" t="b">
        <v>0</v>
      </c>
      <c r="I70" s="84" t="b">
        <v>0</v>
      </c>
      <c r="J70" s="84" t="b">
        <v>0</v>
      </c>
      <c r="K70" s="84" t="b">
        <v>0</v>
      </c>
      <c r="L70" s="84" t="b">
        <v>0</v>
      </c>
    </row>
    <row r="71" spans="1:12" ht="15">
      <c r="A71" s="84" t="s">
        <v>4791</v>
      </c>
      <c r="B71" s="84" t="s">
        <v>4792</v>
      </c>
      <c r="C71" s="84">
        <v>10</v>
      </c>
      <c r="D71" s="122">
        <v>0.003089851507079112</v>
      </c>
      <c r="E71" s="122">
        <v>2.1094660499520925</v>
      </c>
      <c r="F71" s="84" t="s">
        <v>5686</v>
      </c>
      <c r="G71" s="84" t="b">
        <v>0</v>
      </c>
      <c r="H71" s="84" t="b">
        <v>0</v>
      </c>
      <c r="I71" s="84" t="b">
        <v>0</v>
      </c>
      <c r="J71" s="84" t="b">
        <v>0</v>
      </c>
      <c r="K71" s="84" t="b">
        <v>0</v>
      </c>
      <c r="L71" s="84" t="b">
        <v>0</v>
      </c>
    </row>
    <row r="72" spans="1:12" ht="15">
      <c r="A72" s="84" t="s">
        <v>282</v>
      </c>
      <c r="B72" s="84" t="s">
        <v>5349</v>
      </c>
      <c r="C72" s="84">
        <v>10</v>
      </c>
      <c r="D72" s="122">
        <v>0.003089851507079112</v>
      </c>
      <c r="E72" s="122">
        <v>2.586587304671755</v>
      </c>
      <c r="F72" s="84" t="s">
        <v>5686</v>
      </c>
      <c r="G72" s="84" t="b">
        <v>0</v>
      </c>
      <c r="H72" s="84" t="b">
        <v>0</v>
      </c>
      <c r="I72" s="84" t="b">
        <v>0</v>
      </c>
      <c r="J72" s="84" t="b">
        <v>0</v>
      </c>
      <c r="K72" s="84" t="b">
        <v>0</v>
      </c>
      <c r="L72" s="84" t="b">
        <v>0</v>
      </c>
    </row>
    <row r="73" spans="1:12" ht="15">
      <c r="A73" s="84" t="s">
        <v>328</v>
      </c>
      <c r="B73" s="84" t="s">
        <v>4819</v>
      </c>
      <c r="C73" s="84">
        <v>9</v>
      </c>
      <c r="D73" s="122">
        <v>0.0028636104622675393</v>
      </c>
      <c r="E73" s="122">
        <v>2.66576855071938</v>
      </c>
      <c r="F73" s="84" t="s">
        <v>5686</v>
      </c>
      <c r="G73" s="84" t="b">
        <v>0</v>
      </c>
      <c r="H73" s="84" t="b">
        <v>0</v>
      </c>
      <c r="I73" s="84" t="b">
        <v>0</v>
      </c>
      <c r="J73" s="84" t="b">
        <v>0</v>
      </c>
      <c r="K73" s="84" t="b">
        <v>0</v>
      </c>
      <c r="L73" s="84" t="b">
        <v>0</v>
      </c>
    </row>
    <row r="74" spans="1:12" ht="15">
      <c r="A74" s="84" t="s">
        <v>5371</v>
      </c>
      <c r="B74" s="84" t="s">
        <v>4778</v>
      </c>
      <c r="C74" s="84">
        <v>9</v>
      </c>
      <c r="D74" s="122">
        <v>0.0028636104622675393</v>
      </c>
      <c r="E74" s="122">
        <v>1.6332393258924598</v>
      </c>
      <c r="F74" s="84" t="s">
        <v>5686</v>
      </c>
      <c r="G74" s="84" t="b">
        <v>0</v>
      </c>
      <c r="H74" s="84" t="b">
        <v>0</v>
      </c>
      <c r="I74" s="84" t="b">
        <v>0</v>
      </c>
      <c r="J74" s="84" t="b">
        <v>0</v>
      </c>
      <c r="K74" s="84" t="b">
        <v>0</v>
      </c>
      <c r="L74" s="84" t="b">
        <v>0</v>
      </c>
    </row>
    <row r="75" spans="1:12" ht="15">
      <c r="A75" s="84" t="s">
        <v>4791</v>
      </c>
      <c r="B75" s="84" t="s">
        <v>5378</v>
      </c>
      <c r="C75" s="84">
        <v>8</v>
      </c>
      <c r="D75" s="122">
        <v>0.002627653780319599</v>
      </c>
      <c r="E75" s="122">
        <v>2.410496045616074</v>
      </c>
      <c r="F75" s="84" t="s">
        <v>5686</v>
      </c>
      <c r="G75" s="84" t="b">
        <v>0</v>
      </c>
      <c r="H75" s="84" t="b">
        <v>0</v>
      </c>
      <c r="I75" s="84" t="b">
        <v>0</v>
      </c>
      <c r="J75" s="84" t="b">
        <v>0</v>
      </c>
      <c r="K75" s="84" t="b">
        <v>0</v>
      </c>
      <c r="L75" s="84" t="b">
        <v>0</v>
      </c>
    </row>
    <row r="76" spans="1:12" ht="15">
      <c r="A76" s="84" t="s">
        <v>5378</v>
      </c>
      <c r="B76" s="84" t="s">
        <v>4792</v>
      </c>
      <c r="C76" s="84">
        <v>8</v>
      </c>
      <c r="D76" s="122">
        <v>0.002627653780319599</v>
      </c>
      <c r="E76" s="122">
        <v>2.3647385550553985</v>
      </c>
      <c r="F76" s="84" t="s">
        <v>5686</v>
      </c>
      <c r="G76" s="84" t="b">
        <v>0</v>
      </c>
      <c r="H76" s="84" t="b">
        <v>0</v>
      </c>
      <c r="I76" s="84" t="b">
        <v>0</v>
      </c>
      <c r="J76" s="84" t="b">
        <v>0</v>
      </c>
      <c r="K76" s="84" t="b">
        <v>0</v>
      </c>
      <c r="L76" s="84" t="b">
        <v>0</v>
      </c>
    </row>
    <row r="77" spans="1:12" ht="15">
      <c r="A77" s="84" t="s">
        <v>4740</v>
      </c>
      <c r="B77" s="84" t="s">
        <v>5379</v>
      </c>
      <c r="C77" s="84">
        <v>8</v>
      </c>
      <c r="D77" s="122">
        <v>0.002627653780319599</v>
      </c>
      <c r="E77" s="122">
        <v>2.7626785637274365</v>
      </c>
      <c r="F77" s="84" t="s">
        <v>5686</v>
      </c>
      <c r="G77" s="84" t="b">
        <v>0</v>
      </c>
      <c r="H77" s="84" t="b">
        <v>0</v>
      </c>
      <c r="I77" s="84" t="b">
        <v>0</v>
      </c>
      <c r="J77" s="84" t="b">
        <v>0</v>
      </c>
      <c r="K77" s="84" t="b">
        <v>0</v>
      </c>
      <c r="L77" s="84" t="b">
        <v>0</v>
      </c>
    </row>
    <row r="78" spans="1:12" ht="15">
      <c r="A78" s="84" t="s">
        <v>5379</v>
      </c>
      <c r="B78" s="84" t="s">
        <v>5359</v>
      </c>
      <c r="C78" s="84">
        <v>8</v>
      </c>
      <c r="D78" s="122">
        <v>0.002627653780319599</v>
      </c>
      <c r="E78" s="122">
        <v>2.624375865561155</v>
      </c>
      <c r="F78" s="84" t="s">
        <v>5686</v>
      </c>
      <c r="G78" s="84" t="b">
        <v>0</v>
      </c>
      <c r="H78" s="84" t="b">
        <v>0</v>
      </c>
      <c r="I78" s="84" t="b">
        <v>0</v>
      </c>
      <c r="J78" s="84" t="b">
        <v>0</v>
      </c>
      <c r="K78" s="84" t="b">
        <v>0</v>
      </c>
      <c r="L78" s="84" t="b">
        <v>0</v>
      </c>
    </row>
    <row r="79" spans="1:12" ht="15">
      <c r="A79" s="84" t="s">
        <v>5359</v>
      </c>
      <c r="B79" s="84" t="s">
        <v>5347</v>
      </c>
      <c r="C79" s="84">
        <v>8</v>
      </c>
      <c r="D79" s="122">
        <v>0.002627653780319599</v>
      </c>
      <c r="E79" s="122">
        <v>2.185043171730892</v>
      </c>
      <c r="F79" s="84" t="s">
        <v>5686</v>
      </c>
      <c r="G79" s="84" t="b">
        <v>0</v>
      </c>
      <c r="H79" s="84" t="b">
        <v>0</v>
      </c>
      <c r="I79" s="84" t="b">
        <v>0</v>
      </c>
      <c r="J79" s="84" t="b">
        <v>0</v>
      </c>
      <c r="K79" s="84" t="b">
        <v>0</v>
      </c>
      <c r="L79" s="84" t="b">
        <v>0</v>
      </c>
    </row>
    <row r="80" spans="1:12" ht="15">
      <c r="A80" s="84" t="s">
        <v>5347</v>
      </c>
      <c r="B80" s="84" t="s">
        <v>823</v>
      </c>
      <c r="C80" s="84">
        <v>8</v>
      </c>
      <c r="D80" s="122">
        <v>0.002627653780319599</v>
      </c>
      <c r="E80" s="122">
        <v>1.9283771007409014</v>
      </c>
      <c r="F80" s="84" t="s">
        <v>5686</v>
      </c>
      <c r="G80" s="84" t="b">
        <v>0</v>
      </c>
      <c r="H80" s="84" t="b">
        <v>0</v>
      </c>
      <c r="I80" s="84" t="b">
        <v>0</v>
      </c>
      <c r="J80" s="84" t="b">
        <v>0</v>
      </c>
      <c r="K80" s="84" t="b">
        <v>0</v>
      </c>
      <c r="L80" s="84" t="b">
        <v>0</v>
      </c>
    </row>
    <row r="81" spans="1:12" ht="15">
      <c r="A81" s="84" t="s">
        <v>823</v>
      </c>
      <c r="B81" s="84" t="s">
        <v>5373</v>
      </c>
      <c r="C81" s="84">
        <v>8</v>
      </c>
      <c r="D81" s="122">
        <v>0.002627653780319599</v>
      </c>
      <c r="E81" s="122">
        <v>2.410496045616074</v>
      </c>
      <c r="F81" s="84" t="s">
        <v>5686</v>
      </c>
      <c r="G81" s="84" t="b">
        <v>0</v>
      </c>
      <c r="H81" s="84" t="b">
        <v>0</v>
      </c>
      <c r="I81" s="84" t="b">
        <v>0</v>
      </c>
      <c r="J81" s="84" t="b">
        <v>0</v>
      </c>
      <c r="K81" s="84" t="b">
        <v>0</v>
      </c>
      <c r="L81" s="84" t="b">
        <v>0</v>
      </c>
    </row>
    <row r="82" spans="1:12" ht="15">
      <c r="A82" s="84" t="s">
        <v>5373</v>
      </c>
      <c r="B82" s="84" t="s">
        <v>5380</v>
      </c>
      <c r="C82" s="84">
        <v>8</v>
      </c>
      <c r="D82" s="122">
        <v>0.002627653780319599</v>
      </c>
      <c r="E82" s="122">
        <v>2.711526041280055</v>
      </c>
      <c r="F82" s="84" t="s">
        <v>5686</v>
      </c>
      <c r="G82" s="84" t="b">
        <v>0</v>
      </c>
      <c r="H82" s="84" t="b">
        <v>0</v>
      </c>
      <c r="I82" s="84" t="b">
        <v>0</v>
      </c>
      <c r="J82" s="84" t="b">
        <v>0</v>
      </c>
      <c r="K82" s="84" t="b">
        <v>0</v>
      </c>
      <c r="L82" s="84" t="b">
        <v>0</v>
      </c>
    </row>
    <row r="83" spans="1:12" ht="15">
      <c r="A83" s="84" t="s">
        <v>4788</v>
      </c>
      <c r="B83" s="84" t="s">
        <v>823</v>
      </c>
      <c r="C83" s="84">
        <v>8</v>
      </c>
      <c r="D83" s="122">
        <v>0.002627653780319599</v>
      </c>
      <c r="E83" s="122">
        <v>1.457596024052258</v>
      </c>
      <c r="F83" s="84" t="s">
        <v>5686</v>
      </c>
      <c r="G83" s="84" t="b">
        <v>0</v>
      </c>
      <c r="H83" s="84" t="b">
        <v>0</v>
      </c>
      <c r="I83" s="84" t="b">
        <v>0</v>
      </c>
      <c r="J83" s="84" t="b">
        <v>0</v>
      </c>
      <c r="K83" s="84" t="b">
        <v>0</v>
      </c>
      <c r="L83" s="84" t="b">
        <v>0</v>
      </c>
    </row>
    <row r="84" spans="1:12" ht="15">
      <c r="A84" s="84" t="s">
        <v>823</v>
      </c>
      <c r="B84" s="84" t="s">
        <v>4832</v>
      </c>
      <c r="C84" s="84">
        <v>8</v>
      </c>
      <c r="D84" s="122">
        <v>0.002627653780319599</v>
      </c>
      <c r="E84" s="122">
        <v>1.9845273133437926</v>
      </c>
      <c r="F84" s="84" t="s">
        <v>5686</v>
      </c>
      <c r="G84" s="84" t="b">
        <v>0</v>
      </c>
      <c r="H84" s="84" t="b">
        <v>0</v>
      </c>
      <c r="I84" s="84" t="b">
        <v>0</v>
      </c>
      <c r="J84" s="84" t="b">
        <v>0</v>
      </c>
      <c r="K84" s="84" t="b">
        <v>0</v>
      </c>
      <c r="L84" s="84" t="b">
        <v>0</v>
      </c>
    </row>
    <row r="85" spans="1:12" ht="15">
      <c r="A85" s="84" t="s">
        <v>4832</v>
      </c>
      <c r="B85" s="84" t="s">
        <v>4794</v>
      </c>
      <c r="C85" s="84">
        <v>8</v>
      </c>
      <c r="D85" s="122">
        <v>0.002627653780319599</v>
      </c>
      <c r="E85" s="122">
        <v>1.7907072873276797</v>
      </c>
      <c r="F85" s="84" t="s">
        <v>5686</v>
      </c>
      <c r="G85" s="84" t="b">
        <v>0</v>
      </c>
      <c r="H85" s="84" t="b">
        <v>0</v>
      </c>
      <c r="I85" s="84" t="b">
        <v>0</v>
      </c>
      <c r="J85" s="84" t="b">
        <v>0</v>
      </c>
      <c r="K85" s="84" t="b">
        <v>0</v>
      </c>
      <c r="L85" s="84" t="b">
        <v>0</v>
      </c>
    </row>
    <row r="86" spans="1:12" ht="15">
      <c r="A86" s="84" t="s">
        <v>5348</v>
      </c>
      <c r="B86" s="84" t="s">
        <v>4808</v>
      </c>
      <c r="C86" s="84">
        <v>7</v>
      </c>
      <c r="D86" s="122">
        <v>0.00238076097757949</v>
      </c>
      <c r="E86" s="122">
        <v>2.1907203046225825</v>
      </c>
      <c r="F86" s="84" t="s">
        <v>5686</v>
      </c>
      <c r="G86" s="84" t="b">
        <v>0</v>
      </c>
      <c r="H86" s="84" t="b">
        <v>0</v>
      </c>
      <c r="I86" s="84" t="b">
        <v>0</v>
      </c>
      <c r="J86" s="84" t="b">
        <v>0</v>
      </c>
      <c r="K86" s="84" t="b">
        <v>0</v>
      </c>
      <c r="L86" s="84" t="b">
        <v>0</v>
      </c>
    </row>
    <row r="87" spans="1:12" ht="15">
      <c r="A87" s="84" t="s">
        <v>4830</v>
      </c>
      <c r="B87" s="84" t="s">
        <v>4831</v>
      </c>
      <c r="C87" s="84">
        <v>7</v>
      </c>
      <c r="D87" s="122">
        <v>0.00238076097757949</v>
      </c>
      <c r="E87" s="122">
        <v>2.820670510705123</v>
      </c>
      <c r="F87" s="84" t="s">
        <v>5686</v>
      </c>
      <c r="G87" s="84" t="b">
        <v>0</v>
      </c>
      <c r="H87" s="84" t="b">
        <v>0</v>
      </c>
      <c r="I87" s="84" t="b">
        <v>0</v>
      </c>
      <c r="J87" s="84" t="b">
        <v>0</v>
      </c>
      <c r="K87" s="84" t="b">
        <v>0</v>
      </c>
      <c r="L87" s="84" t="b">
        <v>0</v>
      </c>
    </row>
    <row r="88" spans="1:12" ht="15">
      <c r="A88" s="84" t="s">
        <v>4831</v>
      </c>
      <c r="B88" s="84" t="s">
        <v>638</v>
      </c>
      <c r="C88" s="84">
        <v>7</v>
      </c>
      <c r="D88" s="122">
        <v>0.00238076097757949</v>
      </c>
      <c r="E88" s="122">
        <v>2.820670510705123</v>
      </c>
      <c r="F88" s="84" t="s">
        <v>5686</v>
      </c>
      <c r="G88" s="84" t="b">
        <v>0</v>
      </c>
      <c r="H88" s="84" t="b">
        <v>0</v>
      </c>
      <c r="I88" s="84" t="b">
        <v>0</v>
      </c>
      <c r="J88" s="84" t="b">
        <v>0</v>
      </c>
      <c r="K88" s="84" t="b">
        <v>0</v>
      </c>
      <c r="L88" s="84" t="b">
        <v>0</v>
      </c>
    </row>
    <row r="89" spans="1:12" ht="15">
      <c r="A89" s="84" t="s">
        <v>4832</v>
      </c>
      <c r="B89" s="84" t="s">
        <v>4833</v>
      </c>
      <c r="C89" s="84">
        <v>7</v>
      </c>
      <c r="D89" s="122">
        <v>0.00238076097757949</v>
      </c>
      <c r="E89" s="122">
        <v>2.285557309007774</v>
      </c>
      <c r="F89" s="84" t="s">
        <v>5686</v>
      </c>
      <c r="G89" s="84" t="b">
        <v>0</v>
      </c>
      <c r="H89" s="84" t="b">
        <v>0</v>
      </c>
      <c r="I89" s="84" t="b">
        <v>0</v>
      </c>
      <c r="J89" s="84" t="b">
        <v>1</v>
      </c>
      <c r="K89" s="84" t="b">
        <v>0</v>
      </c>
      <c r="L89" s="84" t="b">
        <v>0</v>
      </c>
    </row>
    <row r="90" spans="1:12" ht="15">
      <c r="A90" s="84" t="s">
        <v>4833</v>
      </c>
      <c r="B90" s="84" t="s">
        <v>4834</v>
      </c>
      <c r="C90" s="84">
        <v>7</v>
      </c>
      <c r="D90" s="122">
        <v>0.00238076097757949</v>
      </c>
      <c r="E90" s="122">
        <v>2.762678563727436</v>
      </c>
      <c r="F90" s="84" t="s">
        <v>5686</v>
      </c>
      <c r="G90" s="84" t="b">
        <v>1</v>
      </c>
      <c r="H90" s="84" t="b">
        <v>0</v>
      </c>
      <c r="I90" s="84" t="b">
        <v>0</v>
      </c>
      <c r="J90" s="84" t="b">
        <v>0</v>
      </c>
      <c r="K90" s="84" t="b">
        <v>0</v>
      </c>
      <c r="L90" s="84" t="b">
        <v>0</v>
      </c>
    </row>
    <row r="91" spans="1:12" ht="15">
      <c r="A91" s="84" t="s">
        <v>4788</v>
      </c>
      <c r="B91" s="84" t="s">
        <v>4827</v>
      </c>
      <c r="C91" s="84">
        <v>7</v>
      </c>
      <c r="D91" s="122">
        <v>0.00238076097757949</v>
      </c>
      <c r="E91" s="122">
        <v>1.7752676910354568</v>
      </c>
      <c r="F91" s="84" t="s">
        <v>5686</v>
      </c>
      <c r="G91" s="84" t="b">
        <v>0</v>
      </c>
      <c r="H91" s="84" t="b">
        <v>0</v>
      </c>
      <c r="I91" s="84" t="b">
        <v>0</v>
      </c>
      <c r="J91" s="84" t="b">
        <v>0</v>
      </c>
      <c r="K91" s="84" t="b">
        <v>0</v>
      </c>
      <c r="L91" s="84" t="b">
        <v>0</v>
      </c>
    </row>
    <row r="92" spans="1:12" ht="15">
      <c r="A92" s="84" t="s">
        <v>4827</v>
      </c>
      <c r="B92" s="84" t="s">
        <v>4828</v>
      </c>
      <c r="C92" s="84">
        <v>7</v>
      </c>
      <c r="D92" s="122">
        <v>0.00238076097757949</v>
      </c>
      <c r="E92" s="122">
        <v>2.5285953576940683</v>
      </c>
      <c r="F92" s="84" t="s">
        <v>5686</v>
      </c>
      <c r="G92" s="84" t="b">
        <v>0</v>
      </c>
      <c r="H92" s="84" t="b">
        <v>0</v>
      </c>
      <c r="I92" s="84" t="b">
        <v>0</v>
      </c>
      <c r="J92" s="84" t="b">
        <v>0</v>
      </c>
      <c r="K92" s="84" t="b">
        <v>0</v>
      </c>
      <c r="L92" s="84" t="b">
        <v>0</v>
      </c>
    </row>
    <row r="93" spans="1:12" ht="15">
      <c r="A93" s="84" t="s">
        <v>4828</v>
      </c>
      <c r="B93" s="84" t="s">
        <v>4805</v>
      </c>
      <c r="C93" s="84">
        <v>7</v>
      </c>
      <c r="D93" s="122">
        <v>0.00238076097757949</v>
      </c>
      <c r="E93" s="122">
        <v>2.227565362030087</v>
      </c>
      <c r="F93" s="84" t="s">
        <v>5686</v>
      </c>
      <c r="G93" s="84" t="b">
        <v>0</v>
      </c>
      <c r="H93" s="84" t="b">
        <v>0</v>
      </c>
      <c r="I93" s="84" t="b">
        <v>0</v>
      </c>
      <c r="J93" s="84" t="b">
        <v>0</v>
      </c>
      <c r="K93" s="84" t="b">
        <v>0</v>
      </c>
      <c r="L93" s="84" t="b">
        <v>0</v>
      </c>
    </row>
    <row r="94" spans="1:12" ht="15">
      <c r="A94" s="84" t="s">
        <v>4805</v>
      </c>
      <c r="B94" s="84" t="s">
        <v>4829</v>
      </c>
      <c r="C94" s="84">
        <v>7</v>
      </c>
      <c r="D94" s="122">
        <v>0.00238076097757949</v>
      </c>
      <c r="E94" s="122">
        <v>2.227565362030087</v>
      </c>
      <c r="F94" s="84" t="s">
        <v>5686</v>
      </c>
      <c r="G94" s="84" t="b">
        <v>0</v>
      </c>
      <c r="H94" s="84" t="b">
        <v>0</v>
      </c>
      <c r="I94" s="84" t="b">
        <v>0</v>
      </c>
      <c r="J94" s="84" t="b">
        <v>0</v>
      </c>
      <c r="K94" s="84" t="b">
        <v>0</v>
      </c>
      <c r="L94" s="84" t="b">
        <v>0</v>
      </c>
    </row>
    <row r="95" spans="1:12" ht="15">
      <c r="A95" s="84" t="s">
        <v>5376</v>
      </c>
      <c r="B95" s="84" t="s">
        <v>5353</v>
      </c>
      <c r="C95" s="84">
        <v>7</v>
      </c>
      <c r="D95" s="122">
        <v>0.00238076097757949</v>
      </c>
      <c r="E95" s="122">
        <v>2.431685344686012</v>
      </c>
      <c r="F95" s="84" t="s">
        <v>5686</v>
      </c>
      <c r="G95" s="84" t="b">
        <v>0</v>
      </c>
      <c r="H95" s="84" t="b">
        <v>0</v>
      </c>
      <c r="I95" s="84" t="b">
        <v>0</v>
      </c>
      <c r="J95" s="84" t="b">
        <v>0</v>
      </c>
      <c r="K95" s="84" t="b">
        <v>0</v>
      </c>
      <c r="L95" s="84" t="b">
        <v>0</v>
      </c>
    </row>
    <row r="96" spans="1:12" ht="15">
      <c r="A96" s="84" t="s">
        <v>5380</v>
      </c>
      <c r="B96" s="84" t="s">
        <v>5383</v>
      </c>
      <c r="C96" s="84">
        <v>7</v>
      </c>
      <c r="D96" s="122">
        <v>0.00238076097757949</v>
      </c>
      <c r="E96" s="122">
        <v>2.762678563727436</v>
      </c>
      <c r="F96" s="84" t="s">
        <v>5686</v>
      </c>
      <c r="G96" s="84" t="b">
        <v>0</v>
      </c>
      <c r="H96" s="84" t="b">
        <v>0</v>
      </c>
      <c r="I96" s="84" t="b">
        <v>0</v>
      </c>
      <c r="J96" s="84" t="b">
        <v>0</v>
      </c>
      <c r="K96" s="84" t="b">
        <v>0</v>
      </c>
      <c r="L96" s="84" t="b">
        <v>0</v>
      </c>
    </row>
    <row r="97" spans="1:12" ht="15">
      <c r="A97" s="84" t="s">
        <v>4798</v>
      </c>
      <c r="B97" s="84" t="s">
        <v>4772</v>
      </c>
      <c r="C97" s="84">
        <v>6</v>
      </c>
      <c r="D97" s="122">
        <v>0.0021213596681008205</v>
      </c>
      <c r="E97" s="122">
        <v>1.42521930243678</v>
      </c>
      <c r="F97" s="84" t="s">
        <v>5686</v>
      </c>
      <c r="G97" s="84" t="b">
        <v>0</v>
      </c>
      <c r="H97" s="84" t="b">
        <v>0</v>
      </c>
      <c r="I97" s="84" t="b">
        <v>0</v>
      </c>
      <c r="J97" s="84" t="b">
        <v>0</v>
      </c>
      <c r="K97" s="84" t="b">
        <v>0</v>
      </c>
      <c r="L97" s="84" t="b">
        <v>0</v>
      </c>
    </row>
    <row r="98" spans="1:12" ht="15">
      <c r="A98" s="84" t="s">
        <v>367</v>
      </c>
      <c r="B98" s="84" t="s">
        <v>4830</v>
      </c>
      <c r="C98" s="84">
        <v>6</v>
      </c>
      <c r="D98" s="122">
        <v>0.0021213596681008205</v>
      </c>
      <c r="E98" s="122">
        <v>2.887617300335736</v>
      </c>
      <c r="F98" s="84" t="s">
        <v>5686</v>
      </c>
      <c r="G98" s="84" t="b">
        <v>0</v>
      </c>
      <c r="H98" s="84" t="b">
        <v>0</v>
      </c>
      <c r="I98" s="84" t="b">
        <v>0</v>
      </c>
      <c r="J98" s="84" t="b">
        <v>0</v>
      </c>
      <c r="K98" s="84" t="b">
        <v>0</v>
      </c>
      <c r="L98" s="84" t="b">
        <v>0</v>
      </c>
    </row>
    <row r="99" spans="1:12" ht="15">
      <c r="A99" s="84" t="s">
        <v>5386</v>
      </c>
      <c r="B99" s="84" t="s">
        <v>841</v>
      </c>
      <c r="C99" s="84">
        <v>6</v>
      </c>
      <c r="D99" s="122">
        <v>0.0021213596681008205</v>
      </c>
      <c r="E99" s="122">
        <v>2.887617300335736</v>
      </c>
      <c r="F99" s="84" t="s">
        <v>5686</v>
      </c>
      <c r="G99" s="84" t="b">
        <v>0</v>
      </c>
      <c r="H99" s="84" t="b">
        <v>0</v>
      </c>
      <c r="I99" s="84" t="b">
        <v>0</v>
      </c>
      <c r="J99" s="84" t="b">
        <v>0</v>
      </c>
      <c r="K99" s="84" t="b">
        <v>0</v>
      </c>
      <c r="L99" s="84" t="b">
        <v>0</v>
      </c>
    </row>
    <row r="100" spans="1:12" ht="15">
      <c r="A100" s="84" t="s">
        <v>841</v>
      </c>
      <c r="B100" s="84" t="s">
        <v>5387</v>
      </c>
      <c r="C100" s="84">
        <v>6</v>
      </c>
      <c r="D100" s="122">
        <v>0.0021213596681008205</v>
      </c>
      <c r="E100" s="122">
        <v>2.887617300335736</v>
      </c>
      <c r="F100" s="84" t="s">
        <v>5686</v>
      </c>
      <c r="G100" s="84" t="b">
        <v>0</v>
      </c>
      <c r="H100" s="84" t="b">
        <v>0</v>
      </c>
      <c r="I100" s="84" t="b">
        <v>0</v>
      </c>
      <c r="J100" s="84" t="b">
        <v>0</v>
      </c>
      <c r="K100" s="84" t="b">
        <v>0</v>
      </c>
      <c r="L100" s="84" t="b">
        <v>0</v>
      </c>
    </row>
    <row r="101" spans="1:12" ht="15">
      <c r="A101" s="84" t="s">
        <v>5387</v>
      </c>
      <c r="B101" s="84" t="s">
        <v>5348</v>
      </c>
      <c r="C101" s="84">
        <v>6</v>
      </c>
      <c r="D101" s="122">
        <v>0.0021213596681008205</v>
      </c>
      <c r="E101" s="122">
        <v>2.387014949766551</v>
      </c>
      <c r="F101" s="84" t="s">
        <v>5686</v>
      </c>
      <c r="G101" s="84" t="b">
        <v>0</v>
      </c>
      <c r="H101" s="84" t="b">
        <v>0</v>
      </c>
      <c r="I101" s="84" t="b">
        <v>0</v>
      </c>
      <c r="J101" s="84" t="b">
        <v>0</v>
      </c>
      <c r="K101" s="84" t="b">
        <v>0</v>
      </c>
      <c r="L101" s="84" t="b">
        <v>0</v>
      </c>
    </row>
    <row r="102" spans="1:12" ht="15">
      <c r="A102" s="84" t="s">
        <v>4808</v>
      </c>
      <c r="B102" s="84" t="s">
        <v>5388</v>
      </c>
      <c r="C102" s="84">
        <v>6</v>
      </c>
      <c r="D102" s="122">
        <v>0.0021213596681008205</v>
      </c>
      <c r="E102" s="122">
        <v>2.586587304671755</v>
      </c>
      <c r="F102" s="84" t="s">
        <v>5686</v>
      </c>
      <c r="G102" s="84" t="b">
        <v>0</v>
      </c>
      <c r="H102" s="84" t="b">
        <v>0</v>
      </c>
      <c r="I102" s="84" t="b">
        <v>0</v>
      </c>
      <c r="J102" s="84" t="b">
        <v>0</v>
      </c>
      <c r="K102" s="84" t="b">
        <v>0</v>
      </c>
      <c r="L102" s="84" t="b">
        <v>0</v>
      </c>
    </row>
    <row r="103" spans="1:12" ht="15">
      <c r="A103" s="84" t="s">
        <v>5388</v>
      </c>
      <c r="B103" s="84" t="s">
        <v>5389</v>
      </c>
      <c r="C103" s="84">
        <v>6</v>
      </c>
      <c r="D103" s="122">
        <v>0.0021213596681008205</v>
      </c>
      <c r="E103" s="122">
        <v>2.887617300335736</v>
      </c>
      <c r="F103" s="84" t="s">
        <v>5686</v>
      </c>
      <c r="G103" s="84" t="b">
        <v>0</v>
      </c>
      <c r="H103" s="84" t="b">
        <v>0</v>
      </c>
      <c r="I103" s="84" t="b">
        <v>0</v>
      </c>
      <c r="J103" s="84" t="b">
        <v>0</v>
      </c>
      <c r="K103" s="84" t="b">
        <v>0</v>
      </c>
      <c r="L103" s="84" t="b">
        <v>0</v>
      </c>
    </row>
    <row r="104" spans="1:12" ht="15">
      <c r="A104" s="84" t="s">
        <v>5389</v>
      </c>
      <c r="B104" s="84" t="s">
        <v>5381</v>
      </c>
      <c r="C104" s="84">
        <v>6</v>
      </c>
      <c r="D104" s="122">
        <v>0.0021213596681008205</v>
      </c>
      <c r="E104" s="122">
        <v>2.820670510705123</v>
      </c>
      <c r="F104" s="84" t="s">
        <v>5686</v>
      </c>
      <c r="G104" s="84" t="b">
        <v>0</v>
      </c>
      <c r="H104" s="84" t="b">
        <v>0</v>
      </c>
      <c r="I104" s="84" t="b">
        <v>0</v>
      </c>
      <c r="J104" s="84" t="b">
        <v>0</v>
      </c>
      <c r="K104" s="84" t="b">
        <v>0</v>
      </c>
      <c r="L104" s="84" t="b">
        <v>0</v>
      </c>
    </row>
    <row r="105" spans="1:12" ht="15">
      <c r="A105" s="84" t="s">
        <v>5381</v>
      </c>
      <c r="B105" s="84" t="s">
        <v>4814</v>
      </c>
      <c r="C105" s="84">
        <v>6</v>
      </c>
      <c r="D105" s="122">
        <v>0.0021213596681008205</v>
      </c>
      <c r="E105" s="122">
        <v>2.3200681601359374</v>
      </c>
      <c r="F105" s="84" t="s">
        <v>5686</v>
      </c>
      <c r="G105" s="84" t="b">
        <v>0</v>
      </c>
      <c r="H105" s="84" t="b">
        <v>0</v>
      </c>
      <c r="I105" s="84" t="b">
        <v>0</v>
      </c>
      <c r="J105" s="84" t="b">
        <v>0</v>
      </c>
      <c r="K105" s="84" t="b">
        <v>0</v>
      </c>
      <c r="L105" s="84" t="b">
        <v>0</v>
      </c>
    </row>
    <row r="106" spans="1:12" ht="15">
      <c r="A106" s="84" t="s">
        <v>4814</v>
      </c>
      <c r="B106" s="84" t="s">
        <v>5390</v>
      </c>
      <c r="C106" s="84">
        <v>6</v>
      </c>
      <c r="D106" s="122">
        <v>0.0021213596681008205</v>
      </c>
      <c r="E106" s="122">
        <v>2.387014949766551</v>
      </c>
      <c r="F106" s="84" t="s">
        <v>5686</v>
      </c>
      <c r="G106" s="84" t="b">
        <v>0</v>
      </c>
      <c r="H106" s="84" t="b">
        <v>0</v>
      </c>
      <c r="I106" s="84" t="b">
        <v>0</v>
      </c>
      <c r="J106" s="84" t="b">
        <v>0</v>
      </c>
      <c r="K106" s="84" t="b">
        <v>0</v>
      </c>
      <c r="L106" s="84" t="b">
        <v>0</v>
      </c>
    </row>
    <row r="107" spans="1:12" ht="15">
      <c r="A107" s="84" t="s">
        <v>5390</v>
      </c>
      <c r="B107" s="84" t="s">
        <v>5375</v>
      </c>
      <c r="C107" s="84">
        <v>6</v>
      </c>
      <c r="D107" s="122">
        <v>0.0021213596681008205</v>
      </c>
      <c r="E107" s="122">
        <v>2.762678563727436</v>
      </c>
      <c r="F107" s="84" t="s">
        <v>5686</v>
      </c>
      <c r="G107" s="84" t="b">
        <v>0</v>
      </c>
      <c r="H107" s="84" t="b">
        <v>0</v>
      </c>
      <c r="I107" s="84" t="b">
        <v>0</v>
      </c>
      <c r="J107" s="84" t="b">
        <v>0</v>
      </c>
      <c r="K107" s="84" t="b">
        <v>0</v>
      </c>
      <c r="L107" s="84" t="b">
        <v>0</v>
      </c>
    </row>
    <row r="108" spans="1:12" ht="15">
      <c r="A108" s="84" t="s">
        <v>5375</v>
      </c>
      <c r="B108" s="84" t="s">
        <v>5356</v>
      </c>
      <c r="C108" s="84">
        <v>6</v>
      </c>
      <c r="D108" s="122">
        <v>0.0021213596681008205</v>
      </c>
      <c r="E108" s="122">
        <v>2.426886461804243</v>
      </c>
      <c r="F108" s="84" t="s">
        <v>5686</v>
      </c>
      <c r="G108" s="84" t="b">
        <v>0</v>
      </c>
      <c r="H108" s="84" t="b">
        <v>0</v>
      </c>
      <c r="I108" s="84" t="b">
        <v>0</v>
      </c>
      <c r="J108" s="84" t="b">
        <v>0</v>
      </c>
      <c r="K108" s="84" t="b">
        <v>0</v>
      </c>
      <c r="L108" s="84" t="b">
        <v>0</v>
      </c>
    </row>
    <row r="109" spans="1:12" ht="15">
      <c r="A109" s="84" t="s">
        <v>5356</v>
      </c>
      <c r="B109" s="84" t="s">
        <v>5346</v>
      </c>
      <c r="C109" s="84">
        <v>6</v>
      </c>
      <c r="D109" s="122">
        <v>0.0021213596681008205</v>
      </c>
      <c r="E109" s="122">
        <v>1.9150031008253687</v>
      </c>
      <c r="F109" s="84" t="s">
        <v>5686</v>
      </c>
      <c r="G109" s="84" t="b">
        <v>0</v>
      </c>
      <c r="H109" s="84" t="b">
        <v>0</v>
      </c>
      <c r="I109" s="84" t="b">
        <v>0</v>
      </c>
      <c r="J109" s="84" t="b">
        <v>0</v>
      </c>
      <c r="K109" s="84" t="b">
        <v>0</v>
      </c>
      <c r="L109" s="84" t="b">
        <v>0</v>
      </c>
    </row>
    <row r="110" spans="1:12" ht="15">
      <c r="A110" s="84" t="s">
        <v>5346</v>
      </c>
      <c r="B110" s="84" t="s">
        <v>5376</v>
      </c>
      <c r="C110" s="84">
        <v>6</v>
      </c>
      <c r="D110" s="122">
        <v>0.0021213596681008205</v>
      </c>
      <c r="E110" s="122">
        <v>2.1258564661402617</v>
      </c>
      <c r="F110" s="84" t="s">
        <v>5686</v>
      </c>
      <c r="G110" s="84" t="b">
        <v>0</v>
      </c>
      <c r="H110" s="84" t="b">
        <v>0</v>
      </c>
      <c r="I110" s="84" t="b">
        <v>0</v>
      </c>
      <c r="J110" s="84" t="b">
        <v>0</v>
      </c>
      <c r="K110" s="84" t="b">
        <v>0</v>
      </c>
      <c r="L110" s="84" t="b">
        <v>0</v>
      </c>
    </row>
    <row r="111" spans="1:12" ht="15">
      <c r="A111" s="84" t="s">
        <v>5353</v>
      </c>
      <c r="B111" s="84" t="s">
        <v>5391</v>
      </c>
      <c r="C111" s="84">
        <v>6</v>
      </c>
      <c r="D111" s="122">
        <v>0.0021213596681008205</v>
      </c>
      <c r="E111" s="122">
        <v>2.4896772916636984</v>
      </c>
      <c r="F111" s="84" t="s">
        <v>5686</v>
      </c>
      <c r="G111" s="84" t="b">
        <v>0</v>
      </c>
      <c r="H111" s="84" t="b">
        <v>0</v>
      </c>
      <c r="I111" s="84" t="b">
        <v>0</v>
      </c>
      <c r="J111" s="84" t="b">
        <v>0</v>
      </c>
      <c r="K111" s="84" t="b">
        <v>0</v>
      </c>
      <c r="L111" s="84" t="b">
        <v>0</v>
      </c>
    </row>
    <row r="112" spans="1:12" ht="15">
      <c r="A112" s="84" t="s">
        <v>5391</v>
      </c>
      <c r="B112" s="84" t="s">
        <v>5392</v>
      </c>
      <c r="C112" s="84">
        <v>6</v>
      </c>
      <c r="D112" s="122">
        <v>0.0021213596681008205</v>
      </c>
      <c r="E112" s="122">
        <v>2.887617300335736</v>
      </c>
      <c r="F112" s="84" t="s">
        <v>5686</v>
      </c>
      <c r="G112" s="84" t="b">
        <v>0</v>
      </c>
      <c r="H112" s="84" t="b">
        <v>0</v>
      </c>
      <c r="I112" s="84" t="b">
        <v>0</v>
      </c>
      <c r="J112" s="84" t="b">
        <v>0</v>
      </c>
      <c r="K112" s="84" t="b">
        <v>0</v>
      </c>
      <c r="L112" s="84" t="b">
        <v>0</v>
      </c>
    </row>
    <row r="113" spans="1:12" ht="15">
      <c r="A113" s="84" t="s">
        <v>5349</v>
      </c>
      <c r="B113" s="84" t="s">
        <v>5393</v>
      </c>
      <c r="C113" s="84">
        <v>6</v>
      </c>
      <c r="D113" s="122">
        <v>0.0021213596681008205</v>
      </c>
      <c r="E113" s="122">
        <v>2.4353196293411057</v>
      </c>
      <c r="F113" s="84" t="s">
        <v>5686</v>
      </c>
      <c r="G113" s="84" t="b">
        <v>0</v>
      </c>
      <c r="H113" s="84" t="b">
        <v>0</v>
      </c>
      <c r="I113" s="84" t="b">
        <v>0</v>
      </c>
      <c r="J113" s="84" t="b">
        <v>0</v>
      </c>
      <c r="K113" s="84" t="b">
        <v>0</v>
      </c>
      <c r="L113" s="84" t="b">
        <v>0</v>
      </c>
    </row>
    <row r="114" spans="1:12" ht="15">
      <c r="A114" s="84" t="s">
        <v>5394</v>
      </c>
      <c r="B114" s="84" t="s">
        <v>5395</v>
      </c>
      <c r="C114" s="84">
        <v>6</v>
      </c>
      <c r="D114" s="122">
        <v>0.0021213596681008205</v>
      </c>
      <c r="E114" s="122">
        <v>2.887617300335736</v>
      </c>
      <c r="F114" s="84" t="s">
        <v>5686</v>
      </c>
      <c r="G114" s="84" t="b">
        <v>0</v>
      </c>
      <c r="H114" s="84" t="b">
        <v>0</v>
      </c>
      <c r="I114" s="84" t="b">
        <v>0</v>
      </c>
      <c r="J114" s="84" t="b">
        <v>0</v>
      </c>
      <c r="K114" s="84" t="b">
        <v>0</v>
      </c>
      <c r="L114" s="84" t="b">
        <v>0</v>
      </c>
    </row>
    <row r="115" spans="1:12" ht="15">
      <c r="A115" s="84" t="s">
        <v>5395</v>
      </c>
      <c r="B115" s="84" t="s">
        <v>5346</v>
      </c>
      <c r="C115" s="84">
        <v>6</v>
      </c>
      <c r="D115" s="122">
        <v>0.0021213596681008205</v>
      </c>
      <c r="E115" s="122">
        <v>2.250795202748562</v>
      </c>
      <c r="F115" s="84" t="s">
        <v>5686</v>
      </c>
      <c r="G115" s="84" t="b">
        <v>0</v>
      </c>
      <c r="H115" s="84" t="b">
        <v>0</v>
      </c>
      <c r="I115" s="84" t="b">
        <v>0</v>
      </c>
      <c r="J115" s="84" t="b">
        <v>0</v>
      </c>
      <c r="K115" s="84" t="b">
        <v>0</v>
      </c>
      <c r="L115" s="84" t="b">
        <v>0</v>
      </c>
    </row>
    <row r="116" spans="1:12" ht="15">
      <c r="A116" s="84" t="s">
        <v>5346</v>
      </c>
      <c r="B116" s="84" t="s">
        <v>5396</v>
      </c>
      <c r="C116" s="84">
        <v>6</v>
      </c>
      <c r="D116" s="122">
        <v>0.0021213596681008205</v>
      </c>
      <c r="E116" s="122">
        <v>2.250795202748562</v>
      </c>
      <c r="F116" s="84" t="s">
        <v>5686</v>
      </c>
      <c r="G116" s="84" t="b">
        <v>0</v>
      </c>
      <c r="H116" s="84" t="b">
        <v>0</v>
      </c>
      <c r="I116" s="84" t="b">
        <v>0</v>
      </c>
      <c r="J116" s="84" t="b">
        <v>0</v>
      </c>
      <c r="K116" s="84" t="b">
        <v>0</v>
      </c>
      <c r="L116" s="84" t="b">
        <v>0</v>
      </c>
    </row>
    <row r="117" spans="1:12" ht="15">
      <c r="A117" s="84" t="s">
        <v>5396</v>
      </c>
      <c r="B117" s="84" t="s">
        <v>4790</v>
      </c>
      <c r="C117" s="84">
        <v>6</v>
      </c>
      <c r="D117" s="122">
        <v>0.0021213596681008205</v>
      </c>
      <c r="E117" s="122">
        <v>2.0223158742331924</v>
      </c>
      <c r="F117" s="84" t="s">
        <v>5686</v>
      </c>
      <c r="G117" s="84" t="b">
        <v>0</v>
      </c>
      <c r="H117" s="84" t="b">
        <v>0</v>
      </c>
      <c r="I117" s="84" t="b">
        <v>0</v>
      </c>
      <c r="J117" s="84" t="b">
        <v>0</v>
      </c>
      <c r="K117" s="84" t="b">
        <v>0</v>
      </c>
      <c r="L117" s="84" t="b">
        <v>0</v>
      </c>
    </row>
    <row r="118" spans="1:12" ht="15">
      <c r="A118" s="84" t="s">
        <v>4788</v>
      </c>
      <c r="B118" s="84" t="s">
        <v>4794</v>
      </c>
      <c r="C118" s="84">
        <v>6</v>
      </c>
      <c r="D118" s="122">
        <v>0.0021213596681008205</v>
      </c>
      <c r="E118" s="122">
        <v>1.2134708797247495</v>
      </c>
      <c r="F118" s="84" t="s">
        <v>5686</v>
      </c>
      <c r="G118" s="84" t="b">
        <v>0</v>
      </c>
      <c r="H118" s="84" t="b">
        <v>0</v>
      </c>
      <c r="I118" s="84" t="b">
        <v>0</v>
      </c>
      <c r="J118" s="84" t="b">
        <v>0</v>
      </c>
      <c r="K118" s="84" t="b">
        <v>0</v>
      </c>
      <c r="L118" s="84" t="b">
        <v>0</v>
      </c>
    </row>
    <row r="119" spans="1:12" ht="15">
      <c r="A119" s="84" t="s">
        <v>4794</v>
      </c>
      <c r="B119" s="84" t="s">
        <v>5397</v>
      </c>
      <c r="C119" s="84">
        <v>6</v>
      </c>
      <c r="D119" s="122">
        <v>0.0021213596681008205</v>
      </c>
      <c r="E119" s="122">
        <v>2.2678285420473423</v>
      </c>
      <c r="F119" s="84" t="s">
        <v>5686</v>
      </c>
      <c r="G119" s="84" t="b">
        <v>0</v>
      </c>
      <c r="H119" s="84" t="b">
        <v>0</v>
      </c>
      <c r="I119" s="84" t="b">
        <v>0</v>
      </c>
      <c r="J119" s="84" t="b">
        <v>0</v>
      </c>
      <c r="K119" s="84" t="b">
        <v>0</v>
      </c>
      <c r="L119" s="84" t="b">
        <v>0</v>
      </c>
    </row>
    <row r="120" spans="1:12" ht="15">
      <c r="A120" s="84" t="s">
        <v>5397</v>
      </c>
      <c r="B120" s="84" t="s">
        <v>5398</v>
      </c>
      <c r="C120" s="84">
        <v>6</v>
      </c>
      <c r="D120" s="122">
        <v>0.0021213596681008205</v>
      </c>
      <c r="E120" s="122">
        <v>2.887617300335736</v>
      </c>
      <c r="F120" s="84" t="s">
        <v>5686</v>
      </c>
      <c r="G120" s="84" t="b">
        <v>0</v>
      </c>
      <c r="H120" s="84" t="b">
        <v>0</v>
      </c>
      <c r="I120" s="84" t="b">
        <v>0</v>
      </c>
      <c r="J120" s="84" t="b">
        <v>0</v>
      </c>
      <c r="K120" s="84" t="b">
        <v>0</v>
      </c>
      <c r="L120" s="84" t="b">
        <v>0</v>
      </c>
    </row>
    <row r="121" spans="1:12" ht="15">
      <c r="A121" s="84" t="s">
        <v>5398</v>
      </c>
      <c r="B121" s="84" t="s">
        <v>4793</v>
      </c>
      <c r="C121" s="84">
        <v>6</v>
      </c>
      <c r="D121" s="122">
        <v>0.0021213596681008205</v>
      </c>
      <c r="E121" s="122">
        <v>2.003010719037806</v>
      </c>
      <c r="F121" s="84" t="s">
        <v>5686</v>
      </c>
      <c r="G121" s="84" t="b">
        <v>0</v>
      </c>
      <c r="H121" s="84" t="b">
        <v>0</v>
      </c>
      <c r="I121" s="84" t="b">
        <v>0</v>
      </c>
      <c r="J121" s="84" t="b">
        <v>0</v>
      </c>
      <c r="K121" s="84" t="b">
        <v>0</v>
      </c>
      <c r="L121" s="84" t="b">
        <v>0</v>
      </c>
    </row>
    <row r="122" spans="1:12" ht="15">
      <c r="A122" s="84" t="s">
        <v>4793</v>
      </c>
      <c r="B122" s="84" t="s">
        <v>5399</v>
      </c>
      <c r="C122" s="84">
        <v>6</v>
      </c>
      <c r="D122" s="122">
        <v>0.0021213596681008205</v>
      </c>
      <c r="E122" s="122">
        <v>2.003010719037806</v>
      </c>
      <c r="F122" s="84" t="s">
        <v>5686</v>
      </c>
      <c r="G122" s="84" t="b">
        <v>0</v>
      </c>
      <c r="H122" s="84" t="b">
        <v>0</v>
      </c>
      <c r="I122" s="84" t="b">
        <v>0</v>
      </c>
      <c r="J122" s="84" t="b">
        <v>0</v>
      </c>
      <c r="K122" s="84" t="b">
        <v>0</v>
      </c>
      <c r="L122" s="84" t="b">
        <v>0</v>
      </c>
    </row>
    <row r="123" spans="1:12" ht="15">
      <c r="A123" s="84" t="s">
        <v>5399</v>
      </c>
      <c r="B123" s="84" t="s">
        <v>5400</v>
      </c>
      <c r="C123" s="84">
        <v>6</v>
      </c>
      <c r="D123" s="122">
        <v>0.0021213596681008205</v>
      </c>
      <c r="E123" s="122">
        <v>2.887617300335736</v>
      </c>
      <c r="F123" s="84" t="s">
        <v>5686</v>
      </c>
      <c r="G123" s="84" t="b">
        <v>0</v>
      </c>
      <c r="H123" s="84" t="b">
        <v>0</v>
      </c>
      <c r="I123" s="84" t="b">
        <v>0</v>
      </c>
      <c r="J123" s="84" t="b">
        <v>0</v>
      </c>
      <c r="K123" s="84" t="b">
        <v>0</v>
      </c>
      <c r="L123" s="84" t="b">
        <v>0</v>
      </c>
    </row>
    <row r="124" spans="1:12" ht="15">
      <c r="A124" s="84" t="s">
        <v>364</v>
      </c>
      <c r="B124" s="84" t="s">
        <v>5386</v>
      </c>
      <c r="C124" s="84">
        <v>5</v>
      </c>
      <c r="D124" s="122">
        <v>0.001847346886414763</v>
      </c>
      <c r="E124" s="122">
        <v>2.966798546383361</v>
      </c>
      <c r="F124" s="84" t="s">
        <v>5686</v>
      </c>
      <c r="G124" s="84" t="b">
        <v>0</v>
      </c>
      <c r="H124" s="84" t="b">
        <v>0</v>
      </c>
      <c r="I124" s="84" t="b">
        <v>0</v>
      </c>
      <c r="J124" s="84" t="b">
        <v>0</v>
      </c>
      <c r="K124" s="84" t="b">
        <v>0</v>
      </c>
      <c r="L124" s="84" t="b">
        <v>0</v>
      </c>
    </row>
    <row r="125" spans="1:12" ht="15">
      <c r="A125" s="84" t="s">
        <v>5392</v>
      </c>
      <c r="B125" s="84" t="s">
        <v>5406</v>
      </c>
      <c r="C125" s="84">
        <v>5</v>
      </c>
      <c r="D125" s="122">
        <v>0.001847346886414763</v>
      </c>
      <c r="E125" s="122">
        <v>2.887617300335736</v>
      </c>
      <c r="F125" s="84" t="s">
        <v>5686</v>
      </c>
      <c r="G125" s="84" t="b">
        <v>0</v>
      </c>
      <c r="H125" s="84" t="b">
        <v>0</v>
      </c>
      <c r="I125" s="84" t="b">
        <v>0</v>
      </c>
      <c r="J125" s="84" t="b">
        <v>0</v>
      </c>
      <c r="K125" s="84" t="b">
        <v>0</v>
      </c>
      <c r="L125" s="84" t="b">
        <v>0</v>
      </c>
    </row>
    <row r="126" spans="1:12" ht="15">
      <c r="A126" s="84" t="s">
        <v>638</v>
      </c>
      <c r="B126" s="84" t="s">
        <v>5356</v>
      </c>
      <c r="C126" s="84">
        <v>5</v>
      </c>
      <c r="D126" s="122">
        <v>0.001847346886414763</v>
      </c>
      <c r="E126" s="122">
        <v>2.405697162734305</v>
      </c>
      <c r="F126" s="84" t="s">
        <v>5686</v>
      </c>
      <c r="G126" s="84" t="b">
        <v>0</v>
      </c>
      <c r="H126" s="84" t="b">
        <v>0</v>
      </c>
      <c r="I126" s="84" t="b">
        <v>0</v>
      </c>
      <c r="J126" s="84" t="b">
        <v>0</v>
      </c>
      <c r="K126" s="84" t="b">
        <v>0</v>
      </c>
      <c r="L126" s="84" t="b">
        <v>0</v>
      </c>
    </row>
    <row r="127" spans="1:12" ht="15">
      <c r="A127" s="84" t="s">
        <v>5356</v>
      </c>
      <c r="B127" s="84" t="s">
        <v>5407</v>
      </c>
      <c r="C127" s="84">
        <v>5</v>
      </c>
      <c r="D127" s="122">
        <v>0.001847346886414763</v>
      </c>
      <c r="E127" s="122">
        <v>2.551825198412543</v>
      </c>
      <c r="F127" s="84" t="s">
        <v>5686</v>
      </c>
      <c r="G127" s="84" t="b">
        <v>0</v>
      </c>
      <c r="H127" s="84" t="b">
        <v>0</v>
      </c>
      <c r="I127" s="84" t="b">
        <v>0</v>
      </c>
      <c r="J127" s="84" t="b">
        <v>0</v>
      </c>
      <c r="K127" s="84" t="b">
        <v>0</v>
      </c>
      <c r="L127" s="84" t="b">
        <v>0</v>
      </c>
    </row>
    <row r="128" spans="1:12" ht="15">
      <c r="A128" s="84" t="s">
        <v>5407</v>
      </c>
      <c r="B128" s="84" t="s">
        <v>4832</v>
      </c>
      <c r="C128" s="84">
        <v>5</v>
      </c>
      <c r="D128" s="122">
        <v>0.001847346886414763</v>
      </c>
      <c r="E128" s="122">
        <v>2.285557309007774</v>
      </c>
      <c r="F128" s="84" t="s">
        <v>5686</v>
      </c>
      <c r="G128" s="84" t="b">
        <v>0</v>
      </c>
      <c r="H128" s="84" t="b">
        <v>0</v>
      </c>
      <c r="I128" s="84" t="b">
        <v>0</v>
      </c>
      <c r="J128" s="84" t="b">
        <v>0</v>
      </c>
      <c r="K128" s="84" t="b">
        <v>0</v>
      </c>
      <c r="L128" s="84" t="b">
        <v>0</v>
      </c>
    </row>
    <row r="129" spans="1:12" ht="15">
      <c r="A129" s="84" t="s">
        <v>4834</v>
      </c>
      <c r="B129" s="84" t="s">
        <v>5408</v>
      </c>
      <c r="C129" s="84">
        <v>5</v>
      </c>
      <c r="D129" s="122">
        <v>0.001847346886414763</v>
      </c>
      <c r="E129" s="122">
        <v>2.762678563727436</v>
      </c>
      <c r="F129" s="84" t="s">
        <v>5686</v>
      </c>
      <c r="G129" s="84" t="b">
        <v>0</v>
      </c>
      <c r="H129" s="84" t="b">
        <v>0</v>
      </c>
      <c r="I129" s="84" t="b">
        <v>0</v>
      </c>
      <c r="J129" s="84" t="b">
        <v>0</v>
      </c>
      <c r="K129" s="84" t="b">
        <v>0</v>
      </c>
      <c r="L129" s="84" t="b">
        <v>0</v>
      </c>
    </row>
    <row r="130" spans="1:12" ht="15">
      <c r="A130" s="84" t="s">
        <v>5408</v>
      </c>
      <c r="B130" s="84" t="s">
        <v>4807</v>
      </c>
      <c r="C130" s="84">
        <v>5</v>
      </c>
      <c r="D130" s="122">
        <v>0.001847346886414763</v>
      </c>
      <c r="E130" s="122">
        <v>2.4896772916636984</v>
      </c>
      <c r="F130" s="84" t="s">
        <v>5686</v>
      </c>
      <c r="G130" s="84" t="b">
        <v>0</v>
      </c>
      <c r="H130" s="84" t="b">
        <v>0</v>
      </c>
      <c r="I130" s="84" t="b">
        <v>0</v>
      </c>
      <c r="J130" s="84" t="b">
        <v>0</v>
      </c>
      <c r="K130" s="84" t="b">
        <v>0</v>
      </c>
      <c r="L130" s="84" t="b">
        <v>0</v>
      </c>
    </row>
    <row r="131" spans="1:12" ht="15">
      <c r="A131" s="84" t="s">
        <v>4807</v>
      </c>
      <c r="B131" s="84" t="s">
        <v>5409</v>
      </c>
      <c r="C131" s="84">
        <v>5</v>
      </c>
      <c r="D131" s="122">
        <v>0.001847346886414763</v>
      </c>
      <c r="E131" s="122">
        <v>2.4896772916636984</v>
      </c>
      <c r="F131" s="84" t="s">
        <v>5686</v>
      </c>
      <c r="G131" s="84" t="b">
        <v>0</v>
      </c>
      <c r="H131" s="84" t="b">
        <v>0</v>
      </c>
      <c r="I131" s="84" t="b">
        <v>0</v>
      </c>
      <c r="J131" s="84" t="b">
        <v>0</v>
      </c>
      <c r="K131" s="84" t="b">
        <v>0</v>
      </c>
      <c r="L131" s="84" t="b">
        <v>0</v>
      </c>
    </row>
    <row r="132" spans="1:12" ht="15">
      <c r="A132" s="84" t="s">
        <v>5409</v>
      </c>
      <c r="B132" s="84" t="s">
        <v>5410</v>
      </c>
      <c r="C132" s="84">
        <v>5</v>
      </c>
      <c r="D132" s="122">
        <v>0.001847346886414763</v>
      </c>
      <c r="E132" s="122">
        <v>2.966798546383361</v>
      </c>
      <c r="F132" s="84" t="s">
        <v>5686</v>
      </c>
      <c r="G132" s="84" t="b">
        <v>0</v>
      </c>
      <c r="H132" s="84" t="b">
        <v>0</v>
      </c>
      <c r="I132" s="84" t="b">
        <v>0</v>
      </c>
      <c r="J132" s="84" t="b">
        <v>0</v>
      </c>
      <c r="K132" s="84" t="b">
        <v>0</v>
      </c>
      <c r="L132" s="84" t="b">
        <v>0</v>
      </c>
    </row>
    <row r="133" spans="1:12" ht="15">
      <c r="A133" s="84" t="s">
        <v>5410</v>
      </c>
      <c r="B133" s="84" t="s">
        <v>4788</v>
      </c>
      <c r="C133" s="84">
        <v>5</v>
      </c>
      <c r="D133" s="122">
        <v>0.001847346886414763</v>
      </c>
      <c r="E133" s="122">
        <v>1.8332596380131434</v>
      </c>
      <c r="F133" s="84" t="s">
        <v>5686</v>
      </c>
      <c r="G133" s="84" t="b">
        <v>0</v>
      </c>
      <c r="H133" s="84" t="b">
        <v>0</v>
      </c>
      <c r="I133" s="84" t="b">
        <v>0</v>
      </c>
      <c r="J133" s="84" t="b">
        <v>0</v>
      </c>
      <c r="K133" s="84" t="b">
        <v>0</v>
      </c>
      <c r="L133" s="84" t="b">
        <v>0</v>
      </c>
    </row>
    <row r="134" spans="1:12" ht="15">
      <c r="A134" s="84" t="s">
        <v>5393</v>
      </c>
      <c r="B134" s="84" t="s">
        <v>5394</v>
      </c>
      <c r="C134" s="84">
        <v>5</v>
      </c>
      <c r="D134" s="122">
        <v>0.001847346886414763</v>
      </c>
      <c r="E134" s="122">
        <v>2.8084360542881113</v>
      </c>
      <c r="F134" s="84" t="s">
        <v>5686</v>
      </c>
      <c r="G134" s="84" t="b">
        <v>0</v>
      </c>
      <c r="H134" s="84" t="b">
        <v>0</v>
      </c>
      <c r="I134" s="84" t="b">
        <v>0</v>
      </c>
      <c r="J134" s="84" t="b">
        <v>0</v>
      </c>
      <c r="K134" s="84" t="b">
        <v>0</v>
      </c>
      <c r="L134" s="84" t="b">
        <v>0</v>
      </c>
    </row>
    <row r="135" spans="1:12" ht="15">
      <c r="A135" s="84" t="s">
        <v>5417</v>
      </c>
      <c r="B135" s="84" t="s">
        <v>5418</v>
      </c>
      <c r="C135" s="84">
        <v>5</v>
      </c>
      <c r="D135" s="122">
        <v>0.001847346886414763</v>
      </c>
      <c r="E135" s="122">
        <v>2.966798546383361</v>
      </c>
      <c r="F135" s="84" t="s">
        <v>5686</v>
      </c>
      <c r="G135" s="84" t="b">
        <v>0</v>
      </c>
      <c r="H135" s="84" t="b">
        <v>0</v>
      </c>
      <c r="I135" s="84" t="b">
        <v>0</v>
      </c>
      <c r="J135" s="84" t="b">
        <v>0</v>
      </c>
      <c r="K135" s="84" t="b">
        <v>0</v>
      </c>
      <c r="L135" s="84" t="b">
        <v>0</v>
      </c>
    </row>
    <row r="136" spans="1:12" ht="15">
      <c r="A136" s="84" t="s">
        <v>5418</v>
      </c>
      <c r="B136" s="84" t="s">
        <v>5419</v>
      </c>
      <c r="C136" s="84">
        <v>5</v>
      </c>
      <c r="D136" s="122">
        <v>0.001847346886414763</v>
      </c>
      <c r="E136" s="122">
        <v>2.966798546383361</v>
      </c>
      <c r="F136" s="84" t="s">
        <v>5686</v>
      </c>
      <c r="G136" s="84" t="b">
        <v>0</v>
      </c>
      <c r="H136" s="84" t="b">
        <v>0</v>
      </c>
      <c r="I136" s="84" t="b">
        <v>0</v>
      </c>
      <c r="J136" s="84" t="b">
        <v>0</v>
      </c>
      <c r="K136" s="84" t="b">
        <v>0</v>
      </c>
      <c r="L136" s="84" t="b">
        <v>0</v>
      </c>
    </row>
    <row r="137" spans="1:12" ht="15">
      <c r="A137" s="84" t="s">
        <v>5419</v>
      </c>
      <c r="B137" s="84" t="s">
        <v>4741</v>
      </c>
      <c r="C137" s="84">
        <v>5</v>
      </c>
      <c r="D137" s="122">
        <v>0.001847346886414763</v>
      </c>
      <c r="E137" s="122">
        <v>2.966798546383361</v>
      </c>
      <c r="F137" s="84" t="s">
        <v>5686</v>
      </c>
      <c r="G137" s="84" t="b">
        <v>0</v>
      </c>
      <c r="H137" s="84" t="b">
        <v>0</v>
      </c>
      <c r="I137" s="84" t="b">
        <v>0</v>
      </c>
      <c r="J137" s="84" t="b">
        <v>0</v>
      </c>
      <c r="K137" s="84" t="b">
        <v>0</v>
      </c>
      <c r="L137" s="84" t="b">
        <v>0</v>
      </c>
    </row>
    <row r="138" spans="1:12" ht="15">
      <c r="A138" s="84" t="s">
        <v>4741</v>
      </c>
      <c r="B138" s="84" t="s">
        <v>5402</v>
      </c>
      <c r="C138" s="84">
        <v>5</v>
      </c>
      <c r="D138" s="122">
        <v>0.001847346886414763</v>
      </c>
      <c r="E138" s="122">
        <v>2.887617300335736</v>
      </c>
      <c r="F138" s="84" t="s">
        <v>5686</v>
      </c>
      <c r="G138" s="84" t="b">
        <v>0</v>
      </c>
      <c r="H138" s="84" t="b">
        <v>0</v>
      </c>
      <c r="I138" s="84" t="b">
        <v>0</v>
      </c>
      <c r="J138" s="84" t="b">
        <v>0</v>
      </c>
      <c r="K138" s="84" t="b">
        <v>0</v>
      </c>
      <c r="L138" s="84" t="b">
        <v>0</v>
      </c>
    </row>
    <row r="139" spans="1:12" ht="15">
      <c r="A139" s="84" t="s">
        <v>5402</v>
      </c>
      <c r="B139" s="84" t="s">
        <v>5403</v>
      </c>
      <c r="C139" s="84">
        <v>5</v>
      </c>
      <c r="D139" s="122">
        <v>0.001847346886414763</v>
      </c>
      <c r="E139" s="122">
        <v>2.8084360542881113</v>
      </c>
      <c r="F139" s="84" t="s">
        <v>5686</v>
      </c>
      <c r="G139" s="84" t="b">
        <v>0</v>
      </c>
      <c r="H139" s="84" t="b">
        <v>0</v>
      </c>
      <c r="I139" s="84" t="b">
        <v>0</v>
      </c>
      <c r="J139" s="84" t="b">
        <v>0</v>
      </c>
      <c r="K139" s="84" t="b">
        <v>0</v>
      </c>
      <c r="L139" s="84" t="b">
        <v>0</v>
      </c>
    </row>
    <row r="140" spans="1:12" ht="15">
      <c r="A140" s="84" t="s">
        <v>5403</v>
      </c>
      <c r="B140" s="84" t="s">
        <v>4742</v>
      </c>
      <c r="C140" s="84">
        <v>5</v>
      </c>
      <c r="D140" s="122">
        <v>0.001847346886414763</v>
      </c>
      <c r="E140" s="122">
        <v>2.887617300335736</v>
      </c>
      <c r="F140" s="84" t="s">
        <v>5686</v>
      </c>
      <c r="G140" s="84" t="b">
        <v>0</v>
      </c>
      <c r="H140" s="84" t="b">
        <v>0</v>
      </c>
      <c r="I140" s="84" t="b">
        <v>0</v>
      </c>
      <c r="J140" s="84" t="b">
        <v>0</v>
      </c>
      <c r="K140" s="84" t="b">
        <v>0</v>
      </c>
      <c r="L140" s="84" t="b">
        <v>0</v>
      </c>
    </row>
    <row r="141" spans="1:12" ht="15">
      <c r="A141" s="84" t="s">
        <v>4742</v>
      </c>
      <c r="B141" s="84" t="s">
        <v>5420</v>
      </c>
      <c r="C141" s="84">
        <v>5</v>
      </c>
      <c r="D141" s="122">
        <v>0.001847346886414763</v>
      </c>
      <c r="E141" s="122">
        <v>2.966798546383361</v>
      </c>
      <c r="F141" s="84" t="s">
        <v>5686</v>
      </c>
      <c r="G141" s="84" t="b">
        <v>0</v>
      </c>
      <c r="H141" s="84" t="b">
        <v>0</v>
      </c>
      <c r="I141" s="84" t="b">
        <v>0</v>
      </c>
      <c r="J141" s="84" t="b">
        <v>0</v>
      </c>
      <c r="K141" s="84" t="b">
        <v>0</v>
      </c>
      <c r="L141" s="84" t="b">
        <v>0</v>
      </c>
    </row>
    <row r="142" spans="1:12" ht="15">
      <c r="A142" s="84" t="s">
        <v>5420</v>
      </c>
      <c r="B142" s="84" t="s">
        <v>5421</v>
      </c>
      <c r="C142" s="84">
        <v>5</v>
      </c>
      <c r="D142" s="122">
        <v>0.001847346886414763</v>
      </c>
      <c r="E142" s="122">
        <v>2.966798546383361</v>
      </c>
      <c r="F142" s="84" t="s">
        <v>5686</v>
      </c>
      <c r="G142" s="84" t="b">
        <v>0</v>
      </c>
      <c r="H142" s="84" t="b">
        <v>0</v>
      </c>
      <c r="I142" s="84" t="b">
        <v>0</v>
      </c>
      <c r="J142" s="84" t="b">
        <v>0</v>
      </c>
      <c r="K142" s="84" t="b">
        <v>0</v>
      </c>
      <c r="L142" s="84" t="b">
        <v>0</v>
      </c>
    </row>
    <row r="143" spans="1:12" ht="15">
      <c r="A143" s="84" t="s">
        <v>5421</v>
      </c>
      <c r="B143" s="84" t="s">
        <v>4743</v>
      </c>
      <c r="C143" s="84">
        <v>5</v>
      </c>
      <c r="D143" s="122">
        <v>0.001847346886414763</v>
      </c>
      <c r="E143" s="122">
        <v>2.966798546383361</v>
      </c>
      <c r="F143" s="84" t="s">
        <v>5686</v>
      </c>
      <c r="G143" s="84" t="b">
        <v>0</v>
      </c>
      <c r="H143" s="84" t="b">
        <v>0</v>
      </c>
      <c r="I143" s="84" t="b">
        <v>0</v>
      </c>
      <c r="J143" s="84" t="b">
        <v>0</v>
      </c>
      <c r="K143" s="84" t="b">
        <v>0</v>
      </c>
      <c r="L143" s="84" t="b">
        <v>0</v>
      </c>
    </row>
    <row r="144" spans="1:12" ht="15">
      <c r="A144" s="84" t="s">
        <v>5422</v>
      </c>
      <c r="B144" s="84" t="s">
        <v>5423</v>
      </c>
      <c r="C144" s="84">
        <v>5</v>
      </c>
      <c r="D144" s="122">
        <v>0.001847346886414763</v>
      </c>
      <c r="E144" s="122">
        <v>2.966798546383361</v>
      </c>
      <c r="F144" s="84" t="s">
        <v>5686</v>
      </c>
      <c r="G144" s="84" t="b">
        <v>0</v>
      </c>
      <c r="H144" s="84" t="b">
        <v>0</v>
      </c>
      <c r="I144" s="84" t="b">
        <v>0</v>
      </c>
      <c r="J144" s="84" t="b">
        <v>0</v>
      </c>
      <c r="K144" s="84" t="b">
        <v>0</v>
      </c>
      <c r="L144" s="84" t="b">
        <v>0</v>
      </c>
    </row>
    <row r="145" spans="1:12" ht="15">
      <c r="A145" s="84" t="s">
        <v>5423</v>
      </c>
      <c r="B145" s="84" t="s">
        <v>5424</v>
      </c>
      <c r="C145" s="84">
        <v>5</v>
      </c>
      <c r="D145" s="122">
        <v>0.001847346886414763</v>
      </c>
      <c r="E145" s="122">
        <v>2.966798546383361</v>
      </c>
      <c r="F145" s="84" t="s">
        <v>5686</v>
      </c>
      <c r="G145" s="84" t="b">
        <v>0</v>
      </c>
      <c r="H145" s="84" t="b">
        <v>0</v>
      </c>
      <c r="I145" s="84" t="b">
        <v>0</v>
      </c>
      <c r="J145" s="84" t="b">
        <v>0</v>
      </c>
      <c r="K145" s="84" t="b">
        <v>0</v>
      </c>
      <c r="L145" s="84" t="b">
        <v>0</v>
      </c>
    </row>
    <row r="146" spans="1:12" ht="15">
      <c r="A146" s="84" t="s">
        <v>5424</v>
      </c>
      <c r="B146" s="84" t="s">
        <v>5425</v>
      </c>
      <c r="C146" s="84">
        <v>5</v>
      </c>
      <c r="D146" s="122">
        <v>0.001847346886414763</v>
      </c>
      <c r="E146" s="122">
        <v>2.966798546383361</v>
      </c>
      <c r="F146" s="84" t="s">
        <v>5686</v>
      </c>
      <c r="G146" s="84" t="b">
        <v>0</v>
      </c>
      <c r="H146" s="84" t="b">
        <v>0</v>
      </c>
      <c r="I146" s="84" t="b">
        <v>0</v>
      </c>
      <c r="J146" s="84" t="b">
        <v>0</v>
      </c>
      <c r="K146" s="84" t="b">
        <v>0</v>
      </c>
      <c r="L146" s="84" t="b">
        <v>0</v>
      </c>
    </row>
    <row r="147" spans="1:12" ht="15">
      <c r="A147" s="84" t="s">
        <v>5425</v>
      </c>
      <c r="B147" s="84" t="s">
        <v>5426</v>
      </c>
      <c r="C147" s="84">
        <v>5</v>
      </c>
      <c r="D147" s="122">
        <v>0.001847346886414763</v>
      </c>
      <c r="E147" s="122">
        <v>2.966798546383361</v>
      </c>
      <c r="F147" s="84" t="s">
        <v>5686</v>
      </c>
      <c r="G147" s="84" t="b">
        <v>0</v>
      </c>
      <c r="H147" s="84" t="b">
        <v>0</v>
      </c>
      <c r="I147" s="84" t="b">
        <v>0</v>
      </c>
      <c r="J147" s="84" t="b">
        <v>0</v>
      </c>
      <c r="K147" s="84" t="b">
        <v>0</v>
      </c>
      <c r="L147" s="84" t="b">
        <v>0</v>
      </c>
    </row>
    <row r="148" spans="1:12" ht="15">
      <c r="A148" s="84" t="s">
        <v>5426</v>
      </c>
      <c r="B148" s="84" t="s">
        <v>5427</v>
      </c>
      <c r="C148" s="84">
        <v>5</v>
      </c>
      <c r="D148" s="122">
        <v>0.001847346886414763</v>
      </c>
      <c r="E148" s="122">
        <v>2.966798546383361</v>
      </c>
      <c r="F148" s="84" t="s">
        <v>5686</v>
      </c>
      <c r="G148" s="84" t="b">
        <v>0</v>
      </c>
      <c r="H148" s="84" t="b">
        <v>0</v>
      </c>
      <c r="I148" s="84" t="b">
        <v>0</v>
      </c>
      <c r="J148" s="84" t="b">
        <v>0</v>
      </c>
      <c r="K148" s="84" t="b">
        <v>0</v>
      </c>
      <c r="L148" s="84" t="b">
        <v>0</v>
      </c>
    </row>
    <row r="149" spans="1:12" ht="15">
      <c r="A149" s="84" t="s">
        <v>5427</v>
      </c>
      <c r="B149" s="84" t="s">
        <v>5428</v>
      </c>
      <c r="C149" s="84">
        <v>5</v>
      </c>
      <c r="D149" s="122">
        <v>0.001847346886414763</v>
      </c>
      <c r="E149" s="122">
        <v>2.966798546383361</v>
      </c>
      <c r="F149" s="84" t="s">
        <v>5686</v>
      </c>
      <c r="G149" s="84" t="b">
        <v>0</v>
      </c>
      <c r="H149" s="84" t="b">
        <v>0</v>
      </c>
      <c r="I149" s="84" t="b">
        <v>0</v>
      </c>
      <c r="J149" s="84" t="b">
        <v>0</v>
      </c>
      <c r="K149" s="84" t="b">
        <v>0</v>
      </c>
      <c r="L149" s="84" t="b">
        <v>0</v>
      </c>
    </row>
    <row r="150" spans="1:12" ht="15">
      <c r="A150" s="84" t="s">
        <v>5428</v>
      </c>
      <c r="B150" s="84" t="s">
        <v>5429</v>
      </c>
      <c r="C150" s="84">
        <v>5</v>
      </c>
      <c r="D150" s="122">
        <v>0.001847346886414763</v>
      </c>
      <c r="E150" s="122">
        <v>2.966798546383361</v>
      </c>
      <c r="F150" s="84" t="s">
        <v>5686</v>
      </c>
      <c r="G150" s="84" t="b">
        <v>0</v>
      </c>
      <c r="H150" s="84" t="b">
        <v>0</v>
      </c>
      <c r="I150" s="84" t="b">
        <v>0</v>
      </c>
      <c r="J150" s="84" t="b">
        <v>0</v>
      </c>
      <c r="K150" s="84" t="b">
        <v>0</v>
      </c>
      <c r="L150" s="84" t="b">
        <v>0</v>
      </c>
    </row>
    <row r="151" spans="1:12" ht="15">
      <c r="A151" s="84" t="s">
        <v>5429</v>
      </c>
      <c r="B151" s="84" t="s">
        <v>5430</v>
      </c>
      <c r="C151" s="84">
        <v>5</v>
      </c>
      <c r="D151" s="122">
        <v>0.001847346886414763</v>
      </c>
      <c r="E151" s="122">
        <v>2.966798546383361</v>
      </c>
      <c r="F151" s="84" t="s">
        <v>5686</v>
      </c>
      <c r="G151" s="84" t="b">
        <v>0</v>
      </c>
      <c r="H151" s="84" t="b">
        <v>0</v>
      </c>
      <c r="I151" s="84" t="b">
        <v>0</v>
      </c>
      <c r="J151" s="84" t="b">
        <v>0</v>
      </c>
      <c r="K151" s="84" t="b">
        <v>0</v>
      </c>
      <c r="L151" s="84" t="b">
        <v>0</v>
      </c>
    </row>
    <row r="152" spans="1:12" ht="15">
      <c r="A152" s="84" t="s">
        <v>5430</v>
      </c>
      <c r="B152" s="84" t="s">
        <v>5431</v>
      </c>
      <c r="C152" s="84">
        <v>5</v>
      </c>
      <c r="D152" s="122">
        <v>0.001847346886414763</v>
      </c>
      <c r="E152" s="122">
        <v>2.966798546383361</v>
      </c>
      <c r="F152" s="84" t="s">
        <v>5686</v>
      </c>
      <c r="G152" s="84" t="b">
        <v>0</v>
      </c>
      <c r="H152" s="84" t="b">
        <v>0</v>
      </c>
      <c r="I152" s="84" t="b">
        <v>0</v>
      </c>
      <c r="J152" s="84" t="b">
        <v>0</v>
      </c>
      <c r="K152" s="84" t="b">
        <v>0</v>
      </c>
      <c r="L152" s="84" t="b">
        <v>0</v>
      </c>
    </row>
    <row r="153" spans="1:12" ht="15">
      <c r="A153" s="84" t="s">
        <v>5431</v>
      </c>
      <c r="B153" s="84" t="s">
        <v>5432</v>
      </c>
      <c r="C153" s="84">
        <v>5</v>
      </c>
      <c r="D153" s="122">
        <v>0.001847346886414763</v>
      </c>
      <c r="E153" s="122">
        <v>2.966798546383361</v>
      </c>
      <c r="F153" s="84" t="s">
        <v>5686</v>
      </c>
      <c r="G153" s="84" t="b">
        <v>0</v>
      </c>
      <c r="H153" s="84" t="b">
        <v>0</v>
      </c>
      <c r="I153" s="84" t="b">
        <v>0</v>
      </c>
      <c r="J153" s="84" t="b">
        <v>0</v>
      </c>
      <c r="K153" s="84" t="b">
        <v>0</v>
      </c>
      <c r="L153" s="84" t="b">
        <v>0</v>
      </c>
    </row>
    <row r="154" spans="1:12" ht="15">
      <c r="A154" s="84" t="s">
        <v>5432</v>
      </c>
      <c r="B154" s="84" t="s">
        <v>5433</v>
      </c>
      <c r="C154" s="84">
        <v>5</v>
      </c>
      <c r="D154" s="122">
        <v>0.001847346886414763</v>
      </c>
      <c r="E154" s="122">
        <v>2.966798546383361</v>
      </c>
      <c r="F154" s="84" t="s">
        <v>5686</v>
      </c>
      <c r="G154" s="84" t="b">
        <v>0</v>
      </c>
      <c r="H154" s="84" t="b">
        <v>0</v>
      </c>
      <c r="I154" s="84" t="b">
        <v>0</v>
      </c>
      <c r="J154" s="84" t="b">
        <v>0</v>
      </c>
      <c r="K154" s="84" t="b">
        <v>0</v>
      </c>
      <c r="L154" s="84" t="b">
        <v>0</v>
      </c>
    </row>
    <row r="155" spans="1:12" ht="15">
      <c r="A155" s="84" t="s">
        <v>5433</v>
      </c>
      <c r="B155" s="84" t="s">
        <v>5434</v>
      </c>
      <c r="C155" s="84">
        <v>5</v>
      </c>
      <c r="D155" s="122">
        <v>0.001847346886414763</v>
      </c>
      <c r="E155" s="122">
        <v>2.966798546383361</v>
      </c>
      <c r="F155" s="84" t="s">
        <v>5686</v>
      </c>
      <c r="G155" s="84" t="b">
        <v>0</v>
      </c>
      <c r="H155" s="84" t="b">
        <v>0</v>
      </c>
      <c r="I155" s="84" t="b">
        <v>0</v>
      </c>
      <c r="J155" s="84" t="b">
        <v>0</v>
      </c>
      <c r="K155" s="84" t="b">
        <v>0</v>
      </c>
      <c r="L155" s="84" t="b">
        <v>0</v>
      </c>
    </row>
    <row r="156" spans="1:12" ht="15">
      <c r="A156" s="84" t="s">
        <v>5434</v>
      </c>
      <c r="B156" s="84" t="s">
        <v>5435</v>
      </c>
      <c r="C156" s="84">
        <v>5</v>
      </c>
      <c r="D156" s="122">
        <v>0.001847346886414763</v>
      </c>
      <c r="E156" s="122">
        <v>2.966798546383361</v>
      </c>
      <c r="F156" s="84" t="s">
        <v>5686</v>
      </c>
      <c r="G156" s="84" t="b">
        <v>0</v>
      </c>
      <c r="H156" s="84" t="b">
        <v>0</v>
      </c>
      <c r="I156" s="84" t="b">
        <v>0</v>
      </c>
      <c r="J156" s="84" t="b">
        <v>0</v>
      </c>
      <c r="K156" s="84" t="b">
        <v>0</v>
      </c>
      <c r="L156" s="84" t="b">
        <v>0</v>
      </c>
    </row>
    <row r="157" spans="1:12" ht="15">
      <c r="A157" s="84" t="s">
        <v>5435</v>
      </c>
      <c r="B157" s="84" t="s">
        <v>5436</v>
      </c>
      <c r="C157" s="84">
        <v>5</v>
      </c>
      <c r="D157" s="122">
        <v>0.001847346886414763</v>
      </c>
      <c r="E157" s="122">
        <v>2.966798546383361</v>
      </c>
      <c r="F157" s="84" t="s">
        <v>5686</v>
      </c>
      <c r="G157" s="84" t="b">
        <v>0</v>
      </c>
      <c r="H157" s="84" t="b">
        <v>0</v>
      </c>
      <c r="I157" s="84" t="b">
        <v>0</v>
      </c>
      <c r="J157" s="84" t="b">
        <v>0</v>
      </c>
      <c r="K157" s="84" t="b">
        <v>0</v>
      </c>
      <c r="L157" s="84" t="b">
        <v>0</v>
      </c>
    </row>
    <row r="158" spans="1:12" ht="15">
      <c r="A158" s="84" t="s">
        <v>5436</v>
      </c>
      <c r="B158" s="84" t="s">
        <v>5437</v>
      </c>
      <c r="C158" s="84">
        <v>5</v>
      </c>
      <c r="D158" s="122">
        <v>0.001847346886414763</v>
      </c>
      <c r="E158" s="122">
        <v>2.966798546383361</v>
      </c>
      <c r="F158" s="84" t="s">
        <v>5686</v>
      </c>
      <c r="G158" s="84" t="b">
        <v>0</v>
      </c>
      <c r="H158" s="84" t="b">
        <v>0</v>
      </c>
      <c r="I158" s="84" t="b">
        <v>0</v>
      </c>
      <c r="J158" s="84" t="b">
        <v>0</v>
      </c>
      <c r="K158" s="84" t="b">
        <v>0</v>
      </c>
      <c r="L158" s="84" t="b">
        <v>0</v>
      </c>
    </row>
    <row r="159" spans="1:12" ht="15">
      <c r="A159" s="84" t="s">
        <v>5437</v>
      </c>
      <c r="B159" s="84" t="s">
        <v>5438</v>
      </c>
      <c r="C159" s="84">
        <v>5</v>
      </c>
      <c r="D159" s="122">
        <v>0.001847346886414763</v>
      </c>
      <c r="E159" s="122">
        <v>2.966798546383361</v>
      </c>
      <c r="F159" s="84" t="s">
        <v>5686</v>
      </c>
      <c r="G159" s="84" t="b">
        <v>0</v>
      </c>
      <c r="H159" s="84" t="b">
        <v>0</v>
      </c>
      <c r="I159" s="84" t="b">
        <v>0</v>
      </c>
      <c r="J159" s="84" t="b">
        <v>0</v>
      </c>
      <c r="K159" s="84" t="b">
        <v>0</v>
      </c>
      <c r="L159" s="84" t="b">
        <v>0</v>
      </c>
    </row>
    <row r="160" spans="1:12" ht="15">
      <c r="A160" s="84" t="s">
        <v>4803</v>
      </c>
      <c r="B160" s="84" t="s">
        <v>5382</v>
      </c>
      <c r="C160" s="84">
        <v>5</v>
      </c>
      <c r="D160" s="122">
        <v>0.001847346886414763</v>
      </c>
      <c r="E160" s="122">
        <v>2.741489264657498</v>
      </c>
      <c r="F160" s="84" t="s">
        <v>5686</v>
      </c>
      <c r="G160" s="84" t="b">
        <v>0</v>
      </c>
      <c r="H160" s="84" t="b">
        <v>0</v>
      </c>
      <c r="I160" s="84" t="b">
        <v>0</v>
      </c>
      <c r="J160" s="84" t="b">
        <v>0</v>
      </c>
      <c r="K160" s="84" t="b">
        <v>0</v>
      </c>
      <c r="L160" s="84" t="b">
        <v>0</v>
      </c>
    </row>
    <row r="161" spans="1:12" ht="15">
      <c r="A161" s="84" t="s">
        <v>5382</v>
      </c>
      <c r="B161" s="84" t="s">
        <v>5439</v>
      </c>
      <c r="C161" s="84">
        <v>5</v>
      </c>
      <c r="D161" s="122">
        <v>0.001847346886414763</v>
      </c>
      <c r="E161" s="122">
        <v>2.820670510705123</v>
      </c>
      <c r="F161" s="84" t="s">
        <v>5686</v>
      </c>
      <c r="G161" s="84" t="b">
        <v>0</v>
      </c>
      <c r="H161" s="84" t="b">
        <v>0</v>
      </c>
      <c r="I161" s="84" t="b">
        <v>0</v>
      </c>
      <c r="J161" s="84" t="b">
        <v>0</v>
      </c>
      <c r="K161" s="84" t="b">
        <v>0</v>
      </c>
      <c r="L161" s="84" t="b">
        <v>0</v>
      </c>
    </row>
    <row r="162" spans="1:12" ht="15">
      <c r="A162" s="84" t="s">
        <v>5439</v>
      </c>
      <c r="B162" s="84" t="s">
        <v>5440</v>
      </c>
      <c r="C162" s="84">
        <v>5</v>
      </c>
      <c r="D162" s="122">
        <v>0.001847346886414763</v>
      </c>
      <c r="E162" s="122">
        <v>2.966798546383361</v>
      </c>
      <c r="F162" s="84" t="s">
        <v>5686</v>
      </c>
      <c r="G162" s="84" t="b">
        <v>0</v>
      </c>
      <c r="H162" s="84" t="b">
        <v>0</v>
      </c>
      <c r="I162" s="84" t="b">
        <v>0</v>
      </c>
      <c r="J162" s="84" t="b">
        <v>0</v>
      </c>
      <c r="K162" s="84" t="b">
        <v>0</v>
      </c>
      <c r="L162" s="84" t="b">
        <v>0</v>
      </c>
    </row>
    <row r="163" spans="1:12" ht="15">
      <c r="A163" s="84" t="s">
        <v>5440</v>
      </c>
      <c r="B163" s="84" t="s">
        <v>5441</v>
      </c>
      <c r="C163" s="84">
        <v>5</v>
      </c>
      <c r="D163" s="122">
        <v>0.001847346886414763</v>
      </c>
      <c r="E163" s="122">
        <v>2.966798546383361</v>
      </c>
      <c r="F163" s="84" t="s">
        <v>5686</v>
      </c>
      <c r="G163" s="84" t="b">
        <v>0</v>
      </c>
      <c r="H163" s="84" t="b">
        <v>0</v>
      </c>
      <c r="I163" s="84" t="b">
        <v>0</v>
      </c>
      <c r="J163" s="84" t="b">
        <v>0</v>
      </c>
      <c r="K163" s="84" t="b">
        <v>0</v>
      </c>
      <c r="L163" s="84" t="b">
        <v>0</v>
      </c>
    </row>
    <row r="164" spans="1:12" ht="15">
      <c r="A164" s="84" t="s">
        <v>5441</v>
      </c>
      <c r="B164" s="84" t="s">
        <v>5442</v>
      </c>
      <c r="C164" s="84">
        <v>5</v>
      </c>
      <c r="D164" s="122">
        <v>0.001847346886414763</v>
      </c>
      <c r="E164" s="122">
        <v>2.966798546383361</v>
      </c>
      <c r="F164" s="84" t="s">
        <v>5686</v>
      </c>
      <c r="G164" s="84" t="b">
        <v>0</v>
      </c>
      <c r="H164" s="84" t="b">
        <v>0</v>
      </c>
      <c r="I164" s="84" t="b">
        <v>0</v>
      </c>
      <c r="J164" s="84" t="b">
        <v>0</v>
      </c>
      <c r="K164" s="84" t="b">
        <v>0</v>
      </c>
      <c r="L164" s="84" t="b">
        <v>0</v>
      </c>
    </row>
    <row r="165" spans="1:12" ht="15">
      <c r="A165" s="84" t="s">
        <v>5442</v>
      </c>
      <c r="B165" s="84" t="s">
        <v>5443</v>
      </c>
      <c r="C165" s="84">
        <v>5</v>
      </c>
      <c r="D165" s="122">
        <v>0.001847346886414763</v>
      </c>
      <c r="E165" s="122">
        <v>2.966798546383361</v>
      </c>
      <c r="F165" s="84" t="s">
        <v>5686</v>
      </c>
      <c r="G165" s="84" t="b">
        <v>0</v>
      </c>
      <c r="H165" s="84" t="b">
        <v>0</v>
      </c>
      <c r="I165" s="84" t="b">
        <v>0</v>
      </c>
      <c r="J165" s="84" t="b">
        <v>0</v>
      </c>
      <c r="K165" s="84" t="b">
        <v>0</v>
      </c>
      <c r="L165" s="84" t="b">
        <v>0</v>
      </c>
    </row>
    <row r="166" spans="1:12" ht="15">
      <c r="A166" s="84" t="s">
        <v>5443</v>
      </c>
      <c r="B166" s="84" t="s">
        <v>4744</v>
      </c>
      <c r="C166" s="84">
        <v>5</v>
      </c>
      <c r="D166" s="122">
        <v>0.001847346886414763</v>
      </c>
      <c r="E166" s="122">
        <v>2.966798546383361</v>
      </c>
      <c r="F166" s="84" t="s">
        <v>5686</v>
      </c>
      <c r="G166" s="84" t="b">
        <v>0</v>
      </c>
      <c r="H166" s="84" t="b">
        <v>0</v>
      </c>
      <c r="I166" s="84" t="b">
        <v>0</v>
      </c>
      <c r="J166" s="84" t="b">
        <v>0</v>
      </c>
      <c r="K166" s="84" t="b">
        <v>0</v>
      </c>
      <c r="L166" s="84" t="b">
        <v>0</v>
      </c>
    </row>
    <row r="167" spans="1:12" ht="15">
      <c r="A167" s="84" t="s">
        <v>4744</v>
      </c>
      <c r="B167" s="84" t="s">
        <v>5444</v>
      </c>
      <c r="C167" s="84">
        <v>5</v>
      </c>
      <c r="D167" s="122">
        <v>0.001847346886414763</v>
      </c>
      <c r="E167" s="122">
        <v>2.966798546383361</v>
      </c>
      <c r="F167" s="84" t="s">
        <v>5686</v>
      </c>
      <c r="G167" s="84" t="b">
        <v>0</v>
      </c>
      <c r="H167" s="84" t="b">
        <v>0</v>
      </c>
      <c r="I167" s="84" t="b">
        <v>0</v>
      </c>
      <c r="J167" s="84" t="b">
        <v>0</v>
      </c>
      <c r="K167" s="84" t="b">
        <v>0</v>
      </c>
      <c r="L167" s="84" t="b">
        <v>0</v>
      </c>
    </row>
    <row r="168" spans="1:12" ht="15">
      <c r="A168" s="84" t="s">
        <v>525</v>
      </c>
      <c r="B168" s="84" t="s">
        <v>642</v>
      </c>
      <c r="C168" s="84">
        <v>4</v>
      </c>
      <c r="D168" s="122">
        <v>0.0015557637964599652</v>
      </c>
      <c r="E168" s="122">
        <v>1.736349625005087</v>
      </c>
      <c r="F168" s="84" t="s">
        <v>5686</v>
      </c>
      <c r="G168" s="84" t="b">
        <v>0</v>
      </c>
      <c r="H168" s="84" t="b">
        <v>0</v>
      </c>
      <c r="I168" s="84" t="b">
        <v>0</v>
      </c>
      <c r="J168" s="84" t="b">
        <v>0</v>
      </c>
      <c r="K168" s="84" t="b">
        <v>0</v>
      </c>
      <c r="L168" s="84" t="b">
        <v>0</v>
      </c>
    </row>
    <row r="169" spans="1:12" ht="15">
      <c r="A169" s="84" t="s">
        <v>4780</v>
      </c>
      <c r="B169" s="84" t="s">
        <v>5446</v>
      </c>
      <c r="C169" s="84">
        <v>4</v>
      </c>
      <c r="D169" s="122">
        <v>0.0015557637964599652</v>
      </c>
      <c r="E169" s="122">
        <v>1.716378544074467</v>
      </c>
      <c r="F169" s="84" t="s">
        <v>5686</v>
      </c>
      <c r="G169" s="84" t="b">
        <v>0</v>
      </c>
      <c r="H169" s="84" t="b">
        <v>0</v>
      </c>
      <c r="I169" s="84" t="b">
        <v>0</v>
      </c>
      <c r="J169" s="84" t="b">
        <v>0</v>
      </c>
      <c r="K169" s="84" t="b">
        <v>0</v>
      </c>
      <c r="L169" s="84" t="b">
        <v>0</v>
      </c>
    </row>
    <row r="170" spans="1:12" ht="15">
      <c r="A170" s="84" t="s">
        <v>4780</v>
      </c>
      <c r="B170" s="84" t="s">
        <v>5447</v>
      </c>
      <c r="C170" s="84">
        <v>4</v>
      </c>
      <c r="D170" s="122">
        <v>0.0015557637964599652</v>
      </c>
      <c r="E170" s="122">
        <v>1.716378544074467</v>
      </c>
      <c r="F170" s="84" t="s">
        <v>5686</v>
      </c>
      <c r="G170" s="84" t="b">
        <v>0</v>
      </c>
      <c r="H170" s="84" t="b">
        <v>0</v>
      </c>
      <c r="I170" s="84" t="b">
        <v>0</v>
      </c>
      <c r="J170" s="84" t="b">
        <v>0</v>
      </c>
      <c r="K170" s="84" t="b">
        <v>0</v>
      </c>
      <c r="L170" s="84" t="b">
        <v>0</v>
      </c>
    </row>
    <row r="171" spans="1:12" ht="15">
      <c r="A171" s="84" t="s">
        <v>5447</v>
      </c>
      <c r="B171" s="84" t="s">
        <v>5448</v>
      </c>
      <c r="C171" s="84">
        <v>4</v>
      </c>
      <c r="D171" s="122">
        <v>0.0015557637964599652</v>
      </c>
      <c r="E171" s="122">
        <v>3.0637085593914173</v>
      </c>
      <c r="F171" s="84" t="s">
        <v>5686</v>
      </c>
      <c r="G171" s="84" t="b">
        <v>0</v>
      </c>
      <c r="H171" s="84" t="b">
        <v>0</v>
      </c>
      <c r="I171" s="84" t="b">
        <v>0</v>
      </c>
      <c r="J171" s="84" t="b">
        <v>0</v>
      </c>
      <c r="K171" s="84" t="b">
        <v>0</v>
      </c>
      <c r="L171" s="84" t="b">
        <v>0</v>
      </c>
    </row>
    <row r="172" spans="1:12" ht="15">
      <c r="A172" s="84" t="s">
        <v>4829</v>
      </c>
      <c r="B172" s="84" t="s">
        <v>5451</v>
      </c>
      <c r="C172" s="84">
        <v>4</v>
      </c>
      <c r="D172" s="122">
        <v>0.0015557637964599652</v>
      </c>
      <c r="E172" s="122">
        <v>2.586587304671755</v>
      </c>
      <c r="F172" s="84" t="s">
        <v>5686</v>
      </c>
      <c r="G172" s="84" t="b">
        <v>0</v>
      </c>
      <c r="H172" s="84" t="b">
        <v>0</v>
      </c>
      <c r="I172" s="84" t="b">
        <v>0</v>
      </c>
      <c r="J172" s="84" t="b">
        <v>0</v>
      </c>
      <c r="K172" s="84" t="b">
        <v>0</v>
      </c>
      <c r="L172" s="84" t="b">
        <v>0</v>
      </c>
    </row>
    <row r="173" spans="1:12" ht="15">
      <c r="A173" s="84" t="s">
        <v>5452</v>
      </c>
      <c r="B173" s="84" t="s">
        <v>5453</v>
      </c>
      <c r="C173" s="84">
        <v>4</v>
      </c>
      <c r="D173" s="122">
        <v>0.001656176685034046</v>
      </c>
      <c r="E173" s="122">
        <v>3.0637085593914173</v>
      </c>
      <c r="F173" s="84" t="s">
        <v>5686</v>
      </c>
      <c r="G173" s="84" t="b">
        <v>0</v>
      </c>
      <c r="H173" s="84" t="b">
        <v>0</v>
      </c>
      <c r="I173" s="84" t="b">
        <v>0</v>
      </c>
      <c r="J173" s="84" t="b">
        <v>0</v>
      </c>
      <c r="K173" s="84" t="b">
        <v>0</v>
      </c>
      <c r="L173" s="84" t="b">
        <v>0</v>
      </c>
    </row>
    <row r="174" spans="1:12" ht="15">
      <c r="A174" s="84" t="s">
        <v>4793</v>
      </c>
      <c r="B174" s="84" t="s">
        <v>4788</v>
      </c>
      <c r="C174" s="84">
        <v>4</v>
      </c>
      <c r="D174" s="122">
        <v>0.0015557637964599652</v>
      </c>
      <c r="E174" s="122">
        <v>0.7725617976595318</v>
      </c>
      <c r="F174" s="84" t="s">
        <v>5686</v>
      </c>
      <c r="G174" s="84" t="b">
        <v>0</v>
      </c>
      <c r="H174" s="84" t="b">
        <v>0</v>
      </c>
      <c r="I174" s="84" t="b">
        <v>0</v>
      </c>
      <c r="J174" s="84" t="b">
        <v>0</v>
      </c>
      <c r="K174" s="84" t="b">
        <v>0</v>
      </c>
      <c r="L174" s="84" t="b">
        <v>0</v>
      </c>
    </row>
    <row r="175" spans="1:12" ht="15">
      <c r="A175" s="84" t="s">
        <v>5400</v>
      </c>
      <c r="B175" s="84" t="s">
        <v>5455</v>
      </c>
      <c r="C175" s="84">
        <v>4</v>
      </c>
      <c r="D175" s="122">
        <v>0.0015557637964599652</v>
      </c>
      <c r="E175" s="122">
        <v>2.887617300335736</v>
      </c>
      <c r="F175" s="84" t="s">
        <v>5686</v>
      </c>
      <c r="G175" s="84" t="b">
        <v>0</v>
      </c>
      <c r="H175" s="84" t="b">
        <v>0</v>
      </c>
      <c r="I175" s="84" t="b">
        <v>0</v>
      </c>
      <c r="J175" s="84" t="b">
        <v>0</v>
      </c>
      <c r="K175" s="84" t="b">
        <v>0</v>
      </c>
      <c r="L175" s="84" t="b">
        <v>0</v>
      </c>
    </row>
    <row r="176" spans="1:12" ht="15">
      <c r="A176" s="84" t="s">
        <v>5455</v>
      </c>
      <c r="B176" s="84" t="s">
        <v>5456</v>
      </c>
      <c r="C176" s="84">
        <v>4</v>
      </c>
      <c r="D176" s="122">
        <v>0.0015557637964599652</v>
      </c>
      <c r="E176" s="122">
        <v>3.0637085593914173</v>
      </c>
      <c r="F176" s="84" t="s">
        <v>5686</v>
      </c>
      <c r="G176" s="84" t="b">
        <v>0</v>
      </c>
      <c r="H176" s="84" t="b">
        <v>0</v>
      </c>
      <c r="I176" s="84" t="b">
        <v>0</v>
      </c>
      <c r="J176" s="84" t="b">
        <v>0</v>
      </c>
      <c r="K176" s="84" t="b">
        <v>0</v>
      </c>
      <c r="L176" s="84" t="b">
        <v>0</v>
      </c>
    </row>
    <row r="177" spans="1:12" ht="15">
      <c r="A177" s="84" t="s">
        <v>5456</v>
      </c>
      <c r="B177" s="84" t="s">
        <v>5411</v>
      </c>
      <c r="C177" s="84">
        <v>4</v>
      </c>
      <c r="D177" s="122">
        <v>0.0015557637964599652</v>
      </c>
      <c r="E177" s="122">
        <v>2.966798546383361</v>
      </c>
      <c r="F177" s="84" t="s">
        <v>5686</v>
      </c>
      <c r="G177" s="84" t="b">
        <v>0</v>
      </c>
      <c r="H177" s="84" t="b">
        <v>0</v>
      </c>
      <c r="I177" s="84" t="b">
        <v>0</v>
      </c>
      <c r="J177" s="84" t="b">
        <v>0</v>
      </c>
      <c r="K177" s="84" t="b">
        <v>0</v>
      </c>
      <c r="L177" s="84" t="b">
        <v>0</v>
      </c>
    </row>
    <row r="178" spans="1:12" ht="15">
      <c r="A178" s="84" t="s">
        <v>5411</v>
      </c>
      <c r="B178" s="84" t="s">
        <v>5457</v>
      </c>
      <c r="C178" s="84">
        <v>4</v>
      </c>
      <c r="D178" s="122">
        <v>0.0015557637964599652</v>
      </c>
      <c r="E178" s="122">
        <v>2.966798546383361</v>
      </c>
      <c r="F178" s="84" t="s">
        <v>5686</v>
      </c>
      <c r="G178" s="84" t="b">
        <v>0</v>
      </c>
      <c r="H178" s="84" t="b">
        <v>0</v>
      </c>
      <c r="I178" s="84" t="b">
        <v>0</v>
      </c>
      <c r="J178" s="84" t="b">
        <v>0</v>
      </c>
      <c r="K178" s="84" t="b">
        <v>0</v>
      </c>
      <c r="L178" s="84" t="b">
        <v>0</v>
      </c>
    </row>
    <row r="179" spans="1:12" ht="15">
      <c r="A179" s="84" t="s">
        <v>5457</v>
      </c>
      <c r="B179" s="84" t="s">
        <v>4809</v>
      </c>
      <c r="C179" s="84">
        <v>4</v>
      </c>
      <c r="D179" s="122">
        <v>0.0015557637964599652</v>
      </c>
      <c r="E179" s="122">
        <v>2.820670510705123</v>
      </c>
      <c r="F179" s="84" t="s">
        <v>5686</v>
      </c>
      <c r="G179" s="84" t="b">
        <v>0</v>
      </c>
      <c r="H179" s="84" t="b">
        <v>0</v>
      </c>
      <c r="I179" s="84" t="b">
        <v>0</v>
      </c>
      <c r="J179" s="84" t="b">
        <v>0</v>
      </c>
      <c r="K179" s="84" t="b">
        <v>0</v>
      </c>
      <c r="L179" s="84" t="b">
        <v>0</v>
      </c>
    </row>
    <row r="180" spans="1:12" ht="15">
      <c r="A180" s="84" t="s">
        <v>4772</v>
      </c>
      <c r="B180" s="84" t="s">
        <v>5377</v>
      </c>
      <c r="C180" s="84">
        <v>4</v>
      </c>
      <c r="D180" s="122">
        <v>0.0015557637964599652</v>
      </c>
      <c r="E180" s="122">
        <v>1.1498947070077008</v>
      </c>
      <c r="F180" s="84" t="s">
        <v>5686</v>
      </c>
      <c r="G180" s="84" t="b">
        <v>0</v>
      </c>
      <c r="H180" s="84" t="b">
        <v>0</v>
      </c>
      <c r="I180" s="84" t="b">
        <v>0</v>
      </c>
      <c r="J180" s="84" t="b">
        <v>0</v>
      </c>
      <c r="K180" s="84" t="b">
        <v>0</v>
      </c>
      <c r="L180" s="84" t="b">
        <v>0</v>
      </c>
    </row>
    <row r="181" spans="1:12" ht="15">
      <c r="A181" s="84" t="s">
        <v>5377</v>
      </c>
      <c r="B181" s="84" t="s">
        <v>5464</v>
      </c>
      <c r="C181" s="84">
        <v>4</v>
      </c>
      <c r="D181" s="122">
        <v>0.0015557637964599652</v>
      </c>
      <c r="E181" s="122">
        <v>2.7626785637274365</v>
      </c>
      <c r="F181" s="84" t="s">
        <v>5686</v>
      </c>
      <c r="G181" s="84" t="b">
        <v>0</v>
      </c>
      <c r="H181" s="84" t="b">
        <v>0</v>
      </c>
      <c r="I181" s="84" t="b">
        <v>0</v>
      </c>
      <c r="J181" s="84" t="b">
        <v>0</v>
      </c>
      <c r="K181" s="84" t="b">
        <v>0</v>
      </c>
      <c r="L181" s="84" t="b">
        <v>0</v>
      </c>
    </row>
    <row r="182" spans="1:12" ht="15">
      <c r="A182" s="84" t="s">
        <v>5464</v>
      </c>
      <c r="B182" s="84" t="s">
        <v>5465</v>
      </c>
      <c r="C182" s="84">
        <v>4</v>
      </c>
      <c r="D182" s="122">
        <v>0.0015557637964599652</v>
      </c>
      <c r="E182" s="122">
        <v>3.0637085593914173</v>
      </c>
      <c r="F182" s="84" t="s">
        <v>5686</v>
      </c>
      <c r="G182" s="84" t="b">
        <v>0</v>
      </c>
      <c r="H182" s="84" t="b">
        <v>0</v>
      </c>
      <c r="I182" s="84" t="b">
        <v>0</v>
      </c>
      <c r="J182" s="84" t="b">
        <v>0</v>
      </c>
      <c r="K182" s="84" t="b">
        <v>0</v>
      </c>
      <c r="L182" s="84" t="b">
        <v>0</v>
      </c>
    </row>
    <row r="183" spans="1:12" ht="15">
      <c r="A183" s="84" t="s">
        <v>5465</v>
      </c>
      <c r="B183" s="84" t="s">
        <v>5413</v>
      </c>
      <c r="C183" s="84">
        <v>4</v>
      </c>
      <c r="D183" s="122">
        <v>0.0015557637964599652</v>
      </c>
      <c r="E183" s="122">
        <v>2.966798546383361</v>
      </c>
      <c r="F183" s="84" t="s">
        <v>5686</v>
      </c>
      <c r="G183" s="84" t="b">
        <v>0</v>
      </c>
      <c r="H183" s="84" t="b">
        <v>0</v>
      </c>
      <c r="I183" s="84" t="b">
        <v>0</v>
      </c>
      <c r="J183" s="84" t="b">
        <v>0</v>
      </c>
      <c r="K183" s="84" t="b">
        <v>0</v>
      </c>
      <c r="L183" s="84" t="b">
        <v>0</v>
      </c>
    </row>
    <row r="184" spans="1:12" ht="15">
      <c r="A184" s="84" t="s">
        <v>5413</v>
      </c>
      <c r="B184" s="84" t="s">
        <v>5377</v>
      </c>
      <c r="C184" s="84">
        <v>4</v>
      </c>
      <c r="D184" s="122">
        <v>0.0015557637964599652</v>
      </c>
      <c r="E184" s="122">
        <v>2.66576855071938</v>
      </c>
      <c r="F184" s="84" t="s">
        <v>5686</v>
      </c>
      <c r="G184" s="84" t="b">
        <v>0</v>
      </c>
      <c r="H184" s="84" t="b">
        <v>0</v>
      </c>
      <c r="I184" s="84" t="b">
        <v>0</v>
      </c>
      <c r="J184" s="84" t="b">
        <v>0</v>
      </c>
      <c r="K184" s="84" t="b">
        <v>0</v>
      </c>
      <c r="L184" s="84" t="b">
        <v>0</v>
      </c>
    </row>
    <row r="185" spans="1:12" ht="15">
      <c r="A185" s="84" t="s">
        <v>5377</v>
      </c>
      <c r="B185" s="84" t="s">
        <v>5414</v>
      </c>
      <c r="C185" s="84">
        <v>4</v>
      </c>
      <c r="D185" s="122">
        <v>0.0015557637964599652</v>
      </c>
      <c r="E185" s="122">
        <v>2.66576855071938</v>
      </c>
      <c r="F185" s="84" t="s">
        <v>5686</v>
      </c>
      <c r="G185" s="84" t="b">
        <v>0</v>
      </c>
      <c r="H185" s="84" t="b">
        <v>0</v>
      </c>
      <c r="I185" s="84" t="b">
        <v>0</v>
      </c>
      <c r="J185" s="84" t="b">
        <v>0</v>
      </c>
      <c r="K185" s="84" t="b">
        <v>0</v>
      </c>
      <c r="L185" s="84" t="b">
        <v>0</v>
      </c>
    </row>
    <row r="186" spans="1:12" ht="15">
      <c r="A186" s="84" t="s">
        <v>5414</v>
      </c>
      <c r="B186" s="84" t="s">
        <v>5466</v>
      </c>
      <c r="C186" s="84">
        <v>4</v>
      </c>
      <c r="D186" s="122">
        <v>0.0015557637964599652</v>
      </c>
      <c r="E186" s="122">
        <v>2.966798546383361</v>
      </c>
      <c r="F186" s="84" t="s">
        <v>5686</v>
      </c>
      <c r="G186" s="84" t="b">
        <v>0</v>
      </c>
      <c r="H186" s="84" t="b">
        <v>0</v>
      </c>
      <c r="I186" s="84" t="b">
        <v>0</v>
      </c>
      <c r="J186" s="84" t="b">
        <v>0</v>
      </c>
      <c r="K186" s="84" t="b">
        <v>0</v>
      </c>
      <c r="L186" s="84" t="b">
        <v>0</v>
      </c>
    </row>
    <row r="187" spans="1:12" ht="15">
      <c r="A187" s="84" t="s">
        <v>5466</v>
      </c>
      <c r="B187" s="84" t="s">
        <v>5415</v>
      </c>
      <c r="C187" s="84">
        <v>4</v>
      </c>
      <c r="D187" s="122">
        <v>0.0015557637964599652</v>
      </c>
      <c r="E187" s="122">
        <v>2.966798546383361</v>
      </c>
      <c r="F187" s="84" t="s">
        <v>5686</v>
      </c>
      <c r="G187" s="84" t="b">
        <v>0</v>
      </c>
      <c r="H187" s="84" t="b">
        <v>0</v>
      </c>
      <c r="I187" s="84" t="b">
        <v>0</v>
      </c>
      <c r="J187" s="84" t="b">
        <v>0</v>
      </c>
      <c r="K187" s="84" t="b">
        <v>0</v>
      </c>
      <c r="L187" s="84" t="b">
        <v>0</v>
      </c>
    </row>
    <row r="188" spans="1:12" ht="15">
      <c r="A188" s="84" t="s">
        <v>5415</v>
      </c>
      <c r="B188" s="84" t="s">
        <v>5467</v>
      </c>
      <c r="C188" s="84">
        <v>4</v>
      </c>
      <c r="D188" s="122">
        <v>0.0015557637964599652</v>
      </c>
      <c r="E188" s="122">
        <v>2.966798546383361</v>
      </c>
      <c r="F188" s="84" t="s">
        <v>5686</v>
      </c>
      <c r="G188" s="84" t="b">
        <v>0</v>
      </c>
      <c r="H188" s="84" t="b">
        <v>0</v>
      </c>
      <c r="I188" s="84" t="b">
        <v>0</v>
      </c>
      <c r="J188" s="84" t="b">
        <v>0</v>
      </c>
      <c r="K188" s="84" t="b">
        <v>1</v>
      </c>
      <c r="L188" s="84" t="b">
        <v>0</v>
      </c>
    </row>
    <row r="189" spans="1:12" ht="15">
      <c r="A189" s="84" t="s">
        <v>5467</v>
      </c>
      <c r="B189" s="84" t="s">
        <v>5468</v>
      </c>
      <c r="C189" s="84">
        <v>4</v>
      </c>
      <c r="D189" s="122">
        <v>0.0015557637964599652</v>
      </c>
      <c r="E189" s="122">
        <v>3.0637085593914173</v>
      </c>
      <c r="F189" s="84" t="s">
        <v>5686</v>
      </c>
      <c r="G189" s="84" t="b">
        <v>0</v>
      </c>
      <c r="H189" s="84" t="b">
        <v>1</v>
      </c>
      <c r="I189" s="84" t="b">
        <v>0</v>
      </c>
      <c r="J189" s="84" t="b">
        <v>0</v>
      </c>
      <c r="K189" s="84" t="b">
        <v>0</v>
      </c>
      <c r="L189" s="84" t="b">
        <v>0</v>
      </c>
    </row>
    <row r="190" spans="1:12" ht="15">
      <c r="A190" s="84" t="s">
        <v>5468</v>
      </c>
      <c r="B190" s="84" t="s">
        <v>5469</v>
      </c>
      <c r="C190" s="84">
        <v>4</v>
      </c>
      <c r="D190" s="122">
        <v>0.0015557637964599652</v>
      </c>
      <c r="E190" s="122">
        <v>3.0637085593914173</v>
      </c>
      <c r="F190" s="84" t="s">
        <v>5686</v>
      </c>
      <c r="G190" s="84" t="b">
        <v>0</v>
      </c>
      <c r="H190" s="84" t="b">
        <v>0</v>
      </c>
      <c r="I190" s="84" t="b">
        <v>0</v>
      </c>
      <c r="J190" s="84" t="b">
        <v>0</v>
      </c>
      <c r="K190" s="84" t="b">
        <v>0</v>
      </c>
      <c r="L190" s="84" t="b">
        <v>0</v>
      </c>
    </row>
    <row r="191" spans="1:12" ht="15">
      <c r="A191" s="84" t="s">
        <v>5469</v>
      </c>
      <c r="B191" s="84" t="s">
        <v>5470</v>
      </c>
      <c r="C191" s="84">
        <v>4</v>
      </c>
      <c r="D191" s="122">
        <v>0.0015557637964599652</v>
      </c>
      <c r="E191" s="122">
        <v>3.0637085593914173</v>
      </c>
      <c r="F191" s="84" t="s">
        <v>5686</v>
      </c>
      <c r="G191" s="84" t="b">
        <v>0</v>
      </c>
      <c r="H191" s="84" t="b">
        <v>0</v>
      </c>
      <c r="I191" s="84" t="b">
        <v>0</v>
      </c>
      <c r="J191" s="84" t="b">
        <v>0</v>
      </c>
      <c r="K191" s="84" t="b">
        <v>0</v>
      </c>
      <c r="L191" s="84" t="b">
        <v>0</v>
      </c>
    </row>
    <row r="192" spans="1:12" ht="15">
      <c r="A192" s="84" t="s">
        <v>294</v>
      </c>
      <c r="B192" s="84" t="s">
        <v>5417</v>
      </c>
      <c r="C192" s="84">
        <v>4</v>
      </c>
      <c r="D192" s="122">
        <v>0.0015557637964599652</v>
      </c>
      <c r="E192" s="122">
        <v>3.0637085593914173</v>
      </c>
      <c r="F192" s="84" t="s">
        <v>5686</v>
      </c>
      <c r="G192" s="84" t="b">
        <v>0</v>
      </c>
      <c r="H192" s="84" t="b">
        <v>0</v>
      </c>
      <c r="I192" s="84" t="b">
        <v>0</v>
      </c>
      <c r="J192" s="84" t="b">
        <v>0</v>
      </c>
      <c r="K192" s="84" t="b">
        <v>0</v>
      </c>
      <c r="L192" s="84" t="b">
        <v>0</v>
      </c>
    </row>
    <row r="193" spans="1:12" ht="15">
      <c r="A193" s="84" t="s">
        <v>272</v>
      </c>
      <c r="B193" s="84" t="s">
        <v>5422</v>
      </c>
      <c r="C193" s="84">
        <v>4</v>
      </c>
      <c r="D193" s="122">
        <v>0.0015557637964599652</v>
      </c>
      <c r="E193" s="122">
        <v>3.0637085593914173</v>
      </c>
      <c r="F193" s="84" t="s">
        <v>5686</v>
      </c>
      <c r="G193" s="84" t="b">
        <v>0</v>
      </c>
      <c r="H193" s="84" t="b">
        <v>0</v>
      </c>
      <c r="I193" s="84" t="b">
        <v>0</v>
      </c>
      <c r="J193" s="84" t="b">
        <v>0</v>
      </c>
      <c r="K193" s="84" t="b">
        <v>0</v>
      </c>
      <c r="L193" s="84" t="b">
        <v>0</v>
      </c>
    </row>
    <row r="194" spans="1:12" ht="15">
      <c r="A194" s="84" t="s">
        <v>5438</v>
      </c>
      <c r="B194" s="84" t="s">
        <v>5476</v>
      </c>
      <c r="C194" s="84">
        <v>4</v>
      </c>
      <c r="D194" s="122">
        <v>0.0015557637964599652</v>
      </c>
      <c r="E194" s="122">
        <v>2.966798546383361</v>
      </c>
      <c r="F194" s="84" t="s">
        <v>5686</v>
      </c>
      <c r="G194" s="84" t="b">
        <v>0</v>
      </c>
      <c r="H194" s="84" t="b">
        <v>0</v>
      </c>
      <c r="I194" s="84" t="b">
        <v>0</v>
      </c>
      <c r="J194" s="84" t="b">
        <v>0</v>
      </c>
      <c r="K194" s="84" t="b">
        <v>0</v>
      </c>
      <c r="L194" s="84" t="b">
        <v>0</v>
      </c>
    </row>
    <row r="195" spans="1:12" ht="15">
      <c r="A195" s="84" t="s">
        <v>5401</v>
      </c>
      <c r="B195" s="84" t="s">
        <v>4803</v>
      </c>
      <c r="C195" s="84">
        <v>4</v>
      </c>
      <c r="D195" s="122">
        <v>0.0015557637964599652</v>
      </c>
      <c r="E195" s="122">
        <v>2.711526041280055</v>
      </c>
      <c r="F195" s="84" t="s">
        <v>5686</v>
      </c>
      <c r="G195" s="84" t="b">
        <v>0</v>
      </c>
      <c r="H195" s="84" t="b">
        <v>0</v>
      </c>
      <c r="I195" s="84" t="b">
        <v>0</v>
      </c>
      <c r="J195" s="84" t="b">
        <v>0</v>
      </c>
      <c r="K195" s="84" t="b">
        <v>0</v>
      </c>
      <c r="L195" s="84" t="b">
        <v>0</v>
      </c>
    </row>
    <row r="196" spans="1:12" ht="15">
      <c r="A196" s="84" t="s">
        <v>5448</v>
      </c>
      <c r="B196" s="84" t="s">
        <v>5477</v>
      </c>
      <c r="C196" s="84">
        <v>3</v>
      </c>
      <c r="D196" s="122">
        <v>0.0012421325137755344</v>
      </c>
      <c r="E196" s="122">
        <v>3.0637085593914173</v>
      </c>
      <c r="F196" s="84" t="s">
        <v>5686</v>
      </c>
      <c r="G196" s="84" t="b">
        <v>0</v>
      </c>
      <c r="H196" s="84" t="b">
        <v>0</v>
      </c>
      <c r="I196" s="84" t="b">
        <v>0</v>
      </c>
      <c r="J196" s="84" t="b">
        <v>0</v>
      </c>
      <c r="K196" s="84" t="b">
        <v>0</v>
      </c>
      <c r="L196" s="84" t="b">
        <v>0</v>
      </c>
    </row>
    <row r="197" spans="1:12" ht="15">
      <c r="A197" s="84" t="s">
        <v>5477</v>
      </c>
      <c r="B197" s="84" t="s">
        <v>4836</v>
      </c>
      <c r="C197" s="84">
        <v>3</v>
      </c>
      <c r="D197" s="122">
        <v>0.0012421325137755344</v>
      </c>
      <c r="E197" s="122">
        <v>2.820670510705123</v>
      </c>
      <c r="F197" s="84" t="s">
        <v>5686</v>
      </c>
      <c r="G197" s="84" t="b">
        <v>0</v>
      </c>
      <c r="H197" s="84" t="b">
        <v>0</v>
      </c>
      <c r="I197" s="84" t="b">
        <v>0</v>
      </c>
      <c r="J197" s="84" t="b">
        <v>0</v>
      </c>
      <c r="K197" s="84" t="b">
        <v>0</v>
      </c>
      <c r="L197" s="84" t="b">
        <v>0</v>
      </c>
    </row>
    <row r="198" spans="1:12" ht="15">
      <c r="A198" s="84" t="s">
        <v>4836</v>
      </c>
      <c r="B198" s="84" t="s">
        <v>5478</v>
      </c>
      <c r="C198" s="84">
        <v>3</v>
      </c>
      <c r="D198" s="122">
        <v>0.0012421325137755344</v>
      </c>
      <c r="E198" s="122">
        <v>2.820670510705123</v>
      </c>
      <c r="F198" s="84" t="s">
        <v>5686</v>
      </c>
      <c r="G198" s="84" t="b">
        <v>0</v>
      </c>
      <c r="H198" s="84" t="b">
        <v>0</v>
      </c>
      <c r="I198" s="84" t="b">
        <v>0</v>
      </c>
      <c r="J198" s="84" t="b">
        <v>1</v>
      </c>
      <c r="K198" s="84" t="b">
        <v>0</v>
      </c>
      <c r="L198" s="84" t="b">
        <v>0</v>
      </c>
    </row>
    <row r="199" spans="1:12" ht="15">
      <c r="A199" s="84" t="s">
        <v>4808</v>
      </c>
      <c r="B199" s="84" t="s">
        <v>4809</v>
      </c>
      <c r="C199" s="84">
        <v>3</v>
      </c>
      <c r="D199" s="122">
        <v>0.0012421325137755344</v>
      </c>
      <c r="E199" s="122">
        <v>2.2186105193771604</v>
      </c>
      <c r="F199" s="84" t="s">
        <v>5686</v>
      </c>
      <c r="G199" s="84" t="b">
        <v>0</v>
      </c>
      <c r="H199" s="84" t="b">
        <v>0</v>
      </c>
      <c r="I199" s="84" t="b">
        <v>0</v>
      </c>
      <c r="J199" s="84" t="b">
        <v>0</v>
      </c>
      <c r="K199" s="84" t="b">
        <v>0</v>
      </c>
      <c r="L199" s="84" t="b">
        <v>0</v>
      </c>
    </row>
    <row r="200" spans="1:12" ht="15">
      <c r="A200" s="84" t="s">
        <v>4809</v>
      </c>
      <c r="B200" s="84" t="s">
        <v>4810</v>
      </c>
      <c r="C200" s="84">
        <v>3</v>
      </c>
      <c r="D200" s="122">
        <v>0.0012421325137755344</v>
      </c>
      <c r="E200" s="122">
        <v>2.3947017784328417</v>
      </c>
      <c r="F200" s="84" t="s">
        <v>5686</v>
      </c>
      <c r="G200" s="84" t="b">
        <v>0</v>
      </c>
      <c r="H200" s="84" t="b">
        <v>0</v>
      </c>
      <c r="I200" s="84" t="b">
        <v>0</v>
      </c>
      <c r="J200" s="84" t="b">
        <v>0</v>
      </c>
      <c r="K200" s="84" t="b">
        <v>0</v>
      </c>
      <c r="L200" s="84" t="b">
        <v>0</v>
      </c>
    </row>
    <row r="201" spans="1:12" ht="15">
      <c r="A201" s="84" t="s">
        <v>4810</v>
      </c>
      <c r="B201" s="84" t="s">
        <v>5484</v>
      </c>
      <c r="C201" s="84">
        <v>3</v>
      </c>
      <c r="D201" s="122">
        <v>0.0012421325137755344</v>
      </c>
      <c r="E201" s="122">
        <v>2.762678563727436</v>
      </c>
      <c r="F201" s="84" t="s">
        <v>5686</v>
      </c>
      <c r="G201" s="84" t="b">
        <v>0</v>
      </c>
      <c r="H201" s="84" t="b">
        <v>0</v>
      </c>
      <c r="I201" s="84" t="b">
        <v>0</v>
      </c>
      <c r="J201" s="84" t="b">
        <v>0</v>
      </c>
      <c r="K201" s="84" t="b">
        <v>0</v>
      </c>
      <c r="L201" s="84" t="b">
        <v>0</v>
      </c>
    </row>
    <row r="202" spans="1:12" ht="15">
      <c r="A202" s="84" t="s">
        <v>5484</v>
      </c>
      <c r="B202" s="84" t="s">
        <v>4805</v>
      </c>
      <c r="C202" s="84">
        <v>3</v>
      </c>
      <c r="D202" s="122">
        <v>0.0012421325137755344</v>
      </c>
      <c r="E202" s="122">
        <v>2.4616485680634552</v>
      </c>
      <c r="F202" s="84" t="s">
        <v>5686</v>
      </c>
      <c r="G202" s="84" t="b">
        <v>0</v>
      </c>
      <c r="H202" s="84" t="b">
        <v>0</v>
      </c>
      <c r="I202" s="84" t="b">
        <v>0</v>
      </c>
      <c r="J202" s="84" t="b">
        <v>0</v>
      </c>
      <c r="K202" s="84" t="b">
        <v>0</v>
      </c>
      <c r="L202" s="84" t="b">
        <v>0</v>
      </c>
    </row>
    <row r="203" spans="1:12" ht="15">
      <c r="A203" s="84" t="s">
        <v>4805</v>
      </c>
      <c r="B203" s="84" t="s">
        <v>4805</v>
      </c>
      <c r="C203" s="84">
        <v>3</v>
      </c>
      <c r="D203" s="122">
        <v>0.0012421325137755344</v>
      </c>
      <c r="E203" s="122">
        <v>1.7346498401271928</v>
      </c>
      <c r="F203" s="84" t="s">
        <v>5686</v>
      </c>
      <c r="G203" s="84" t="b">
        <v>0</v>
      </c>
      <c r="H203" s="84" t="b">
        <v>0</v>
      </c>
      <c r="I203" s="84" t="b">
        <v>0</v>
      </c>
      <c r="J203" s="84" t="b">
        <v>0</v>
      </c>
      <c r="K203" s="84" t="b">
        <v>0</v>
      </c>
      <c r="L203" s="84" t="b">
        <v>0</v>
      </c>
    </row>
    <row r="204" spans="1:12" ht="15">
      <c r="A204" s="84" t="s">
        <v>4805</v>
      </c>
      <c r="B204" s="84" t="s">
        <v>5485</v>
      </c>
      <c r="C204" s="84">
        <v>3</v>
      </c>
      <c r="D204" s="122">
        <v>0.0012421325137755344</v>
      </c>
      <c r="E204" s="122">
        <v>2.4616485680634552</v>
      </c>
      <c r="F204" s="84" t="s">
        <v>5686</v>
      </c>
      <c r="G204" s="84" t="b">
        <v>0</v>
      </c>
      <c r="H204" s="84" t="b">
        <v>0</v>
      </c>
      <c r="I204" s="84" t="b">
        <v>0</v>
      </c>
      <c r="J204" s="84" t="b">
        <v>0</v>
      </c>
      <c r="K204" s="84" t="b">
        <v>0</v>
      </c>
      <c r="L204" s="84" t="b">
        <v>0</v>
      </c>
    </row>
    <row r="205" spans="1:12" ht="15">
      <c r="A205" s="84" t="s">
        <v>5485</v>
      </c>
      <c r="B205" s="84" t="s">
        <v>4800</v>
      </c>
      <c r="C205" s="84">
        <v>3</v>
      </c>
      <c r="D205" s="122">
        <v>0.0012421325137755344</v>
      </c>
      <c r="E205" s="122">
        <v>2.3233458698971736</v>
      </c>
      <c r="F205" s="84" t="s">
        <v>5686</v>
      </c>
      <c r="G205" s="84" t="b">
        <v>0</v>
      </c>
      <c r="H205" s="84" t="b">
        <v>0</v>
      </c>
      <c r="I205" s="84" t="b">
        <v>0</v>
      </c>
      <c r="J205" s="84" t="b">
        <v>0</v>
      </c>
      <c r="K205" s="84" t="b">
        <v>0</v>
      </c>
      <c r="L205" s="84" t="b">
        <v>0</v>
      </c>
    </row>
    <row r="206" spans="1:12" ht="15">
      <c r="A206" s="84" t="s">
        <v>4800</v>
      </c>
      <c r="B206" s="84" t="s">
        <v>5486</v>
      </c>
      <c r="C206" s="84">
        <v>3</v>
      </c>
      <c r="D206" s="122">
        <v>0.0012421325137755344</v>
      </c>
      <c r="E206" s="122">
        <v>2.3233458698971736</v>
      </c>
      <c r="F206" s="84" t="s">
        <v>5686</v>
      </c>
      <c r="G206" s="84" t="b">
        <v>0</v>
      </c>
      <c r="H206" s="84" t="b">
        <v>0</v>
      </c>
      <c r="I206" s="84" t="b">
        <v>0</v>
      </c>
      <c r="J206" s="84" t="b">
        <v>0</v>
      </c>
      <c r="K206" s="84" t="b">
        <v>1</v>
      </c>
      <c r="L206" s="84" t="b">
        <v>0</v>
      </c>
    </row>
    <row r="207" spans="1:12" ht="15">
      <c r="A207" s="84" t="s">
        <v>5486</v>
      </c>
      <c r="B207" s="84" t="s">
        <v>5347</v>
      </c>
      <c r="C207" s="84">
        <v>3</v>
      </c>
      <c r="D207" s="122">
        <v>0.0012421325137755344</v>
      </c>
      <c r="E207" s="122">
        <v>2.3233458698971736</v>
      </c>
      <c r="F207" s="84" t="s">
        <v>5686</v>
      </c>
      <c r="G207" s="84" t="b">
        <v>0</v>
      </c>
      <c r="H207" s="84" t="b">
        <v>1</v>
      </c>
      <c r="I207" s="84" t="b">
        <v>0</v>
      </c>
      <c r="J207" s="84" t="b">
        <v>0</v>
      </c>
      <c r="K207" s="84" t="b">
        <v>0</v>
      </c>
      <c r="L207" s="84" t="b">
        <v>0</v>
      </c>
    </row>
    <row r="208" spans="1:12" ht="15">
      <c r="A208" s="84" t="s">
        <v>5347</v>
      </c>
      <c r="B208" s="84" t="s">
        <v>5487</v>
      </c>
      <c r="C208" s="84">
        <v>3</v>
      </c>
      <c r="D208" s="122">
        <v>0.0012421325137755344</v>
      </c>
      <c r="E208" s="122">
        <v>2.3040407147017867</v>
      </c>
      <c r="F208" s="84" t="s">
        <v>5686</v>
      </c>
      <c r="G208" s="84" t="b">
        <v>0</v>
      </c>
      <c r="H208" s="84" t="b">
        <v>0</v>
      </c>
      <c r="I208" s="84" t="b">
        <v>0</v>
      </c>
      <c r="J208" s="84" t="b">
        <v>0</v>
      </c>
      <c r="K208" s="84" t="b">
        <v>0</v>
      </c>
      <c r="L208" s="84" t="b">
        <v>0</v>
      </c>
    </row>
    <row r="209" spans="1:12" ht="15">
      <c r="A209" s="84" t="s">
        <v>5487</v>
      </c>
      <c r="B209" s="84" t="s">
        <v>4806</v>
      </c>
      <c r="C209" s="84">
        <v>3</v>
      </c>
      <c r="D209" s="122">
        <v>0.0012421325137755344</v>
      </c>
      <c r="E209" s="122">
        <v>2.966798546383361</v>
      </c>
      <c r="F209" s="84" t="s">
        <v>5686</v>
      </c>
      <c r="G209" s="84" t="b">
        <v>0</v>
      </c>
      <c r="H209" s="84" t="b">
        <v>0</v>
      </c>
      <c r="I209" s="84" t="b">
        <v>0</v>
      </c>
      <c r="J209" s="84" t="b">
        <v>0</v>
      </c>
      <c r="K209" s="84" t="b">
        <v>0</v>
      </c>
      <c r="L209" s="84" t="b">
        <v>0</v>
      </c>
    </row>
    <row r="210" spans="1:12" ht="15">
      <c r="A210" s="84" t="s">
        <v>4806</v>
      </c>
      <c r="B210" s="84" t="s">
        <v>5374</v>
      </c>
      <c r="C210" s="84">
        <v>3</v>
      </c>
      <c r="D210" s="122">
        <v>0.0012421325137755344</v>
      </c>
      <c r="E210" s="122">
        <v>2.54082981411108</v>
      </c>
      <c r="F210" s="84" t="s">
        <v>5686</v>
      </c>
      <c r="G210" s="84" t="b">
        <v>0</v>
      </c>
      <c r="H210" s="84" t="b">
        <v>0</v>
      </c>
      <c r="I210" s="84" t="b">
        <v>0</v>
      </c>
      <c r="J210" s="84" t="b">
        <v>0</v>
      </c>
      <c r="K210" s="84" t="b">
        <v>0</v>
      </c>
      <c r="L210" s="84" t="b">
        <v>0</v>
      </c>
    </row>
    <row r="211" spans="1:12" ht="15">
      <c r="A211" s="84" t="s">
        <v>5374</v>
      </c>
      <c r="B211" s="84" t="s">
        <v>4807</v>
      </c>
      <c r="C211" s="84">
        <v>3</v>
      </c>
      <c r="D211" s="122">
        <v>0.0012421325137755344</v>
      </c>
      <c r="E211" s="122">
        <v>2.0637085593914173</v>
      </c>
      <c r="F211" s="84" t="s">
        <v>5686</v>
      </c>
      <c r="G211" s="84" t="b">
        <v>0</v>
      </c>
      <c r="H211" s="84" t="b">
        <v>0</v>
      </c>
      <c r="I211" s="84" t="b">
        <v>0</v>
      </c>
      <c r="J211" s="84" t="b">
        <v>0</v>
      </c>
      <c r="K211" s="84" t="b">
        <v>0</v>
      </c>
      <c r="L211" s="84" t="b">
        <v>0</v>
      </c>
    </row>
    <row r="212" spans="1:12" ht="15">
      <c r="A212" s="84" t="s">
        <v>4807</v>
      </c>
      <c r="B212" s="84" t="s">
        <v>5488</v>
      </c>
      <c r="C212" s="84">
        <v>3</v>
      </c>
      <c r="D212" s="122">
        <v>0.0012421325137755344</v>
      </c>
      <c r="E212" s="122">
        <v>2.4896772916636984</v>
      </c>
      <c r="F212" s="84" t="s">
        <v>5686</v>
      </c>
      <c r="G212" s="84" t="b">
        <v>0</v>
      </c>
      <c r="H212" s="84" t="b">
        <v>0</v>
      </c>
      <c r="I212" s="84" t="b">
        <v>0</v>
      </c>
      <c r="J212" s="84" t="b">
        <v>0</v>
      </c>
      <c r="K212" s="84" t="b">
        <v>0</v>
      </c>
      <c r="L212" s="84" t="b">
        <v>0</v>
      </c>
    </row>
    <row r="213" spans="1:12" ht="15">
      <c r="A213" s="84" t="s">
        <v>5488</v>
      </c>
      <c r="B213" s="84" t="s">
        <v>5489</v>
      </c>
      <c r="C213" s="84">
        <v>3</v>
      </c>
      <c r="D213" s="122">
        <v>0.0012421325137755344</v>
      </c>
      <c r="E213" s="122">
        <v>3.188647295999717</v>
      </c>
      <c r="F213" s="84" t="s">
        <v>5686</v>
      </c>
      <c r="G213" s="84" t="b">
        <v>0</v>
      </c>
      <c r="H213" s="84" t="b">
        <v>0</v>
      </c>
      <c r="I213" s="84" t="b">
        <v>0</v>
      </c>
      <c r="J213" s="84" t="b">
        <v>0</v>
      </c>
      <c r="K213" s="84" t="b">
        <v>0</v>
      </c>
      <c r="L213" s="84" t="b">
        <v>0</v>
      </c>
    </row>
    <row r="214" spans="1:12" ht="15">
      <c r="A214" s="84" t="s">
        <v>5489</v>
      </c>
      <c r="B214" s="84" t="s">
        <v>5490</v>
      </c>
      <c r="C214" s="84">
        <v>3</v>
      </c>
      <c r="D214" s="122">
        <v>0.0012421325137755344</v>
      </c>
      <c r="E214" s="122">
        <v>3.188647295999717</v>
      </c>
      <c r="F214" s="84" t="s">
        <v>5686</v>
      </c>
      <c r="G214" s="84" t="b">
        <v>0</v>
      </c>
      <c r="H214" s="84" t="b">
        <v>0</v>
      </c>
      <c r="I214" s="84" t="b">
        <v>0</v>
      </c>
      <c r="J214" s="84" t="b">
        <v>0</v>
      </c>
      <c r="K214" s="84" t="b">
        <v>0</v>
      </c>
      <c r="L214" s="84" t="b">
        <v>0</v>
      </c>
    </row>
    <row r="215" spans="1:12" ht="15">
      <c r="A215" s="84" t="s">
        <v>4809</v>
      </c>
      <c r="B215" s="84" t="s">
        <v>5491</v>
      </c>
      <c r="C215" s="84">
        <v>3</v>
      </c>
      <c r="D215" s="122">
        <v>0.0012421325137755344</v>
      </c>
      <c r="E215" s="122">
        <v>2.820670510705123</v>
      </c>
      <c r="F215" s="84" t="s">
        <v>5686</v>
      </c>
      <c r="G215" s="84" t="b">
        <v>0</v>
      </c>
      <c r="H215" s="84" t="b">
        <v>0</v>
      </c>
      <c r="I215" s="84" t="b">
        <v>0</v>
      </c>
      <c r="J215" s="84" t="b">
        <v>0</v>
      </c>
      <c r="K215" s="84" t="b">
        <v>0</v>
      </c>
      <c r="L215" s="84" t="b">
        <v>0</v>
      </c>
    </row>
    <row r="216" spans="1:12" ht="15">
      <c r="A216" s="84" t="s">
        <v>5491</v>
      </c>
      <c r="B216" s="84" t="s">
        <v>5492</v>
      </c>
      <c r="C216" s="84">
        <v>3</v>
      </c>
      <c r="D216" s="122">
        <v>0.0012421325137755344</v>
      </c>
      <c r="E216" s="122">
        <v>3.188647295999717</v>
      </c>
      <c r="F216" s="84" t="s">
        <v>5686</v>
      </c>
      <c r="G216" s="84" t="b">
        <v>0</v>
      </c>
      <c r="H216" s="84" t="b">
        <v>0</v>
      </c>
      <c r="I216" s="84" t="b">
        <v>0</v>
      </c>
      <c r="J216" s="84" t="b">
        <v>0</v>
      </c>
      <c r="K216" s="84" t="b">
        <v>0</v>
      </c>
      <c r="L216" s="84" t="b">
        <v>0</v>
      </c>
    </row>
    <row r="217" spans="1:12" ht="15">
      <c r="A217" s="84" t="s">
        <v>5492</v>
      </c>
      <c r="B217" s="84" t="s">
        <v>4800</v>
      </c>
      <c r="C217" s="84">
        <v>3</v>
      </c>
      <c r="D217" s="122">
        <v>0.0012421325137755344</v>
      </c>
      <c r="E217" s="122">
        <v>2.3233458698971736</v>
      </c>
      <c r="F217" s="84" t="s">
        <v>5686</v>
      </c>
      <c r="G217" s="84" t="b">
        <v>0</v>
      </c>
      <c r="H217" s="84" t="b">
        <v>0</v>
      </c>
      <c r="I217" s="84" t="b">
        <v>0</v>
      </c>
      <c r="J217" s="84" t="b">
        <v>0</v>
      </c>
      <c r="K217" s="84" t="b">
        <v>0</v>
      </c>
      <c r="L217" s="84" t="b">
        <v>0</v>
      </c>
    </row>
    <row r="218" spans="1:12" ht="15">
      <c r="A218" s="84" t="s">
        <v>4800</v>
      </c>
      <c r="B218" s="84" t="s">
        <v>5493</v>
      </c>
      <c r="C218" s="84">
        <v>3</v>
      </c>
      <c r="D218" s="122">
        <v>0.0012421325137755344</v>
      </c>
      <c r="E218" s="122">
        <v>2.3233458698971736</v>
      </c>
      <c r="F218" s="84" t="s">
        <v>5686</v>
      </c>
      <c r="G218" s="84" t="b">
        <v>0</v>
      </c>
      <c r="H218" s="84" t="b">
        <v>0</v>
      </c>
      <c r="I218" s="84" t="b">
        <v>0</v>
      </c>
      <c r="J218" s="84" t="b">
        <v>0</v>
      </c>
      <c r="K218" s="84" t="b">
        <v>0</v>
      </c>
      <c r="L218" s="84" t="b">
        <v>0</v>
      </c>
    </row>
    <row r="219" spans="1:12" ht="15">
      <c r="A219" s="84" t="s">
        <v>5495</v>
      </c>
      <c r="B219" s="84" t="s">
        <v>5496</v>
      </c>
      <c r="C219" s="84">
        <v>3</v>
      </c>
      <c r="D219" s="122">
        <v>0.0012421325137755344</v>
      </c>
      <c r="E219" s="122">
        <v>3.188647295999717</v>
      </c>
      <c r="F219" s="84" t="s">
        <v>5686</v>
      </c>
      <c r="G219" s="84" t="b">
        <v>0</v>
      </c>
      <c r="H219" s="84" t="b">
        <v>1</v>
      </c>
      <c r="I219" s="84" t="b">
        <v>0</v>
      </c>
      <c r="J219" s="84" t="b">
        <v>0</v>
      </c>
      <c r="K219" s="84" t="b">
        <v>0</v>
      </c>
      <c r="L219" s="84" t="b">
        <v>0</v>
      </c>
    </row>
    <row r="220" spans="1:12" ht="15">
      <c r="A220" s="84" t="s">
        <v>5496</v>
      </c>
      <c r="B220" s="84" t="s">
        <v>5497</v>
      </c>
      <c r="C220" s="84">
        <v>3</v>
      </c>
      <c r="D220" s="122">
        <v>0.0012421325137755344</v>
      </c>
      <c r="E220" s="122">
        <v>3.188647295999717</v>
      </c>
      <c r="F220" s="84" t="s">
        <v>5686</v>
      </c>
      <c r="G220" s="84" t="b">
        <v>0</v>
      </c>
      <c r="H220" s="84" t="b">
        <v>0</v>
      </c>
      <c r="I220" s="84" t="b">
        <v>0</v>
      </c>
      <c r="J220" s="84" t="b">
        <v>0</v>
      </c>
      <c r="K220" s="84" t="b">
        <v>0</v>
      </c>
      <c r="L220" s="84" t="b">
        <v>0</v>
      </c>
    </row>
    <row r="221" spans="1:12" ht="15">
      <c r="A221" s="84" t="s">
        <v>5497</v>
      </c>
      <c r="B221" s="84" t="s">
        <v>5498</v>
      </c>
      <c r="C221" s="84">
        <v>3</v>
      </c>
      <c r="D221" s="122">
        <v>0.0012421325137755344</v>
      </c>
      <c r="E221" s="122">
        <v>3.188647295999717</v>
      </c>
      <c r="F221" s="84" t="s">
        <v>5686</v>
      </c>
      <c r="G221" s="84" t="b">
        <v>0</v>
      </c>
      <c r="H221" s="84" t="b">
        <v>0</v>
      </c>
      <c r="I221" s="84" t="b">
        <v>0</v>
      </c>
      <c r="J221" s="84" t="b">
        <v>0</v>
      </c>
      <c r="K221" s="84" t="b">
        <v>0</v>
      </c>
      <c r="L221" s="84" t="b">
        <v>0</v>
      </c>
    </row>
    <row r="222" spans="1:12" ht="15">
      <c r="A222" s="84" t="s">
        <v>5498</v>
      </c>
      <c r="B222" s="84" t="s">
        <v>5499</v>
      </c>
      <c r="C222" s="84">
        <v>3</v>
      </c>
      <c r="D222" s="122">
        <v>0.0012421325137755344</v>
      </c>
      <c r="E222" s="122">
        <v>3.188647295999717</v>
      </c>
      <c r="F222" s="84" t="s">
        <v>5686</v>
      </c>
      <c r="G222" s="84" t="b">
        <v>0</v>
      </c>
      <c r="H222" s="84" t="b">
        <v>0</v>
      </c>
      <c r="I222" s="84" t="b">
        <v>0</v>
      </c>
      <c r="J222" s="84" t="b">
        <v>0</v>
      </c>
      <c r="K222" s="84" t="b">
        <v>1</v>
      </c>
      <c r="L222" s="84" t="b">
        <v>0</v>
      </c>
    </row>
    <row r="223" spans="1:12" ht="15">
      <c r="A223" s="84" t="s">
        <v>5499</v>
      </c>
      <c r="B223" s="84" t="s">
        <v>5500</v>
      </c>
      <c r="C223" s="84">
        <v>3</v>
      </c>
      <c r="D223" s="122">
        <v>0.0012421325137755344</v>
      </c>
      <c r="E223" s="122">
        <v>3.188647295999717</v>
      </c>
      <c r="F223" s="84" t="s">
        <v>5686</v>
      </c>
      <c r="G223" s="84" t="b">
        <v>0</v>
      </c>
      <c r="H223" s="84" t="b">
        <v>1</v>
      </c>
      <c r="I223" s="84" t="b">
        <v>0</v>
      </c>
      <c r="J223" s="84" t="b">
        <v>0</v>
      </c>
      <c r="K223" s="84" t="b">
        <v>1</v>
      </c>
      <c r="L223" s="84" t="b">
        <v>0</v>
      </c>
    </row>
    <row r="224" spans="1:12" ht="15">
      <c r="A224" s="84" t="s">
        <v>5500</v>
      </c>
      <c r="B224" s="84" t="s">
        <v>5501</v>
      </c>
      <c r="C224" s="84">
        <v>3</v>
      </c>
      <c r="D224" s="122">
        <v>0.0012421325137755344</v>
      </c>
      <c r="E224" s="122">
        <v>3.188647295999717</v>
      </c>
      <c r="F224" s="84" t="s">
        <v>5686</v>
      </c>
      <c r="G224" s="84" t="b">
        <v>0</v>
      </c>
      <c r="H224" s="84" t="b">
        <v>1</v>
      </c>
      <c r="I224" s="84" t="b">
        <v>0</v>
      </c>
      <c r="J224" s="84" t="b">
        <v>0</v>
      </c>
      <c r="K224" s="84" t="b">
        <v>0</v>
      </c>
      <c r="L224" s="84" t="b">
        <v>0</v>
      </c>
    </row>
    <row r="225" spans="1:12" ht="15">
      <c r="A225" s="84" t="s">
        <v>5501</v>
      </c>
      <c r="B225" s="84" t="s">
        <v>5502</v>
      </c>
      <c r="C225" s="84">
        <v>3</v>
      </c>
      <c r="D225" s="122">
        <v>0.0012421325137755344</v>
      </c>
      <c r="E225" s="122">
        <v>3.188647295999717</v>
      </c>
      <c r="F225" s="84" t="s">
        <v>5686</v>
      </c>
      <c r="G225" s="84" t="b">
        <v>0</v>
      </c>
      <c r="H225" s="84" t="b">
        <v>0</v>
      </c>
      <c r="I225" s="84" t="b">
        <v>0</v>
      </c>
      <c r="J225" s="84" t="b">
        <v>0</v>
      </c>
      <c r="K225" s="84" t="b">
        <v>0</v>
      </c>
      <c r="L225" s="84" t="b">
        <v>0</v>
      </c>
    </row>
    <row r="226" spans="1:12" ht="15">
      <c r="A226" s="84" t="s">
        <v>5502</v>
      </c>
      <c r="B226" s="84" t="s">
        <v>5353</v>
      </c>
      <c r="C226" s="84">
        <v>3</v>
      </c>
      <c r="D226" s="122">
        <v>0.0012421325137755344</v>
      </c>
      <c r="E226" s="122">
        <v>2.4896772916636984</v>
      </c>
      <c r="F226" s="84" t="s">
        <v>5686</v>
      </c>
      <c r="G226" s="84" t="b">
        <v>0</v>
      </c>
      <c r="H226" s="84" t="b">
        <v>0</v>
      </c>
      <c r="I226" s="84" t="b">
        <v>0</v>
      </c>
      <c r="J226" s="84" t="b">
        <v>0</v>
      </c>
      <c r="K226" s="84" t="b">
        <v>0</v>
      </c>
      <c r="L226" s="84" t="b">
        <v>0</v>
      </c>
    </row>
    <row r="227" spans="1:12" ht="15">
      <c r="A227" s="84" t="s">
        <v>5353</v>
      </c>
      <c r="B227" s="84" t="s">
        <v>5460</v>
      </c>
      <c r="C227" s="84">
        <v>3</v>
      </c>
      <c r="D227" s="122">
        <v>0.0012421325137755344</v>
      </c>
      <c r="E227" s="122">
        <v>2.3647385550553985</v>
      </c>
      <c r="F227" s="84" t="s">
        <v>5686</v>
      </c>
      <c r="G227" s="84" t="b">
        <v>0</v>
      </c>
      <c r="H227" s="84" t="b">
        <v>0</v>
      </c>
      <c r="I227" s="84" t="b">
        <v>0</v>
      </c>
      <c r="J227" s="84" t="b">
        <v>0</v>
      </c>
      <c r="K227" s="84" t="b">
        <v>0</v>
      </c>
      <c r="L227" s="84" t="b">
        <v>0</v>
      </c>
    </row>
    <row r="228" spans="1:12" ht="15">
      <c r="A228" s="84" t="s">
        <v>5460</v>
      </c>
      <c r="B228" s="84" t="s">
        <v>5503</v>
      </c>
      <c r="C228" s="84">
        <v>3</v>
      </c>
      <c r="D228" s="122">
        <v>0.0012421325137755344</v>
      </c>
      <c r="E228" s="122">
        <v>3.188647295999717</v>
      </c>
      <c r="F228" s="84" t="s">
        <v>5686</v>
      </c>
      <c r="G228" s="84" t="b">
        <v>0</v>
      </c>
      <c r="H228" s="84" t="b">
        <v>0</v>
      </c>
      <c r="I228" s="84" t="b">
        <v>0</v>
      </c>
      <c r="J228" s="84" t="b">
        <v>0</v>
      </c>
      <c r="K228" s="84" t="b">
        <v>0</v>
      </c>
      <c r="L228" s="84" t="b">
        <v>0</v>
      </c>
    </row>
    <row r="229" spans="1:12" ht="15">
      <c r="A229" s="84" t="s">
        <v>5504</v>
      </c>
      <c r="B229" s="84" t="s">
        <v>5461</v>
      </c>
      <c r="C229" s="84">
        <v>3</v>
      </c>
      <c r="D229" s="122">
        <v>0.0012421325137755344</v>
      </c>
      <c r="E229" s="122">
        <v>3.0637085593914173</v>
      </c>
      <c r="F229" s="84" t="s">
        <v>5686</v>
      </c>
      <c r="G229" s="84" t="b">
        <v>0</v>
      </c>
      <c r="H229" s="84" t="b">
        <v>0</v>
      </c>
      <c r="I229" s="84" t="b">
        <v>0</v>
      </c>
      <c r="J229" s="84" t="b">
        <v>0</v>
      </c>
      <c r="K229" s="84" t="b">
        <v>0</v>
      </c>
      <c r="L229" s="84" t="b">
        <v>0</v>
      </c>
    </row>
    <row r="230" spans="1:12" ht="15">
      <c r="A230" s="84" t="s">
        <v>5405</v>
      </c>
      <c r="B230" s="84" t="s">
        <v>4790</v>
      </c>
      <c r="C230" s="84">
        <v>3</v>
      </c>
      <c r="D230" s="122">
        <v>0.0012421325137755344</v>
      </c>
      <c r="E230" s="122">
        <v>1.800467124616836</v>
      </c>
      <c r="F230" s="84" t="s">
        <v>5686</v>
      </c>
      <c r="G230" s="84" t="b">
        <v>0</v>
      </c>
      <c r="H230" s="84" t="b">
        <v>0</v>
      </c>
      <c r="I230" s="84" t="b">
        <v>0</v>
      </c>
      <c r="J230" s="84" t="b">
        <v>0</v>
      </c>
      <c r="K230" s="84" t="b">
        <v>0</v>
      </c>
      <c r="L230" s="84" t="b">
        <v>0</v>
      </c>
    </row>
    <row r="231" spans="1:12" ht="15">
      <c r="A231" s="84" t="s">
        <v>5347</v>
      </c>
      <c r="B231" s="84" t="s">
        <v>5505</v>
      </c>
      <c r="C231" s="84">
        <v>3</v>
      </c>
      <c r="D231" s="122">
        <v>0.0012421325137755344</v>
      </c>
      <c r="E231" s="122">
        <v>2.3040407147017867</v>
      </c>
      <c r="F231" s="84" t="s">
        <v>5686</v>
      </c>
      <c r="G231" s="84" t="b">
        <v>0</v>
      </c>
      <c r="H231" s="84" t="b">
        <v>0</v>
      </c>
      <c r="I231" s="84" t="b">
        <v>0</v>
      </c>
      <c r="J231" s="84" t="b">
        <v>0</v>
      </c>
      <c r="K231" s="84" t="b">
        <v>0</v>
      </c>
      <c r="L231" s="84" t="b">
        <v>0</v>
      </c>
    </row>
    <row r="232" spans="1:12" ht="15">
      <c r="A232" s="84" t="s">
        <v>5505</v>
      </c>
      <c r="B232" s="84" t="s">
        <v>5506</v>
      </c>
      <c r="C232" s="84">
        <v>3</v>
      </c>
      <c r="D232" s="122">
        <v>0.0012421325137755344</v>
      </c>
      <c r="E232" s="122">
        <v>3.188647295999717</v>
      </c>
      <c r="F232" s="84" t="s">
        <v>5686</v>
      </c>
      <c r="G232" s="84" t="b">
        <v>0</v>
      </c>
      <c r="H232" s="84" t="b">
        <v>0</v>
      </c>
      <c r="I232" s="84" t="b">
        <v>0</v>
      </c>
      <c r="J232" s="84" t="b">
        <v>0</v>
      </c>
      <c r="K232" s="84" t="b">
        <v>0</v>
      </c>
      <c r="L232" s="84" t="b">
        <v>0</v>
      </c>
    </row>
    <row r="233" spans="1:12" ht="15">
      <c r="A233" s="84" t="s">
        <v>5506</v>
      </c>
      <c r="B233" s="84" t="s">
        <v>4829</v>
      </c>
      <c r="C233" s="84">
        <v>3</v>
      </c>
      <c r="D233" s="122">
        <v>0.0012421325137755344</v>
      </c>
      <c r="E233" s="122">
        <v>2.586587304671755</v>
      </c>
      <c r="F233" s="84" t="s">
        <v>5686</v>
      </c>
      <c r="G233" s="84" t="b">
        <v>0</v>
      </c>
      <c r="H233" s="84" t="b">
        <v>0</v>
      </c>
      <c r="I233" s="84" t="b">
        <v>0</v>
      </c>
      <c r="J233" s="84" t="b">
        <v>0</v>
      </c>
      <c r="K233" s="84" t="b">
        <v>0</v>
      </c>
      <c r="L233" s="84" t="b">
        <v>0</v>
      </c>
    </row>
    <row r="234" spans="1:12" ht="15">
      <c r="A234" s="84" t="s">
        <v>4829</v>
      </c>
      <c r="B234" s="84" t="s">
        <v>5507</v>
      </c>
      <c r="C234" s="84">
        <v>3</v>
      </c>
      <c r="D234" s="122">
        <v>0.0012421325137755344</v>
      </c>
      <c r="E234" s="122">
        <v>2.586587304671755</v>
      </c>
      <c r="F234" s="84" t="s">
        <v>5686</v>
      </c>
      <c r="G234" s="84" t="b">
        <v>0</v>
      </c>
      <c r="H234" s="84" t="b">
        <v>0</v>
      </c>
      <c r="I234" s="84" t="b">
        <v>0</v>
      </c>
      <c r="J234" s="84" t="b">
        <v>0</v>
      </c>
      <c r="K234" s="84" t="b">
        <v>0</v>
      </c>
      <c r="L234" s="84" t="b">
        <v>0</v>
      </c>
    </row>
    <row r="235" spans="1:12" ht="15">
      <c r="A235" s="84" t="s">
        <v>5507</v>
      </c>
      <c r="B235" s="84" t="s">
        <v>5508</v>
      </c>
      <c r="C235" s="84">
        <v>3</v>
      </c>
      <c r="D235" s="122">
        <v>0.0012421325137755344</v>
      </c>
      <c r="E235" s="122">
        <v>3.188647295999717</v>
      </c>
      <c r="F235" s="84" t="s">
        <v>5686</v>
      </c>
      <c r="G235" s="84" t="b">
        <v>0</v>
      </c>
      <c r="H235" s="84" t="b">
        <v>0</v>
      </c>
      <c r="I235" s="84" t="b">
        <v>0</v>
      </c>
      <c r="J235" s="84" t="b">
        <v>0</v>
      </c>
      <c r="K235" s="84" t="b">
        <v>0</v>
      </c>
      <c r="L235" s="84" t="b">
        <v>0</v>
      </c>
    </row>
    <row r="236" spans="1:12" ht="15">
      <c r="A236" s="84" t="s">
        <v>5508</v>
      </c>
      <c r="B236" s="84" t="s">
        <v>5462</v>
      </c>
      <c r="C236" s="84">
        <v>3</v>
      </c>
      <c r="D236" s="122">
        <v>0.0012421325137755344</v>
      </c>
      <c r="E236" s="122">
        <v>3.0637085593914173</v>
      </c>
      <c r="F236" s="84" t="s">
        <v>5686</v>
      </c>
      <c r="G236" s="84" t="b">
        <v>0</v>
      </c>
      <c r="H236" s="84" t="b">
        <v>0</v>
      </c>
      <c r="I236" s="84" t="b">
        <v>0</v>
      </c>
      <c r="J236" s="84" t="b">
        <v>0</v>
      </c>
      <c r="K236" s="84" t="b">
        <v>0</v>
      </c>
      <c r="L236" s="84" t="b">
        <v>0</v>
      </c>
    </row>
    <row r="237" spans="1:12" ht="15">
      <c r="A237" s="84" t="s">
        <v>5462</v>
      </c>
      <c r="B237" s="84" t="s">
        <v>5463</v>
      </c>
      <c r="C237" s="84">
        <v>3</v>
      </c>
      <c r="D237" s="122">
        <v>0.0012421325137755344</v>
      </c>
      <c r="E237" s="122">
        <v>2.9387698227831174</v>
      </c>
      <c r="F237" s="84" t="s">
        <v>5686</v>
      </c>
      <c r="G237" s="84" t="b">
        <v>0</v>
      </c>
      <c r="H237" s="84" t="b">
        <v>0</v>
      </c>
      <c r="I237" s="84" t="b">
        <v>0</v>
      </c>
      <c r="J237" s="84" t="b">
        <v>0</v>
      </c>
      <c r="K237" s="84" t="b">
        <v>0</v>
      </c>
      <c r="L237" s="84" t="b">
        <v>0</v>
      </c>
    </row>
    <row r="238" spans="1:12" ht="15">
      <c r="A238" s="84" t="s">
        <v>5463</v>
      </c>
      <c r="B238" s="84" t="s">
        <v>5509</v>
      </c>
      <c r="C238" s="84">
        <v>3</v>
      </c>
      <c r="D238" s="122">
        <v>0.0012421325137755344</v>
      </c>
      <c r="E238" s="122">
        <v>3.0637085593914173</v>
      </c>
      <c r="F238" s="84" t="s">
        <v>5686</v>
      </c>
      <c r="G238" s="84" t="b">
        <v>0</v>
      </c>
      <c r="H238" s="84" t="b">
        <v>0</v>
      </c>
      <c r="I238" s="84" t="b">
        <v>0</v>
      </c>
      <c r="J238" s="84" t="b">
        <v>0</v>
      </c>
      <c r="K238" s="84" t="b">
        <v>0</v>
      </c>
      <c r="L238" s="84" t="b">
        <v>0</v>
      </c>
    </row>
    <row r="239" spans="1:12" ht="15">
      <c r="A239" s="84" t="s">
        <v>5509</v>
      </c>
      <c r="B239" s="84" t="s">
        <v>5510</v>
      </c>
      <c r="C239" s="84">
        <v>3</v>
      </c>
      <c r="D239" s="122">
        <v>0.0012421325137755344</v>
      </c>
      <c r="E239" s="122">
        <v>3.188647295999717</v>
      </c>
      <c r="F239" s="84" t="s">
        <v>5686</v>
      </c>
      <c r="G239" s="84" t="b">
        <v>0</v>
      </c>
      <c r="H239" s="84" t="b">
        <v>0</v>
      </c>
      <c r="I239" s="84" t="b">
        <v>0</v>
      </c>
      <c r="J239" s="84" t="b">
        <v>0</v>
      </c>
      <c r="K239" s="84" t="b">
        <v>0</v>
      </c>
      <c r="L239" s="84" t="b">
        <v>0</v>
      </c>
    </row>
    <row r="240" spans="1:12" ht="15">
      <c r="A240" s="84" t="s">
        <v>5510</v>
      </c>
      <c r="B240" s="84" t="s">
        <v>4832</v>
      </c>
      <c r="C240" s="84">
        <v>3</v>
      </c>
      <c r="D240" s="122">
        <v>0.0012421325137755344</v>
      </c>
      <c r="E240" s="122">
        <v>2.285557309007774</v>
      </c>
      <c r="F240" s="84" t="s">
        <v>5686</v>
      </c>
      <c r="G240" s="84" t="b">
        <v>0</v>
      </c>
      <c r="H240" s="84" t="b">
        <v>0</v>
      </c>
      <c r="I240" s="84" t="b">
        <v>0</v>
      </c>
      <c r="J240" s="84" t="b">
        <v>0</v>
      </c>
      <c r="K240" s="84" t="b">
        <v>0</v>
      </c>
      <c r="L240" s="84" t="b">
        <v>0</v>
      </c>
    </row>
    <row r="241" spans="1:12" ht="15">
      <c r="A241" s="84" t="s">
        <v>4832</v>
      </c>
      <c r="B241" s="84" t="s">
        <v>5511</v>
      </c>
      <c r="C241" s="84">
        <v>3</v>
      </c>
      <c r="D241" s="122">
        <v>0.0012421325137755344</v>
      </c>
      <c r="E241" s="122">
        <v>2.285557309007774</v>
      </c>
      <c r="F241" s="84" t="s">
        <v>5686</v>
      </c>
      <c r="G241" s="84" t="b">
        <v>0</v>
      </c>
      <c r="H241" s="84" t="b">
        <v>0</v>
      </c>
      <c r="I241" s="84" t="b">
        <v>0</v>
      </c>
      <c r="J241" s="84" t="b">
        <v>0</v>
      </c>
      <c r="K241" s="84" t="b">
        <v>0</v>
      </c>
      <c r="L241" s="84" t="b">
        <v>0</v>
      </c>
    </row>
    <row r="242" spans="1:12" ht="15">
      <c r="A242" s="84" t="s">
        <v>5511</v>
      </c>
      <c r="B242" s="84" t="s">
        <v>5512</v>
      </c>
      <c r="C242" s="84">
        <v>3</v>
      </c>
      <c r="D242" s="122">
        <v>0.0012421325137755344</v>
      </c>
      <c r="E242" s="122">
        <v>3.188647295999717</v>
      </c>
      <c r="F242" s="84" t="s">
        <v>5686</v>
      </c>
      <c r="G242" s="84" t="b">
        <v>0</v>
      </c>
      <c r="H242" s="84" t="b">
        <v>0</v>
      </c>
      <c r="I242" s="84" t="b">
        <v>0</v>
      </c>
      <c r="J242" s="84" t="b">
        <v>0</v>
      </c>
      <c r="K242" s="84" t="b">
        <v>0</v>
      </c>
      <c r="L242" s="84" t="b">
        <v>0</v>
      </c>
    </row>
    <row r="243" spans="1:12" ht="15">
      <c r="A243" s="84" t="s">
        <v>5512</v>
      </c>
      <c r="B243" s="84" t="s">
        <v>4793</v>
      </c>
      <c r="C243" s="84">
        <v>3</v>
      </c>
      <c r="D243" s="122">
        <v>0.0012421325137755344</v>
      </c>
      <c r="E243" s="122">
        <v>2.003010719037806</v>
      </c>
      <c r="F243" s="84" t="s">
        <v>5686</v>
      </c>
      <c r="G243" s="84" t="b">
        <v>0</v>
      </c>
      <c r="H243" s="84" t="b">
        <v>0</v>
      </c>
      <c r="I243" s="84" t="b">
        <v>0</v>
      </c>
      <c r="J243" s="84" t="b">
        <v>0</v>
      </c>
      <c r="K243" s="84" t="b">
        <v>0</v>
      </c>
      <c r="L243" s="84" t="b">
        <v>0</v>
      </c>
    </row>
    <row r="244" spans="1:12" ht="15">
      <c r="A244" s="84" t="s">
        <v>4793</v>
      </c>
      <c r="B244" s="84" t="s">
        <v>5450</v>
      </c>
      <c r="C244" s="84">
        <v>3</v>
      </c>
      <c r="D244" s="122">
        <v>0.0012421325137755344</v>
      </c>
      <c r="E244" s="122">
        <v>1.8780719824295058</v>
      </c>
      <c r="F244" s="84" t="s">
        <v>5686</v>
      </c>
      <c r="G244" s="84" t="b">
        <v>0</v>
      </c>
      <c r="H244" s="84" t="b">
        <v>0</v>
      </c>
      <c r="I244" s="84" t="b">
        <v>0</v>
      </c>
      <c r="J244" s="84" t="b">
        <v>0</v>
      </c>
      <c r="K244" s="84" t="b">
        <v>0</v>
      </c>
      <c r="L244" s="84" t="b">
        <v>0</v>
      </c>
    </row>
    <row r="245" spans="1:12" ht="15">
      <c r="A245" s="84" t="s">
        <v>333</v>
      </c>
      <c r="B245" s="84" t="s">
        <v>4772</v>
      </c>
      <c r="C245" s="84">
        <v>3</v>
      </c>
      <c r="D245" s="122">
        <v>0.0012421325137755344</v>
      </c>
      <c r="E245" s="122">
        <v>1.42521930243678</v>
      </c>
      <c r="F245" s="84" t="s">
        <v>5686</v>
      </c>
      <c r="G245" s="84" t="b">
        <v>0</v>
      </c>
      <c r="H245" s="84" t="b">
        <v>0</v>
      </c>
      <c r="I245" s="84" t="b">
        <v>0</v>
      </c>
      <c r="J245" s="84" t="b">
        <v>0</v>
      </c>
      <c r="K245" s="84" t="b">
        <v>0</v>
      </c>
      <c r="L245" s="84" t="b">
        <v>0</v>
      </c>
    </row>
    <row r="246" spans="1:12" ht="15">
      <c r="A246" s="84" t="s">
        <v>5470</v>
      </c>
      <c r="B246" s="84" t="s">
        <v>5345</v>
      </c>
      <c r="C246" s="84">
        <v>3</v>
      </c>
      <c r="D246" s="122">
        <v>0.0012421325137755344</v>
      </c>
      <c r="E246" s="122">
        <v>1.6165505280491983</v>
      </c>
      <c r="F246" s="84" t="s">
        <v>5686</v>
      </c>
      <c r="G246" s="84" t="b">
        <v>0</v>
      </c>
      <c r="H246" s="84" t="b">
        <v>0</v>
      </c>
      <c r="I246" s="84" t="b">
        <v>0</v>
      </c>
      <c r="J246" s="84" t="b">
        <v>0</v>
      </c>
      <c r="K246" s="84" t="b">
        <v>0</v>
      </c>
      <c r="L246" s="84" t="b">
        <v>0</v>
      </c>
    </row>
    <row r="247" spans="1:12" ht="15">
      <c r="A247" s="84" t="s">
        <v>5178</v>
      </c>
      <c r="B247" s="84" t="s">
        <v>4772</v>
      </c>
      <c r="C247" s="84">
        <v>3</v>
      </c>
      <c r="D247" s="122">
        <v>0.0012421325137755344</v>
      </c>
      <c r="E247" s="122">
        <v>1.42521930243678</v>
      </c>
      <c r="F247" s="84" t="s">
        <v>5686</v>
      </c>
      <c r="G247" s="84" t="b">
        <v>0</v>
      </c>
      <c r="H247" s="84" t="b">
        <v>1</v>
      </c>
      <c r="I247" s="84" t="b">
        <v>0</v>
      </c>
      <c r="J247" s="84" t="b">
        <v>0</v>
      </c>
      <c r="K247" s="84" t="b">
        <v>0</v>
      </c>
      <c r="L247" s="84" t="b">
        <v>0</v>
      </c>
    </row>
    <row r="248" spans="1:12" ht="15">
      <c r="A248" s="84" t="s">
        <v>4796</v>
      </c>
      <c r="B248" s="84" t="s">
        <v>5516</v>
      </c>
      <c r="C248" s="84">
        <v>3</v>
      </c>
      <c r="D248" s="122">
        <v>0.0012421325137755344</v>
      </c>
      <c r="E248" s="122">
        <v>2.551825198412543</v>
      </c>
      <c r="F248" s="84" t="s">
        <v>5686</v>
      </c>
      <c r="G248" s="84" t="b">
        <v>0</v>
      </c>
      <c r="H248" s="84" t="b">
        <v>0</v>
      </c>
      <c r="I248" s="84" t="b">
        <v>0</v>
      </c>
      <c r="J248" s="84" t="b">
        <v>0</v>
      </c>
      <c r="K248" s="84" t="b">
        <v>0</v>
      </c>
      <c r="L248" s="84" t="b">
        <v>0</v>
      </c>
    </row>
    <row r="249" spans="1:12" ht="15">
      <c r="A249" s="84" t="s">
        <v>5516</v>
      </c>
      <c r="B249" s="84" t="s">
        <v>5372</v>
      </c>
      <c r="C249" s="84">
        <v>3</v>
      </c>
      <c r="D249" s="122">
        <v>0.0012421325137755344</v>
      </c>
      <c r="E249" s="122">
        <v>2.711526041280055</v>
      </c>
      <c r="F249" s="84" t="s">
        <v>5686</v>
      </c>
      <c r="G249" s="84" t="b">
        <v>0</v>
      </c>
      <c r="H249" s="84" t="b">
        <v>0</v>
      </c>
      <c r="I249" s="84" t="b">
        <v>0</v>
      </c>
      <c r="J249" s="84" t="b">
        <v>0</v>
      </c>
      <c r="K249" s="84" t="b">
        <v>0</v>
      </c>
      <c r="L249" s="84" t="b">
        <v>0</v>
      </c>
    </row>
    <row r="250" spans="1:12" ht="15">
      <c r="A250" s="84" t="s">
        <v>5473</v>
      </c>
      <c r="B250" s="84" t="s">
        <v>5412</v>
      </c>
      <c r="C250" s="84">
        <v>3</v>
      </c>
      <c r="D250" s="122">
        <v>0.0012421325137755344</v>
      </c>
      <c r="E250" s="122">
        <v>2.9387698227831174</v>
      </c>
      <c r="F250" s="84" t="s">
        <v>5686</v>
      </c>
      <c r="G250" s="84" t="b">
        <v>0</v>
      </c>
      <c r="H250" s="84" t="b">
        <v>0</v>
      </c>
      <c r="I250" s="84" t="b">
        <v>0</v>
      </c>
      <c r="J250" s="84" t="b">
        <v>0</v>
      </c>
      <c r="K250" s="84" t="b">
        <v>0</v>
      </c>
      <c r="L250" s="84" t="b">
        <v>0</v>
      </c>
    </row>
    <row r="251" spans="1:12" ht="15">
      <c r="A251" s="84" t="s">
        <v>4772</v>
      </c>
      <c r="B251" s="84" t="s">
        <v>5416</v>
      </c>
      <c r="C251" s="84">
        <v>3</v>
      </c>
      <c r="D251" s="122">
        <v>0.0012421325137755344</v>
      </c>
      <c r="E251" s="122">
        <v>1.2290759530553257</v>
      </c>
      <c r="F251" s="84" t="s">
        <v>5686</v>
      </c>
      <c r="G251" s="84" t="b">
        <v>0</v>
      </c>
      <c r="H251" s="84" t="b">
        <v>0</v>
      </c>
      <c r="I251" s="84" t="b">
        <v>0</v>
      </c>
      <c r="J251" s="84" t="b">
        <v>0</v>
      </c>
      <c r="K251" s="84" t="b">
        <v>0</v>
      </c>
      <c r="L251" s="84" t="b">
        <v>0</v>
      </c>
    </row>
    <row r="252" spans="1:12" ht="15">
      <c r="A252" s="84" t="s">
        <v>4743</v>
      </c>
      <c r="B252" s="84" t="s">
        <v>5520</v>
      </c>
      <c r="C252" s="84">
        <v>3</v>
      </c>
      <c r="D252" s="122">
        <v>0.0012421325137755344</v>
      </c>
      <c r="E252" s="122">
        <v>2.966798546383361</v>
      </c>
      <c r="F252" s="84" t="s">
        <v>5686</v>
      </c>
      <c r="G252" s="84" t="b">
        <v>0</v>
      </c>
      <c r="H252" s="84" t="b">
        <v>0</v>
      </c>
      <c r="I252" s="84" t="b">
        <v>0</v>
      </c>
      <c r="J252" s="84" t="b">
        <v>0</v>
      </c>
      <c r="K252" s="84" t="b">
        <v>0</v>
      </c>
      <c r="L252" s="84" t="b">
        <v>0</v>
      </c>
    </row>
    <row r="253" spans="1:12" ht="15">
      <c r="A253" s="84" t="s">
        <v>5520</v>
      </c>
      <c r="B253" s="84" t="s">
        <v>5521</v>
      </c>
      <c r="C253" s="84">
        <v>3</v>
      </c>
      <c r="D253" s="122">
        <v>0.0012421325137755344</v>
      </c>
      <c r="E253" s="122">
        <v>3.188647295999717</v>
      </c>
      <c r="F253" s="84" t="s">
        <v>5686</v>
      </c>
      <c r="G253" s="84" t="b">
        <v>0</v>
      </c>
      <c r="H253" s="84" t="b">
        <v>0</v>
      </c>
      <c r="I253" s="84" t="b">
        <v>0</v>
      </c>
      <c r="J253" s="84" t="b">
        <v>1</v>
      </c>
      <c r="K253" s="84" t="b">
        <v>0</v>
      </c>
      <c r="L253" s="84" t="b">
        <v>0</v>
      </c>
    </row>
    <row r="254" spans="1:12" ht="15">
      <c r="A254" s="84" t="s">
        <v>5523</v>
      </c>
      <c r="B254" s="84" t="s">
        <v>4772</v>
      </c>
      <c r="C254" s="84">
        <v>3</v>
      </c>
      <c r="D254" s="122">
        <v>0.0012421325137755344</v>
      </c>
      <c r="E254" s="122">
        <v>1.42521930243678</v>
      </c>
      <c r="F254" s="84" t="s">
        <v>5686</v>
      </c>
      <c r="G254" s="84" t="b">
        <v>0</v>
      </c>
      <c r="H254" s="84" t="b">
        <v>0</v>
      </c>
      <c r="I254" s="84" t="b">
        <v>0</v>
      </c>
      <c r="J254" s="84" t="b">
        <v>0</v>
      </c>
      <c r="K254" s="84" t="b">
        <v>0</v>
      </c>
      <c r="L254" s="84" t="b">
        <v>0</v>
      </c>
    </row>
    <row r="255" spans="1:12" ht="15">
      <c r="A255" s="84" t="s">
        <v>265</v>
      </c>
      <c r="B255" s="84" t="s">
        <v>5401</v>
      </c>
      <c r="C255" s="84">
        <v>3</v>
      </c>
      <c r="D255" s="122">
        <v>0.0012421325137755344</v>
      </c>
      <c r="E255" s="122">
        <v>2.966798546383361</v>
      </c>
      <c r="F255" s="84" t="s">
        <v>5686</v>
      </c>
      <c r="G255" s="84" t="b">
        <v>0</v>
      </c>
      <c r="H255" s="84" t="b">
        <v>0</v>
      </c>
      <c r="I255" s="84" t="b">
        <v>0</v>
      </c>
      <c r="J255" s="84" t="b">
        <v>0</v>
      </c>
      <c r="K255" s="84" t="b">
        <v>0</v>
      </c>
      <c r="L255" s="84" t="b">
        <v>0</v>
      </c>
    </row>
    <row r="256" spans="1:12" ht="15">
      <c r="A256" s="84" t="s">
        <v>5444</v>
      </c>
      <c r="B256" s="84" t="s">
        <v>5524</v>
      </c>
      <c r="C256" s="84">
        <v>3</v>
      </c>
      <c r="D256" s="122">
        <v>0.0012421325137755344</v>
      </c>
      <c r="E256" s="122">
        <v>2.966798546383361</v>
      </c>
      <c r="F256" s="84" t="s">
        <v>5686</v>
      </c>
      <c r="G256" s="84" t="b">
        <v>0</v>
      </c>
      <c r="H256" s="84" t="b">
        <v>0</v>
      </c>
      <c r="I256" s="84" t="b">
        <v>0</v>
      </c>
      <c r="J256" s="84" t="b">
        <v>0</v>
      </c>
      <c r="K256" s="84" t="b">
        <v>0</v>
      </c>
      <c r="L256" s="84" t="b">
        <v>0</v>
      </c>
    </row>
    <row r="257" spans="1:12" ht="15">
      <c r="A257" s="84" t="s">
        <v>4772</v>
      </c>
      <c r="B257" s="84" t="s">
        <v>4754</v>
      </c>
      <c r="C257" s="84">
        <v>3</v>
      </c>
      <c r="D257" s="122">
        <v>0.0012421325137755344</v>
      </c>
      <c r="E257" s="122">
        <v>1.4509247026716818</v>
      </c>
      <c r="F257" s="84" t="s">
        <v>5686</v>
      </c>
      <c r="G257" s="84" t="b">
        <v>0</v>
      </c>
      <c r="H257" s="84" t="b">
        <v>0</v>
      </c>
      <c r="I257" s="84" t="b">
        <v>0</v>
      </c>
      <c r="J257" s="84" t="b">
        <v>0</v>
      </c>
      <c r="K257" s="84" t="b">
        <v>0</v>
      </c>
      <c r="L257" s="84" t="b">
        <v>0</v>
      </c>
    </row>
    <row r="258" spans="1:12" ht="15">
      <c r="A258" s="84" t="s">
        <v>5529</v>
      </c>
      <c r="B258" s="84" t="s">
        <v>534</v>
      </c>
      <c r="C258" s="84">
        <v>3</v>
      </c>
      <c r="D258" s="122">
        <v>0.0012421325137755344</v>
      </c>
      <c r="E258" s="122">
        <v>3.188647295999717</v>
      </c>
      <c r="F258" s="84" t="s">
        <v>5686</v>
      </c>
      <c r="G258" s="84" t="b">
        <v>0</v>
      </c>
      <c r="H258" s="84" t="b">
        <v>0</v>
      </c>
      <c r="I258" s="84" t="b">
        <v>0</v>
      </c>
      <c r="J258" s="84" t="b">
        <v>0</v>
      </c>
      <c r="K258" s="84" t="b">
        <v>0</v>
      </c>
      <c r="L258" s="84" t="b">
        <v>0</v>
      </c>
    </row>
    <row r="259" spans="1:12" ht="15">
      <c r="A259" s="84" t="s">
        <v>534</v>
      </c>
      <c r="B259" s="84" t="s">
        <v>533</v>
      </c>
      <c r="C259" s="84">
        <v>3</v>
      </c>
      <c r="D259" s="122">
        <v>0.0012421325137755344</v>
      </c>
      <c r="E259" s="122">
        <v>3.188647295999717</v>
      </c>
      <c r="F259" s="84" t="s">
        <v>5686</v>
      </c>
      <c r="G259" s="84" t="b">
        <v>0</v>
      </c>
      <c r="H259" s="84" t="b">
        <v>0</v>
      </c>
      <c r="I259" s="84" t="b">
        <v>0</v>
      </c>
      <c r="J259" s="84" t="b">
        <v>0</v>
      </c>
      <c r="K259" s="84" t="b">
        <v>0</v>
      </c>
      <c r="L259" s="84" t="b">
        <v>0</v>
      </c>
    </row>
    <row r="260" spans="1:12" ht="15">
      <c r="A260" s="84" t="s">
        <v>533</v>
      </c>
      <c r="B260" s="84" t="s">
        <v>532</v>
      </c>
      <c r="C260" s="84">
        <v>3</v>
      </c>
      <c r="D260" s="122">
        <v>0.0012421325137755344</v>
      </c>
      <c r="E260" s="122">
        <v>3.188647295999717</v>
      </c>
      <c r="F260" s="84" t="s">
        <v>5686</v>
      </c>
      <c r="G260" s="84" t="b">
        <v>0</v>
      </c>
      <c r="H260" s="84" t="b">
        <v>0</v>
      </c>
      <c r="I260" s="84" t="b">
        <v>0</v>
      </c>
      <c r="J260" s="84" t="b">
        <v>0</v>
      </c>
      <c r="K260" s="84" t="b">
        <v>0</v>
      </c>
      <c r="L260" s="84" t="b">
        <v>0</v>
      </c>
    </row>
    <row r="261" spans="1:12" ht="15">
      <c r="A261" s="84" t="s">
        <v>532</v>
      </c>
      <c r="B261" s="84" t="s">
        <v>5530</v>
      </c>
      <c r="C261" s="84">
        <v>3</v>
      </c>
      <c r="D261" s="122">
        <v>0.0012421325137755344</v>
      </c>
      <c r="E261" s="122">
        <v>3.188647295999717</v>
      </c>
      <c r="F261" s="84" t="s">
        <v>5686</v>
      </c>
      <c r="G261" s="84" t="b">
        <v>0</v>
      </c>
      <c r="H261" s="84" t="b">
        <v>0</v>
      </c>
      <c r="I261" s="84" t="b">
        <v>0</v>
      </c>
      <c r="J261" s="84" t="b">
        <v>0</v>
      </c>
      <c r="K261" s="84" t="b">
        <v>1</v>
      </c>
      <c r="L261" s="84" t="b">
        <v>0</v>
      </c>
    </row>
    <row r="262" spans="1:12" ht="15">
      <c r="A262" s="84" t="s">
        <v>5530</v>
      </c>
      <c r="B262" s="84" t="s">
        <v>5531</v>
      </c>
      <c r="C262" s="84">
        <v>3</v>
      </c>
      <c r="D262" s="122">
        <v>0.0012421325137755344</v>
      </c>
      <c r="E262" s="122">
        <v>3.188647295999717</v>
      </c>
      <c r="F262" s="84" t="s">
        <v>5686</v>
      </c>
      <c r="G262" s="84" t="b">
        <v>0</v>
      </c>
      <c r="H262" s="84" t="b">
        <v>1</v>
      </c>
      <c r="I262" s="84" t="b">
        <v>0</v>
      </c>
      <c r="J262" s="84" t="b">
        <v>0</v>
      </c>
      <c r="K262" s="84" t="b">
        <v>0</v>
      </c>
      <c r="L262" s="84" t="b">
        <v>0</v>
      </c>
    </row>
    <row r="263" spans="1:12" ht="15">
      <c r="A263" s="84" t="s">
        <v>5531</v>
      </c>
      <c r="B263" s="84" t="s">
        <v>5474</v>
      </c>
      <c r="C263" s="84">
        <v>3</v>
      </c>
      <c r="D263" s="122">
        <v>0.0012421325137755344</v>
      </c>
      <c r="E263" s="122">
        <v>3.0637085593914173</v>
      </c>
      <c r="F263" s="84" t="s">
        <v>5686</v>
      </c>
      <c r="G263" s="84" t="b">
        <v>0</v>
      </c>
      <c r="H263" s="84" t="b">
        <v>0</v>
      </c>
      <c r="I263" s="84" t="b">
        <v>0</v>
      </c>
      <c r="J263" s="84" t="b">
        <v>0</v>
      </c>
      <c r="K263" s="84" t="b">
        <v>0</v>
      </c>
      <c r="L263" s="84" t="b">
        <v>0</v>
      </c>
    </row>
    <row r="264" spans="1:12" ht="15">
      <c r="A264" s="84" t="s">
        <v>5474</v>
      </c>
      <c r="B264" s="84" t="s">
        <v>5353</v>
      </c>
      <c r="C264" s="84">
        <v>3</v>
      </c>
      <c r="D264" s="122">
        <v>0.0012421325137755344</v>
      </c>
      <c r="E264" s="122">
        <v>2.3647385550553985</v>
      </c>
      <c r="F264" s="84" t="s">
        <v>5686</v>
      </c>
      <c r="G264" s="84" t="b">
        <v>0</v>
      </c>
      <c r="H264" s="84" t="b">
        <v>0</v>
      </c>
      <c r="I264" s="84" t="b">
        <v>0</v>
      </c>
      <c r="J264" s="84" t="b">
        <v>0</v>
      </c>
      <c r="K264" s="84" t="b">
        <v>0</v>
      </c>
      <c r="L264" s="84" t="b">
        <v>0</v>
      </c>
    </row>
    <row r="265" spans="1:12" ht="15">
      <c r="A265" s="84" t="s">
        <v>5353</v>
      </c>
      <c r="B265" s="84" t="s">
        <v>5532</v>
      </c>
      <c r="C265" s="84">
        <v>3</v>
      </c>
      <c r="D265" s="122">
        <v>0.0012421325137755344</v>
      </c>
      <c r="E265" s="122">
        <v>2.4896772916636984</v>
      </c>
      <c r="F265" s="84" t="s">
        <v>5686</v>
      </c>
      <c r="G265" s="84" t="b">
        <v>0</v>
      </c>
      <c r="H265" s="84" t="b">
        <v>0</v>
      </c>
      <c r="I265" s="84" t="b">
        <v>0</v>
      </c>
      <c r="J265" s="84" t="b">
        <v>0</v>
      </c>
      <c r="K265" s="84" t="b">
        <v>0</v>
      </c>
      <c r="L265" s="84" t="b">
        <v>0</v>
      </c>
    </row>
    <row r="266" spans="1:12" ht="15">
      <c r="A266" s="84" t="s">
        <v>5532</v>
      </c>
      <c r="B266" s="84" t="s">
        <v>5533</v>
      </c>
      <c r="C266" s="84">
        <v>3</v>
      </c>
      <c r="D266" s="122">
        <v>0.0012421325137755344</v>
      </c>
      <c r="E266" s="122">
        <v>3.188647295999717</v>
      </c>
      <c r="F266" s="84" t="s">
        <v>5686</v>
      </c>
      <c r="G266" s="84" t="b">
        <v>0</v>
      </c>
      <c r="H266" s="84" t="b">
        <v>0</v>
      </c>
      <c r="I266" s="84" t="b">
        <v>0</v>
      </c>
      <c r="J266" s="84" t="b">
        <v>0</v>
      </c>
      <c r="K266" s="84" t="b">
        <v>0</v>
      </c>
      <c r="L266" s="84" t="b">
        <v>0</v>
      </c>
    </row>
    <row r="267" spans="1:12" ht="15">
      <c r="A267" s="84" t="s">
        <v>5533</v>
      </c>
      <c r="B267" s="84" t="s">
        <v>5534</v>
      </c>
      <c r="C267" s="84">
        <v>3</v>
      </c>
      <c r="D267" s="122">
        <v>0.0012421325137755344</v>
      </c>
      <c r="E267" s="122">
        <v>3.188647295999717</v>
      </c>
      <c r="F267" s="84" t="s">
        <v>5686</v>
      </c>
      <c r="G267" s="84" t="b">
        <v>0</v>
      </c>
      <c r="H267" s="84" t="b">
        <v>0</v>
      </c>
      <c r="I267" s="84" t="b">
        <v>0</v>
      </c>
      <c r="J267" s="84" t="b">
        <v>0</v>
      </c>
      <c r="K267" s="84" t="b">
        <v>0</v>
      </c>
      <c r="L267" s="84" t="b">
        <v>0</v>
      </c>
    </row>
    <row r="268" spans="1:12" ht="15">
      <c r="A268" s="84" t="s">
        <v>5478</v>
      </c>
      <c r="B268" s="84" t="s">
        <v>5536</v>
      </c>
      <c r="C268" s="84">
        <v>2</v>
      </c>
      <c r="D268" s="122">
        <v>0.0008988503513800654</v>
      </c>
      <c r="E268" s="122">
        <v>3.188647295999717</v>
      </c>
      <c r="F268" s="84" t="s">
        <v>5686</v>
      </c>
      <c r="G268" s="84" t="b">
        <v>1</v>
      </c>
      <c r="H268" s="84" t="b">
        <v>0</v>
      </c>
      <c r="I268" s="84" t="b">
        <v>0</v>
      </c>
      <c r="J268" s="84" t="b">
        <v>0</v>
      </c>
      <c r="K268" s="84" t="b">
        <v>0</v>
      </c>
      <c r="L268" s="84" t="b">
        <v>0</v>
      </c>
    </row>
    <row r="269" spans="1:12" ht="15">
      <c r="A269" s="84" t="s">
        <v>5536</v>
      </c>
      <c r="B269" s="84" t="s">
        <v>5537</v>
      </c>
      <c r="C269" s="84">
        <v>2</v>
      </c>
      <c r="D269" s="122">
        <v>0.0008988503513800654</v>
      </c>
      <c r="E269" s="122">
        <v>3.3647385550553985</v>
      </c>
      <c r="F269" s="84" t="s">
        <v>5686</v>
      </c>
      <c r="G269" s="84" t="b">
        <v>0</v>
      </c>
      <c r="H269" s="84" t="b">
        <v>0</v>
      </c>
      <c r="I269" s="84" t="b">
        <v>0</v>
      </c>
      <c r="J269" s="84" t="b">
        <v>1</v>
      </c>
      <c r="K269" s="84" t="b">
        <v>0</v>
      </c>
      <c r="L269" s="84" t="b">
        <v>0</v>
      </c>
    </row>
    <row r="270" spans="1:12" ht="15">
      <c r="A270" s="84" t="s">
        <v>5537</v>
      </c>
      <c r="B270" s="84" t="s">
        <v>5538</v>
      </c>
      <c r="C270" s="84">
        <v>2</v>
      </c>
      <c r="D270" s="122">
        <v>0.0008988503513800654</v>
      </c>
      <c r="E270" s="122">
        <v>3.3647385550553985</v>
      </c>
      <c r="F270" s="84" t="s">
        <v>5686</v>
      </c>
      <c r="G270" s="84" t="b">
        <v>1</v>
      </c>
      <c r="H270" s="84" t="b">
        <v>0</v>
      </c>
      <c r="I270" s="84" t="b">
        <v>0</v>
      </c>
      <c r="J270" s="84" t="b">
        <v>0</v>
      </c>
      <c r="K270" s="84" t="b">
        <v>0</v>
      </c>
      <c r="L270" s="84" t="b">
        <v>0</v>
      </c>
    </row>
    <row r="271" spans="1:12" ht="15">
      <c r="A271" s="84" t="s">
        <v>5538</v>
      </c>
      <c r="B271" s="84" t="s">
        <v>5404</v>
      </c>
      <c r="C271" s="84">
        <v>2</v>
      </c>
      <c r="D271" s="122">
        <v>0.0008988503513800654</v>
      </c>
      <c r="E271" s="122">
        <v>3.0637085593914173</v>
      </c>
      <c r="F271" s="84" t="s">
        <v>5686</v>
      </c>
      <c r="G271" s="84" t="b">
        <v>0</v>
      </c>
      <c r="H271" s="84" t="b">
        <v>0</v>
      </c>
      <c r="I271" s="84" t="b">
        <v>0</v>
      </c>
      <c r="J271" s="84" t="b">
        <v>0</v>
      </c>
      <c r="K271" s="84" t="b">
        <v>0</v>
      </c>
      <c r="L271" s="84" t="b">
        <v>0</v>
      </c>
    </row>
    <row r="272" spans="1:12" ht="15">
      <c r="A272" s="84" t="s">
        <v>5404</v>
      </c>
      <c r="B272" s="84" t="s">
        <v>5449</v>
      </c>
      <c r="C272" s="84">
        <v>2</v>
      </c>
      <c r="D272" s="122">
        <v>0.0008988503513800654</v>
      </c>
      <c r="E272" s="122">
        <v>2.66576855071938</v>
      </c>
      <c r="F272" s="84" t="s">
        <v>5686</v>
      </c>
      <c r="G272" s="84" t="b">
        <v>0</v>
      </c>
      <c r="H272" s="84" t="b">
        <v>0</v>
      </c>
      <c r="I272" s="84" t="b">
        <v>0</v>
      </c>
      <c r="J272" s="84" t="b">
        <v>0</v>
      </c>
      <c r="K272" s="84" t="b">
        <v>0</v>
      </c>
      <c r="L272" s="84" t="b">
        <v>0</v>
      </c>
    </row>
    <row r="273" spans="1:12" ht="15">
      <c r="A273" s="84" t="s">
        <v>5449</v>
      </c>
      <c r="B273" s="84" t="s">
        <v>5539</v>
      </c>
      <c r="C273" s="84">
        <v>2</v>
      </c>
      <c r="D273" s="122">
        <v>0.0008988503513800654</v>
      </c>
      <c r="E273" s="122">
        <v>3.0637085593914173</v>
      </c>
      <c r="F273" s="84" t="s">
        <v>5686</v>
      </c>
      <c r="G273" s="84" t="b">
        <v>0</v>
      </c>
      <c r="H273" s="84" t="b">
        <v>0</v>
      </c>
      <c r="I273" s="84" t="b">
        <v>0</v>
      </c>
      <c r="J273" s="84" t="b">
        <v>0</v>
      </c>
      <c r="K273" s="84" t="b">
        <v>0</v>
      </c>
      <c r="L273" s="84" t="b">
        <v>0</v>
      </c>
    </row>
    <row r="274" spans="1:12" ht="15">
      <c r="A274" s="84" t="s">
        <v>638</v>
      </c>
      <c r="B274" s="84" t="s">
        <v>5479</v>
      </c>
      <c r="C274" s="84">
        <v>2</v>
      </c>
      <c r="D274" s="122">
        <v>0.0008988503513800654</v>
      </c>
      <c r="E274" s="122">
        <v>2.6445792516494415</v>
      </c>
      <c r="F274" s="84" t="s">
        <v>5686</v>
      </c>
      <c r="G274" s="84" t="b">
        <v>0</v>
      </c>
      <c r="H274" s="84" t="b">
        <v>0</v>
      </c>
      <c r="I274" s="84" t="b">
        <v>0</v>
      </c>
      <c r="J274" s="84" t="b">
        <v>0</v>
      </c>
      <c r="K274" s="84" t="b">
        <v>0</v>
      </c>
      <c r="L274" s="84" t="b">
        <v>0</v>
      </c>
    </row>
    <row r="275" spans="1:12" ht="15">
      <c r="A275" s="84" t="s">
        <v>5479</v>
      </c>
      <c r="B275" s="84" t="s">
        <v>4832</v>
      </c>
      <c r="C275" s="84">
        <v>2</v>
      </c>
      <c r="D275" s="122">
        <v>0.0008988503513800654</v>
      </c>
      <c r="E275" s="122">
        <v>2.1094660499520925</v>
      </c>
      <c r="F275" s="84" t="s">
        <v>5686</v>
      </c>
      <c r="G275" s="84" t="b">
        <v>0</v>
      </c>
      <c r="H275" s="84" t="b">
        <v>0</v>
      </c>
      <c r="I275" s="84" t="b">
        <v>0</v>
      </c>
      <c r="J275" s="84" t="b">
        <v>0</v>
      </c>
      <c r="K275" s="84" t="b">
        <v>0</v>
      </c>
      <c r="L275" s="84" t="b">
        <v>0</v>
      </c>
    </row>
    <row r="276" spans="1:12" ht="15">
      <c r="A276" s="84" t="s">
        <v>4834</v>
      </c>
      <c r="B276" s="84" t="s">
        <v>5405</v>
      </c>
      <c r="C276" s="84">
        <v>2</v>
      </c>
      <c r="D276" s="122">
        <v>0.0008988503513800654</v>
      </c>
      <c r="E276" s="122">
        <v>2.3647385550553985</v>
      </c>
      <c r="F276" s="84" t="s">
        <v>5686</v>
      </c>
      <c r="G276" s="84" t="b">
        <v>0</v>
      </c>
      <c r="H276" s="84" t="b">
        <v>0</v>
      </c>
      <c r="I276" s="84" t="b">
        <v>0</v>
      </c>
      <c r="J276" s="84" t="b">
        <v>0</v>
      </c>
      <c r="K276" s="84" t="b">
        <v>0</v>
      </c>
      <c r="L276" s="84" t="b">
        <v>0</v>
      </c>
    </row>
    <row r="277" spans="1:12" ht="15">
      <c r="A277" s="84" t="s">
        <v>5405</v>
      </c>
      <c r="B277" s="84" t="s">
        <v>5544</v>
      </c>
      <c r="C277" s="84">
        <v>2</v>
      </c>
      <c r="D277" s="122">
        <v>0.0008988503513800654</v>
      </c>
      <c r="E277" s="122">
        <v>2.966798546383361</v>
      </c>
      <c r="F277" s="84" t="s">
        <v>5686</v>
      </c>
      <c r="G277" s="84" t="b">
        <v>0</v>
      </c>
      <c r="H277" s="84" t="b">
        <v>0</v>
      </c>
      <c r="I277" s="84" t="b">
        <v>0</v>
      </c>
      <c r="J277" s="84" t="b">
        <v>0</v>
      </c>
      <c r="K277" s="84" t="b">
        <v>0</v>
      </c>
      <c r="L277" s="84" t="b">
        <v>0</v>
      </c>
    </row>
    <row r="278" spans="1:12" ht="15">
      <c r="A278" s="84" t="s">
        <v>5544</v>
      </c>
      <c r="B278" s="84" t="s">
        <v>4788</v>
      </c>
      <c r="C278" s="84">
        <v>2</v>
      </c>
      <c r="D278" s="122">
        <v>0.0008988503513800654</v>
      </c>
      <c r="E278" s="122">
        <v>1.8332596380131434</v>
      </c>
      <c r="F278" s="84" t="s">
        <v>5686</v>
      </c>
      <c r="G278" s="84" t="b">
        <v>0</v>
      </c>
      <c r="H278" s="84" t="b">
        <v>0</v>
      </c>
      <c r="I278" s="84" t="b">
        <v>0</v>
      </c>
      <c r="J278" s="84" t="b">
        <v>0</v>
      </c>
      <c r="K278" s="84" t="b">
        <v>0</v>
      </c>
      <c r="L278" s="84" t="b">
        <v>0</v>
      </c>
    </row>
    <row r="279" spans="1:12" ht="15">
      <c r="A279" s="84" t="s">
        <v>4829</v>
      </c>
      <c r="B279" s="84" t="s">
        <v>5545</v>
      </c>
      <c r="C279" s="84">
        <v>2</v>
      </c>
      <c r="D279" s="122">
        <v>0.0008988503513800654</v>
      </c>
      <c r="E279" s="122">
        <v>2.586587304671755</v>
      </c>
      <c r="F279" s="84" t="s">
        <v>5686</v>
      </c>
      <c r="G279" s="84" t="b">
        <v>0</v>
      </c>
      <c r="H279" s="84" t="b">
        <v>0</v>
      </c>
      <c r="I279" s="84" t="b">
        <v>0</v>
      </c>
      <c r="J279" s="84" t="b">
        <v>0</v>
      </c>
      <c r="K279" s="84" t="b">
        <v>0</v>
      </c>
      <c r="L279" s="84" t="b">
        <v>0</v>
      </c>
    </row>
    <row r="280" spans="1:12" ht="15">
      <c r="A280" s="84" t="s">
        <v>4807</v>
      </c>
      <c r="B280" s="84" t="s">
        <v>4793</v>
      </c>
      <c r="C280" s="84">
        <v>2</v>
      </c>
      <c r="D280" s="122">
        <v>0.0008988503513800654</v>
      </c>
      <c r="E280" s="122">
        <v>1.1279494556461056</v>
      </c>
      <c r="F280" s="84" t="s">
        <v>5686</v>
      </c>
      <c r="G280" s="84" t="b">
        <v>0</v>
      </c>
      <c r="H280" s="84" t="b">
        <v>0</v>
      </c>
      <c r="I280" s="84" t="b">
        <v>0</v>
      </c>
      <c r="J280" s="84" t="b">
        <v>0</v>
      </c>
      <c r="K280" s="84" t="b">
        <v>0</v>
      </c>
      <c r="L280" s="84" t="b">
        <v>0</v>
      </c>
    </row>
    <row r="281" spans="1:12" ht="15">
      <c r="A281" s="84" t="s">
        <v>636</v>
      </c>
      <c r="B281" s="84" t="s">
        <v>352</v>
      </c>
      <c r="C281" s="84">
        <v>2</v>
      </c>
      <c r="D281" s="122">
        <v>0.0008988503513800654</v>
      </c>
      <c r="E281" s="122">
        <v>3.3647385550553985</v>
      </c>
      <c r="F281" s="84" t="s">
        <v>5686</v>
      </c>
      <c r="G281" s="84" t="b">
        <v>0</v>
      </c>
      <c r="H281" s="84" t="b">
        <v>0</v>
      </c>
      <c r="I281" s="84" t="b">
        <v>0</v>
      </c>
      <c r="J281" s="84" t="b">
        <v>0</v>
      </c>
      <c r="K281" s="84" t="b">
        <v>0</v>
      </c>
      <c r="L281" s="84" t="b">
        <v>0</v>
      </c>
    </row>
    <row r="282" spans="1:12" ht="15">
      <c r="A282" s="84" t="s">
        <v>352</v>
      </c>
      <c r="B282" s="84" t="s">
        <v>635</v>
      </c>
      <c r="C282" s="84">
        <v>2</v>
      </c>
      <c r="D282" s="122">
        <v>0.0008988503513800654</v>
      </c>
      <c r="E282" s="122">
        <v>3.3647385550553985</v>
      </c>
      <c r="F282" s="84" t="s">
        <v>5686</v>
      </c>
      <c r="G282" s="84" t="b">
        <v>0</v>
      </c>
      <c r="H282" s="84" t="b">
        <v>0</v>
      </c>
      <c r="I282" s="84" t="b">
        <v>0</v>
      </c>
      <c r="J282" s="84" t="b">
        <v>0</v>
      </c>
      <c r="K282" s="84" t="b">
        <v>0</v>
      </c>
      <c r="L282" s="84" t="b">
        <v>0</v>
      </c>
    </row>
    <row r="283" spans="1:12" ht="15">
      <c r="A283" s="84" t="s">
        <v>635</v>
      </c>
      <c r="B283" s="84" t="s">
        <v>634</v>
      </c>
      <c r="C283" s="84">
        <v>2</v>
      </c>
      <c r="D283" s="122">
        <v>0.0008988503513800654</v>
      </c>
      <c r="E283" s="122">
        <v>3.3647385550553985</v>
      </c>
      <c r="F283" s="84" t="s">
        <v>5686</v>
      </c>
      <c r="G283" s="84" t="b">
        <v>0</v>
      </c>
      <c r="H283" s="84" t="b">
        <v>0</v>
      </c>
      <c r="I283" s="84" t="b">
        <v>0</v>
      </c>
      <c r="J283" s="84" t="b">
        <v>0</v>
      </c>
      <c r="K283" s="84" t="b">
        <v>0</v>
      </c>
      <c r="L283" s="84" t="b">
        <v>0</v>
      </c>
    </row>
    <row r="284" spans="1:12" ht="15">
      <c r="A284" s="84" t="s">
        <v>634</v>
      </c>
      <c r="B284" s="84" t="s">
        <v>633</v>
      </c>
      <c r="C284" s="84">
        <v>2</v>
      </c>
      <c r="D284" s="122">
        <v>0.0008988503513800654</v>
      </c>
      <c r="E284" s="122">
        <v>3.3647385550553985</v>
      </c>
      <c r="F284" s="84" t="s">
        <v>5686</v>
      </c>
      <c r="G284" s="84" t="b">
        <v>0</v>
      </c>
      <c r="H284" s="84" t="b">
        <v>0</v>
      </c>
      <c r="I284" s="84" t="b">
        <v>0</v>
      </c>
      <c r="J284" s="84" t="b">
        <v>0</v>
      </c>
      <c r="K284" s="84" t="b">
        <v>0</v>
      </c>
      <c r="L284" s="84" t="b">
        <v>0</v>
      </c>
    </row>
    <row r="285" spans="1:12" ht="15">
      <c r="A285" s="84" t="s">
        <v>633</v>
      </c>
      <c r="B285" s="84" t="s">
        <v>632</v>
      </c>
      <c r="C285" s="84">
        <v>2</v>
      </c>
      <c r="D285" s="122">
        <v>0.0008988503513800654</v>
      </c>
      <c r="E285" s="122">
        <v>3.3647385550553985</v>
      </c>
      <c r="F285" s="84" t="s">
        <v>5686</v>
      </c>
      <c r="G285" s="84" t="b">
        <v>0</v>
      </c>
      <c r="H285" s="84" t="b">
        <v>0</v>
      </c>
      <c r="I285" s="84" t="b">
        <v>0</v>
      </c>
      <c r="J285" s="84" t="b">
        <v>0</v>
      </c>
      <c r="K285" s="84" t="b">
        <v>0</v>
      </c>
      <c r="L285" s="84" t="b">
        <v>0</v>
      </c>
    </row>
    <row r="286" spans="1:12" ht="15">
      <c r="A286" s="84" t="s">
        <v>632</v>
      </c>
      <c r="B286" s="84" t="s">
        <v>631</v>
      </c>
      <c r="C286" s="84">
        <v>2</v>
      </c>
      <c r="D286" s="122">
        <v>0.0008988503513800654</v>
      </c>
      <c r="E286" s="122">
        <v>3.3647385550553985</v>
      </c>
      <c r="F286" s="84" t="s">
        <v>5686</v>
      </c>
      <c r="G286" s="84" t="b">
        <v>0</v>
      </c>
      <c r="H286" s="84" t="b">
        <v>0</v>
      </c>
      <c r="I286" s="84" t="b">
        <v>0</v>
      </c>
      <c r="J286" s="84" t="b">
        <v>0</v>
      </c>
      <c r="K286" s="84" t="b">
        <v>0</v>
      </c>
      <c r="L286" s="84" t="b">
        <v>0</v>
      </c>
    </row>
    <row r="287" spans="1:12" ht="15">
      <c r="A287" s="84" t="s">
        <v>631</v>
      </c>
      <c r="B287" s="84" t="s">
        <v>630</v>
      </c>
      <c r="C287" s="84">
        <v>2</v>
      </c>
      <c r="D287" s="122">
        <v>0.0008988503513800654</v>
      </c>
      <c r="E287" s="122">
        <v>3.3647385550553985</v>
      </c>
      <c r="F287" s="84" t="s">
        <v>5686</v>
      </c>
      <c r="G287" s="84" t="b">
        <v>0</v>
      </c>
      <c r="H287" s="84" t="b">
        <v>0</v>
      </c>
      <c r="I287" s="84" t="b">
        <v>0</v>
      </c>
      <c r="J287" s="84" t="b">
        <v>0</v>
      </c>
      <c r="K287" s="84" t="b">
        <v>0</v>
      </c>
      <c r="L287" s="84" t="b">
        <v>0</v>
      </c>
    </row>
    <row r="288" spans="1:12" ht="15">
      <c r="A288" s="84" t="s">
        <v>630</v>
      </c>
      <c r="B288" s="84" t="s">
        <v>629</v>
      </c>
      <c r="C288" s="84">
        <v>2</v>
      </c>
      <c r="D288" s="122">
        <v>0.0008988503513800654</v>
      </c>
      <c r="E288" s="122">
        <v>3.3647385550553985</v>
      </c>
      <c r="F288" s="84" t="s">
        <v>5686</v>
      </c>
      <c r="G288" s="84" t="b">
        <v>0</v>
      </c>
      <c r="H288" s="84" t="b">
        <v>0</v>
      </c>
      <c r="I288" s="84" t="b">
        <v>0</v>
      </c>
      <c r="J288" s="84" t="b">
        <v>0</v>
      </c>
      <c r="K288" s="84" t="b">
        <v>0</v>
      </c>
      <c r="L288" s="84" t="b">
        <v>0</v>
      </c>
    </row>
    <row r="289" spans="1:12" ht="15">
      <c r="A289" s="84" t="s">
        <v>348</v>
      </c>
      <c r="B289" s="84" t="s">
        <v>4808</v>
      </c>
      <c r="C289" s="84">
        <v>2</v>
      </c>
      <c r="D289" s="122">
        <v>0.0008988503513800654</v>
      </c>
      <c r="E289" s="122">
        <v>2.4482846065054735</v>
      </c>
      <c r="F289" s="84" t="s">
        <v>5686</v>
      </c>
      <c r="G289" s="84" t="b">
        <v>0</v>
      </c>
      <c r="H289" s="84" t="b">
        <v>0</v>
      </c>
      <c r="I289" s="84" t="b">
        <v>0</v>
      </c>
      <c r="J289" s="84" t="b">
        <v>0</v>
      </c>
      <c r="K289" s="84" t="b">
        <v>0</v>
      </c>
      <c r="L289" s="84" t="b">
        <v>0</v>
      </c>
    </row>
    <row r="290" spans="1:12" ht="15">
      <c r="A290" s="84" t="s">
        <v>5490</v>
      </c>
      <c r="B290" s="84" t="s">
        <v>5549</v>
      </c>
      <c r="C290" s="84">
        <v>2</v>
      </c>
      <c r="D290" s="122">
        <v>0.0008988503513800654</v>
      </c>
      <c r="E290" s="122">
        <v>3.188647295999717</v>
      </c>
      <c r="F290" s="84" t="s">
        <v>5686</v>
      </c>
      <c r="G290" s="84" t="b">
        <v>0</v>
      </c>
      <c r="H290" s="84" t="b">
        <v>0</v>
      </c>
      <c r="I290" s="84" t="b">
        <v>0</v>
      </c>
      <c r="J290" s="84" t="b">
        <v>0</v>
      </c>
      <c r="K290" s="84" t="b">
        <v>0</v>
      </c>
      <c r="L290" s="84" t="b">
        <v>0</v>
      </c>
    </row>
    <row r="291" spans="1:12" ht="15">
      <c r="A291" s="84" t="s">
        <v>353</v>
      </c>
      <c r="B291" s="84" t="s">
        <v>5349</v>
      </c>
      <c r="C291" s="84">
        <v>2</v>
      </c>
      <c r="D291" s="122">
        <v>0.0008988503513800654</v>
      </c>
      <c r="E291" s="122">
        <v>2.586587304671755</v>
      </c>
      <c r="F291" s="84" t="s">
        <v>5686</v>
      </c>
      <c r="G291" s="84" t="b">
        <v>0</v>
      </c>
      <c r="H291" s="84" t="b">
        <v>0</v>
      </c>
      <c r="I291" s="84" t="b">
        <v>0</v>
      </c>
      <c r="J291" s="84" t="b">
        <v>0</v>
      </c>
      <c r="K291" s="84" t="b">
        <v>0</v>
      </c>
      <c r="L291" s="84" t="b">
        <v>0</v>
      </c>
    </row>
    <row r="292" spans="1:12" ht="15">
      <c r="A292" s="84" t="s">
        <v>5400</v>
      </c>
      <c r="B292" s="84" t="s">
        <v>5550</v>
      </c>
      <c r="C292" s="84">
        <v>2</v>
      </c>
      <c r="D292" s="122">
        <v>0.0008988503513800654</v>
      </c>
      <c r="E292" s="122">
        <v>2.887617300335736</v>
      </c>
      <c r="F292" s="84" t="s">
        <v>5686</v>
      </c>
      <c r="G292" s="84" t="b">
        <v>0</v>
      </c>
      <c r="H292" s="84" t="b">
        <v>0</v>
      </c>
      <c r="I292" s="84" t="b">
        <v>0</v>
      </c>
      <c r="J292" s="84" t="b">
        <v>0</v>
      </c>
      <c r="K292" s="84" t="b">
        <v>0</v>
      </c>
      <c r="L292" s="84" t="b">
        <v>0</v>
      </c>
    </row>
    <row r="293" spans="1:12" ht="15">
      <c r="A293" s="84" t="s">
        <v>5493</v>
      </c>
      <c r="B293" s="84" t="s">
        <v>5458</v>
      </c>
      <c r="C293" s="84">
        <v>2</v>
      </c>
      <c r="D293" s="122">
        <v>0.0008988503513800654</v>
      </c>
      <c r="E293" s="122">
        <v>2.887617300335736</v>
      </c>
      <c r="F293" s="84" t="s">
        <v>5686</v>
      </c>
      <c r="G293" s="84" t="b">
        <v>0</v>
      </c>
      <c r="H293" s="84" t="b">
        <v>0</v>
      </c>
      <c r="I293" s="84" t="b">
        <v>0</v>
      </c>
      <c r="J293" s="84" t="b">
        <v>0</v>
      </c>
      <c r="K293" s="84" t="b">
        <v>0</v>
      </c>
      <c r="L293" s="84" t="b">
        <v>0</v>
      </c>
    </row>
    <row r="294" spans="1:12" ht="15">
      <c r="A294" s="84" t="s">
        <v>5458</v>
      </c>
      <c r="B294" s="84" t="s">
        <v>5551</v>
      </c>
      <c r="C294" s="84">
        <v>2</v>
      </c>
      <c r="D294" s="122">
        <v>0.0008988503513800654</v>
      </c>
      <c r="E294" s="122">
        <v>3.0637085593914173</v>
      </c>
      <c r="F294" s="84" t="s">
        <v>5686</v>
      </c>
      <c r="G294" s="84" t="b">
        <v>0</v>
      </c>
      <c r="H294" s="84" t="b">
        <v>0</v>
      </c>
      <c r="I294" s="84" t="b">
        <v>0</v>
      </c>
      <c r="J294" s="84" t="b">
        <v>0</v>
      </c>
      <c r="K294" s="84" t="b">
        <v>0</v>
      </c>
      <c r="L294" s="84" t="b">
        <v>0</v>
      </c>
    </row>
    <row r="295" spans="1:12" ht="15">
      <c r="A295" s="84" t="s">
        <v>5551</v>
      </c>
      <c r="B295" s="84" t="s">
        <v>5458</v>
      </c>
      <c r="C295" s="84">
        <v>2</v>
      </c>
      <c r="D295" s="122">
        <v>0.0008988503513800654</v>
      </c>
      <c r="E295" s="122">
        <v>3.0637085593914173</v>
      </c>
      <c r="F295" s="84" t="s">
        <v>5686</v>
      </c>
      <c r="G295" s="84" t="b">
        <v>0</v>
      </c>
      <c r="H295" s="84" t="b">
        <v>0</v>
      </c>
      <c r="I295" s="84" t="b">
        <v>0</v>
      </c>
      <c r="J295" s="84" t="b">
        <v>0</v>
      </c>
      <c r="K295" s="84" t="b">
        <v>0</v>
      </c>
      <c r="L295" s="84" t="b">
        <v>0</v>
      </c>
    </row>
    <row r="296" spans="1:12" ht="15">
      <c r="A296" s="84" t="s">
        <v>5458</v>
      </c>
      <c r="B296" s="84" t="s">
        <v>4828</v>
      </c>
      <c r="C296" s="84">
        <v>2</v>
      </c>
      <c r="D296" s="122">
        <v>0.0008988503513800654</v>
      </c>
      <c r="E296" s="122">
        <v>2.285557309007774</v>
      </c>
      <c r="F296" s="84" t="s">
        <v>5686</v>
      </c>
      <c r="G296" s="84" t="b">
        <v>0</v>
      </c>
      <c r="H296" s="84" t="b">
        <v>0</v>
      </c>
      <c r="I296" s="84" t="b">
        <v>0</v>
      </c>
      <c r="J296" s="84" t="b">
        <v>0</v>
      </c>
      <c r="K296" s="84" t="b">
        <v>0</v>
      </c>
      <c r="L296" s="84" t="b">
        <v>0</v>
      </c>
    </row>
    <row r="297" spans="1:12" ht="15">
      <c r="A297" s="84" t="s">
        <v>4828</v>
      </c>
      <c r="B297" s="84" t="s">
        <v>5347</v>
      </c>
      <c r="C297" s="84">
        <v>2</v>
      </c>
      <c r="D297" s="122">
        <v>0.0008988503513800654</v>
      </c>
      <c r="E297" s="122">
        <v>1.5451946195135298</v>
      </c>
      <c r="F297" s="84" t="s">
        <v>5686</v>
      </c>
      <c r="G297" s="84" t="b">
        <v>0</v>
      </c>
      <c r="H297" s="84" t="b">
        <v>0</v>
      </c>
      <c r="I297" s="84" t="b">
        <v>0</v>
      </c>
      <c r="J297" s="84" t="b">
        <v>0</v>
      </c>
      <c r="K297" s="84" t="b">
        <v>0</v>
      </c>
      <c r="L297" s="84" t="b">
        <v>0</v>
      </c>
    </row>
    <row r="298" spans="1:12" ht="15">
      <c r="A298" s="84" t="s">
        <v>5347</v>
      </c>
      <c r="B298" s="84" t="s">
        <v>5552</v>
      </c>
      <c r="C298" s="84">
        <v>2</v>
      </c>
      <c r="D298" s="122">
        <v>0.0008988503513800654</v>
      </c>
      <c r="E298" s="122">
        <v>2.304040714701787</v>
      </c>
      <c r="F298" s="84" t="s">
        <v>5686</v>
      </c>
      <c r="G298" s="84" t="b">
        <v>0</v>
      </c>
      <c r="H298" s="84" t="b">
        <v>0</v>
      </c>
      <c r="I298" s="84" t="b">
        <v>0</v>
      </c>
      <c r="J298" s="84" t="b">
        <v>0</v>
      </c>
      <c r="K298" s="84" t="b">
        <v>0</v>
      </c>
      <c r="L298" s="84" t="b">
        <v>0</v>
      </c>
    </row>
    <row r="299" spans="1:12" ht="15">
      <c r="A299" s="84" t="s">
        <v>5552</v>
      </c>
      <c r="B299" s="84" t="s">
        <v>5553</v>
      </c>
      <c r="C299" s="84">
        <v>2</v>
      </c>
      <c r="D299" s="122">
        <v>0.0008988503513800654</v>
      </c>
      <c r="E299" s="122">
        <v>3.3647385550553985</v>
      </c>
      <c r="F299" s="84" t="s">
        <v>5686</v>
      </c>
      <c r="G299" s="84" t="b">
        <v>0</v>
      </c>
      <c r="H299" s="84" t="b">
        <v>0</v>
      </c>
      <c r="I299" s="84" t="b">
        <v>0</v>
      </c>
      <c r="J299" s="84" t="b">
        <v>0</v>
      </c>
      <c r="K299" s="84" t="b">
        <v>0</v>
      </c>
      <c r="L299" s="84" t="b">
        <v>0</v>
      </c>
    </row>
    <row r="300" spans="1:12" ht="15">
      <c r="A300" s="84" t="s">
        <v>5346</v>
      </c>
      <c r="B300" s="84" t="s">
        <v>5554</v>
      </c>
      <c r="C300" s="84">
        <v>2</v>
      </c>
      <c r="D300" s="122">
        <v>0.0010198188045301483</v>
      </c>
      <c r="E300" s="122">
        <v>2.250795202748562</v>
      </c>
      <c r="F300" s="84" t="s">
        <v>5686</v>
      </c>
      <c r="G300" s="84" t="b">
        <v>0</v>
      </c>
      <c r="H300" s="84" t="b">
        <v>0</v>
      </c>
      <c r="I300" s="84" t="b">
        <v>0</v>
      </c>
      <c r="J300" s="84" t="b">
        <v>0</v>
      </c>
      <c r="K300" s="84" t="b">
        <v>0</v>
      </c>
      <c r="L300" s="84" t="b">
        <v>0</v>
      </c>
    </row>
    <row r="301" spans="1:12" ht="15">
      <c r="A301" s="84" t="s">
        <v>5554</v>
      </c>
      <c r="B301" s="84" t="s">
        <v>5555</v>
      </c>
      <c r="C301" s="84">
        <v>2</v>
      </c>
      <c r="D301" s="122">
        <v>0.0010198188045301483</v>
      </c>
      <c r="E301" s="122">
        <v>3.3647385550553985</v>
      </c>
      <c r="F301" s="84" t="s">
        <v>5686</v>
      </c>
      <c r="G301" s="84" t="b">
        <v>0</v>
      </c>
      <c r="H301" s="84" t="b">
        <v>0</v>
      </c>
      <c r="I301" s="84" t="b">
        <v>0</v>
      </c>
      <c r="J301" s="84" t="b">
        <v>0</v>
      </c>
      <c r="K301" s="84" t="b">
        <v>0</v>
      </c>
      <c r="L301" s="84" t="b">
        <v>0</v>
      </c>
    </row>
    <row r="302" spans="1:12" ht="15">
      <c r="A302" s="84" t="s">
        <v>5412</v>
      </c>
      <c r="B302" s="84" t="s">
        <v>5556</v>
      </c>
      <c r="C302" s="84">
        <v>2</v>
      </c>
      <c r="D302" s="122">
        <v>0.0008988503513800654</v>
      </c>
      <c r="E302" s="122">
        <v>2.966798546383361</v>
      </c>
      <c r="F302" s="84" t="s">
        <v>5686</v>
      </c>
      <c r="G302" s="84" t="b">
        <v>0</v>
      </c>
      <c r="H302" s="84" t="b">
        <v>0</v>
      </c>
      <c r="I302" s="84" t="b">
        <v>0</v>
      </c>
      <c r="J302" s="84" t="b">
        <v>0</v>
      </c>
      <c r="K302" s="84" t="b">
        <v>0</v>
      </c>
      <c r="L302" s="84" t="b">
        <v>0</v>
      </c>
    </row>
    <row r="303" spans="1:12" ht="15">
      <c r="A303" s="84" t="s">
        <v>5556</v>
      </c>
      <c r="B303" s="84" t="s">
        <v>2904</v>
      </c>
      <c r="C303" s="84">
        <v>2</v>
      </c>
      <c r="D303" s="122">
        <v>0.0008988503513800654</v>
      </c>
      <c r="E303" s="122">
        <v>2.966798546383361</v>
      </c>
      <c r="F303" s="84" t="s">
        <v>5686</v>
      </c>
      <c r="G303" s="84" t="b">
        <v>0</v>
      </c>
      <c r="H303" s="84" t="b">
        <v>0</v>
      </c>
      <c r="I303" s="84" t="b">
        <v>0</v>
      </c>
      <c r="J303" s="84" t="b">
        <v>0</v>
      </c>
      <c r="K303" s="84" t="b">
        <v>0</v>
      </c>
      <c r="L303" s="84" t="b">
        <v>0</v>
      </c>
    </row>
    <row r="304" spans="1:12" ht="15">
      <c r="A304" s="84" t="s">
        <v>2904</v>
      </c>
      <c r="B304" s="84" t="s">
        <v>5375</v>
      </c>
      <c r="C304" s="84">
        <v>2</v>
      </c>
      <c r="D304" s="122">
        <v>0.0008988503513800654</v>
      </c>
      <c r="E304" s="122">
        <v>2.3647385550553985</v>
      </c>
      <c r="F304" s="84" t="s">
        <v>5686</v>
      </c>
      <c r="G304" s="84" t="b">
        <v>0</v>
      </c>
      <c r="H304" s="84" t="b">
        <v>0</v>
      </c>
      <c r="I304" s="84" t="b">
        <v>0</v>
      </c>
      <c r="J304" s="84" t="b">
        <v>0</v>
      </c>
      <c r="K304" s="84" t="b">
        <v>0</v>
      </c>
      <c r="L304" s="84" t="b">
        <v>0</v>
      </c>
    </row>
    <row r="305" spans="1:12" ht="15">
      <c r="A305" s="84" t="s">
        <v>5375</v>
      </c>
      <c r="B305" s="84" t="s">
        <v>4772</v>
      </c>
      <c r="C305" s="84">
        <v>2</v>
      </c>
      <c r="D305" s="122">
        <v>0.0008988503513800654</v>
      </c>
      <c r="E305" s="122">
        <v>0.8231593111088176</v>
      </c>
      <c r="F305" s="84" t="s">
        <v>5686</v>
      </c>
      <c r="G305" s="84" t="b">
        <v>0</v>
      </c>
      <c r="H305" s="84" t="b">
        <v>0</v>
      </c>
      <c r="I305" s="84" t="b">
        <v>0</v>
      </c>
      <c r="J305" s="84" t="b">
        <v>0</v>
      </c>
      <c r="K305" s="84" t="b">
        <v>0</v>
      </c>
      <c r="L305" s="84" t="b">
        <v>0</v>
      </c>
    </row>
    <row r="306" spans="1:12" ht="15">
      <c r="A306" s="84" t="s">
        <v>4772</v>
      </c>
      <c r="B306" s="84" t="s">
        <v>2904</v>
      </c>
      <c r="C306" s="84">
        <v>2</v>
      </c>
      <c r="D306" s="122">
        <v>0.0008988503513800654</v>
      </c>
      <c r="E306" s="122">
        <v>1.0529846939996443</v>
      </c>
      <c r="F306" s="84" t="s">
        <v>5686</v>
      </c>
      <c r="G306" s="84" t="b">
        <v>0</v>
      </c>
      <c r="H306" s="84" t="b">
        <v>0</v>
      </c>
      <c r="I306" s="84" t="b">
        <v>0</v>
      </c>
      <c r="J306" s="84" t="b">
        <v>0</v>
      </c>
      <c r="K306" s="84" t="b">
        <v>0</v>
      </c>
      <c r="L306" s="84" t="b">
        <v>0</v>
      </c>
    </row>
    <row r="307" spans="1:12" ht="15">
      <c r="A307" s="84" t="s">
        <v>2904</v>
      </c>
      <c r="B307" s="84" t="s">
        <v>5557</v>
      </c>
      <c r="C307" s="84">
        <v>2</v>
      </c>
      <c r="D307" s="122">
        <v>0.0008988503513800654</v>
      </c>
      <c r="E307" s="122">
        <v>2.966798546383361</v>
      </c>
      <c r="F307" s="84" t="s">
        <v>5686</v>
      </c>
      <c r="G307" s="84" t="b">
        <v>0</v>
      </c>
      <c r="H307" s="84" t="b">
        <v>0</v>
      </c>
      <c r="I307" s="84" t="b">
        <v>0</v>
      </c>
      <c r="J307" s="84" t="b">
        <v>0</v>
      </c>
      <c r="K307" s="84" t="b">
        <v>0</v>
      </c>
      <c r="L307" s="84" t="b">
        <v>0</v>
      </c>
    </row>
    <row r="308" spans="1:12" ht="15">
      <c r="A308" s="84" t="s">
        <v>5558</v>
      </c>
      <c r="B308" s="84" t="s">
        <v>5559</v>
      </c>
      <c r="C308" s="84">
        <v>2</v>
      </c>
      <c r="D308" s="122">
        <v>0.0008988503513800654</v>
      </c>
      <c r="E308" s="122">
        <v>3.3647385550553985</v>
      </c>
      <c r="F308" s="84" t="s">
        <v>5686</v>
      </c>
      <c r="G308" s="84" t="b">
        <v>0</v>
      </c>
      <c r="H308" s="84" t="b">
        <v>0</v>
      </c>
      <c r="I308" s="84" t="b">
        <v>0</v>
      </c>
      <c r="J308" s="84" t="b">
        <v>0</v>
      </c>
      <c r="K308" s="84" t="b">
        <v>0</v>
      </c>
      <c r="L308" s="84" t="b">
        <v>0</v>
      </c>
    </row>
    <row r="309" spans="1:12" ht="15">
      <c r="A309" s="84" t="s">
        <v>5559</v>
      </c>
      <c r="B309" s="84" t="s">
        <v>4792</v>
      </c>
      <c r="C309" s="84">
        <v>2</v>
      </c>
      <c r="D309" s="122">
        <v>0.0008988503513800654</v>
      </c>
      <c r="E309" s="122">
        <v>2.3647385550553985</v>
      </c>
      <c r="F309" s="84" t="s">
        <v>5686</v>
      </c>
      <c r="G309" s="84" t="b">
        <v>0</v>
      </c>
      <c r="H309" s="84" t="b">
        <v>0</v>
      </c>
      <c r="I309" s="84" t="b">
        <v>0</v>
      </c>
      <c r="J309" s="84" t="b">
        <v>0</v>
      </c>
      <c r="K309" s="84" t="b">
        <v>0</v>
      </c>
      <c r="L309" s="84" t="b">
        <v>0</v>
      </c>
    </row>
    <row r="310" spans="1:12" ht="15">
      <c r="A310" s="84" t="s">
        <v>4792</v>
      </c>
      <c r="B310" s="84" t="s">
        <v>5384</v>
      </c>
      <c r="C310" s="84">
        <v>2</v>
      </c>
      <c r="D310" s="122">
        <v>0.0008988503513800654</v>
      </c>
      <c r="E310" s="122">
        <v>1.866428001265798</v>
      </c>
      <c r="F310" s="84" t="s">
        <v>5686</v>
      </c>
      <c r="G310" s="84" t="b">
        <v>0</v>
      </c>
      <c r="H310" s="84" t="b">
        <v>0</v>
      </c>
      <c r="I310" s="84" t="b">
        <v>0</v>
      </c>
      <c r="J310" s="84" t="b">
        <v>0</v>
      </c>
      <c r="K310" s="84" t="b">
        <v>0</v>
      </c>
      <c r="L310" s="84" t="b">
        <v>0</v>
      </c>
    </row>
    <row r="311" spans="1:12" ht="15">
      <c r="A311" s="84" t="s">
        <v>5384</v>
      </c>
      <c r="B311" s="84" t="s">
        <v>5560</v>
      </c>
      <c r="C311" s="84">
        <v>2</v>
      </c>
      <c r="D311" s="122">
        <v>0.0008988503513800654</v>
      </c>
      <c r="E311" s="122">
        <v>2.887617300335736</v>
      </c>
      <c r="F311" s="84" t="s">
        <v>5686</v>
      </c>
      <c r="G311" s="84" t="b">
        <v>0</v>
      </c>
      <c r="H311" s="84" t="b">
        <v>0</v>
      </c>
      <c r="I311" s="84" t="b">
        <v>0</v>
      </c>
      <c r="J311" s="84" t="b">
        <v>0</v>
      </c>
      <c r="K311" s="84" t="b">
        <v>0</v>
      </c>
      <c r="L311" s="84" t="b">
        <v>0</v>
      </c>
    </row>
    <row r="312" spans="1:12" ht="15">
      <c r="A312" s="84" t="s">
        <v>5560</v>
      </c>
      <c r="B312" s="84" t="s">
        <v>4788</v>
      </c>
      <c r="C312" s="84">
        <v>2</v>
      </c>
      <c r="D312" s="122">
        <v>0.0008988503513800654</v>
      </c>
      <c r="E312" s="122">
        <v>1.8332596380131434</v>
      </c>
      <c r="F312" s="84" t="s">
        <v>5686</v>
      </c>
      <c r="G312" s="84" t="b">
        <v>0</v>
      </c>
      <c r="H312" s="84" t="b">
        <v>0</v>
      </c>
      <c r="I312" s="84" t="b">
        <v>0</v>
      </c>
      <c r="J312" s="84" t="b">
        <v>0</v>
      </c>
      <c r="K312" s="84" t="b">
        <v>0</v>
      </c>
      <c r="L312" s="84" t="b">
        <v>0</v>
      </c>
    </row>
    <row r="313" spans="1:12" ht="15">
      <c r="A313" s="84" t="s">
        <v>4788</v>
      </c>
      <c r="B313" s="84" t="s">
        <v>5561</v>
      </c>
      <c r="C313" s="84">
        <v>2</v>
      </c>
      <c r="D313" s="122">
        <v>0.0008988503513800654</v>
      </c>
      <c r="E313" s="122">
        <v>1.8332596380131434</v>
      </c>
      <c r="F313" s="84" t="s">
        <v>5686</v>
      </c>
      <c r="G313" s="84" t="b">
        <v>0</v>
      </c>
      <c r="H313" s="84" t="b">
        <v>0</v>
      </c>
      <c r="I313" s="84" t="b">
        <v>0</v>
      </c>
      <c r="J313" s="84" t="b">
        <v>0</v>
      </c>
      <c r="K313" s="84" t="b">
        <v>0</v>
      </c>
      <c r="L313" s="84" t="b">
        <v>0</v>
      </c>
    </row>
    <row r="314" spans="1:12" ht="15">
      <c r="A314" s="84" t="s">
        <v>5561</v>
      </c>
      <c r="B314" s="84" t="s">
        <v>4793</v>
      </c>
      <c r="C314" s="84">
        <v>2</v>
      </c>
      <c r="D314" s="122">
        <v>0.0008988503513800654</v>
      </c>
      <c r="E314" s="122">
        <v>2.003010719037806</v>
      </c>
      <c r="F314" s="84" t="s">
        <v>5686</v>
      </c>
      <c r="G314" s="84" t="b">
        <v>0</v>
      </c>
      <c r="H314" s="84" t="b">
        <v>0</v>
      </c>
      <c r="I314" s="84" t="b">
        <v>0</v>
      </c>
      <c r="J314" s="84" t="b">
        <v>0</v>
      </c>
      <c r="K314" s="84" t="b">
        <v>0</v>
      </c>
      <c r="L314" s="84" t="b">
        <v>0</v>
      </c>
    </row>
    <row r="315" spans="1:12" ht="15">
      <c r="A315" s="84" t="s">
        <v>4788</v>
      </c>
      <c r="B315" s="84" t="s">
        <v>5562</v>
      </c>
      <c r="C315" s="84">
        <v>2</v>
      </c>
      <c r="D315" s="122">
        <v>0.0008988503513800654</v>
      </c>
      <c r="E315" s="122">
        <v>1.8332596380131434</v>
      </c>
      <c r="F315" s="84" t="s">
        <v>5686</v>
      </c>
      <c r="G315" s="84" t="b">
        <v>0</v>
      </c>
      <c r="H315" s="84" t="b">
        <v>0</v>
      </c>
      <c r="I315" s="84" t="b">
        <v>0</v>
      </c>
      <c r="J315" s="84" t="b">
        <v>0</v>
      </c>
      <c r="K315" s="84" t="b">
        <v>0</v>
      </c>
      <c r="L315" s="84" t="b">
        <v>0</v>
      </c>
    </row>
    <row r="316" spans="1:12" ht="15">
      <c r="A316" s="84" t="s">
        <v>5562</v>
      </c>
      <c r="B316" s="84" t="s">
        <v>5563</v>
      </c>
      <c r="C316" s="84">
        <v>2</v>
      </c>
      <c r="D316" s="122">
        <v>0.0008988503513800654</v>
      </c>
      <c r="E316" s="122">
        <v>3.3647385550553985</v>
      </c>
      <c r="F316" s="84" t="s">
        <v>5686</v>
      </c>
      <c r="G316" s="84" t="b">
        <v>0</v>
      </c>
      <c r="H316" s="84" t="b">
        <v>0</v>
      </c>
      <c r="I316" s="84" t="b">
        <v>0</v>
      </c>
      <c r="J316" s="84" t="b">
        <v>0</v>
      </c>
      <c r="K316" s="84" t="b">
        <v>0</v>
      </c>
      <c r="L316" s="84" t="b">
        <v>0</v>
      </c>
    </row>
    <row r="317" spans="1:12" ht="15">
      <c r="A317" s="84" t="s">
        <v>5563</v>
      </c>
      <c r="B317" s="84" t="s">
        <v>5374</v>
      </c>
      <c r="C317" s="84">
        <v>2</v>
      </c>
      <c r="D317" s="122">
        <v>0.0008988503513800654</v>
      </c>
      <c r="E317" s="122">
        <v>2.7626785637274365</v>
      </c>
      <c r="F317" s="84" t="s">
        <v>5686</v>
      </c>
      <c r="G317" s="84" t="b">
        <v>0</v>
      </c>
      <c r="H317" s="84" t="b">
        <v>0</v>
      </c>
      <c r="I317" s="84" t="b">
        <v>0</v>
      </c>
      <c r="J317" s="84" t="b">
        <v>0</v>
      </c>
      <c r="K317" s="84" t="b">
        <v>0</v>
      </c>
      <c r="L317" s="84" t="b">
        <v>0</v>
      </c>
    </row>
    <row r="318" spans="1:12" ht="15">
      <c r="A318" s="84" t="s">
        <v>5374</v>
      </c>
      <c r="B318" s="84" t="s">
        <v>5494</v>
      </c>
      <c r="C318" s="84">
        <v>2</v>
      </c>
      <c r="D318" s="122">
        <v>0.0008988503513800654</v>
      </c>
      <c r="E318" s="122">
        <v>2.586587304671755</v>
      </c>
      <c r="F318" s="84" t="s">
        <v>5686</v>
      </c>
      <c r="G318" s="84" t="b">
        <v>0</v>
      </c>
      <c r="H318" s="84" t="b">
        <v>0</v>
      </c>
      <c r="I318" s="84" t="b">
        <v>0</v>
      </c>
      <c r="J318" s="84" t="b">
        <v>0</v>
      </c>
      <c r="K318" s="84" t="b">
        <v>0</v>
      </c>
      <c r="L318" s="84" t="b">
        <v>0</v>
      </c>
    </row>
    <row r="319" spans="1:12" ht="15">
      <c r="A319" s="84" t="s">
        <v>5494</v>
      </c>
      <c r="B319" s="84" t="s">
        <v>5564</v>
      </c>
      <c r="C319" s="84">
        <v>2</v>
      </c>
      <c r="D319" s="122">
        <v>0.0008988503513800654</v>
      </c>
      <c r="E319" s="122">
        <v>3.188647295999717</v>
      </c>
      <c r="F319" s="84" t="s">
        <v>5686</v>
      </c>
      <c r="G319" s="84" t="b">
        <v>0</v>
      </c>
      <c r="H319" s="84" t="b">
        <v>0</v>
      </c>
      <c r="I319" s="84" t="b">
        <v>0</v>
      </c>
      <c r="J319" s="84" t="b">
        <v>0</v>
      </c>
      <c r="K319" s="84" t="b">
        <v>0</v>
      </c>
      <c r="L319" s="84" t="b">
        <v>0</v>
      </c>
    </row>
    <row r="320" spans="1:12" ht="15">
      <c r="A320" s="84" t="s">
        <v>5564</v>
      </c>
      <c r="B320" s="84" t="s">
        <v>4790</v>
      </c>
      <c r="C320" s="84">
        <v>2</v>
      </c>
      <c r="D320" s="122">
        <v>0.0008988503513800654</v>
      </c>
      <c r="E320" s="122">
        <v>2.0223158742331924</v>
      </c>
      <c r="F320" s="84" t="s">
        <v>5686</v>
      </c>
      <c r="G320" s="84" t="b">
        <v>0</v>
      </c>
      <c r="H320" s="84" t="b">
        <v>0</v>
      </c>
      <c r="I320" s="84" t="b">
        <v>0</v>
      </c>
      <c r="J320" s="84" t="b">
        <v>0</v>
      </c>
      <c r="K320" s="84" t="b">
        <v>0</v>
      </c>
      <c r="L320" s="84" t="b">
        <v>0</v>
      </c>
    </row>
    <row r="321" spans="1:12" ht="15">
      <c r="A321" s="84" t="s">
        <v>5503</v>
      </c>
      <c r="B321" s="84" t="s">
        <v>5565</v>
      </c>
      <c r="C321" s="84">
        <v>2</v>
      </c>
      <c r="D321" s="122">
        <v>0.0008988503513800654</v>
      </c>
      <c r="E321" s="122">
        <v>3.188647295999717</v>
      </c>
      <c r="F321" s="84" t="s">
        <v>5686</v>
      </c>
      <c r="G321" s="84" t="b">
        <v>0</v>
      </c>
      <c r="H321" s="84" t="b">
        <v>0</v>
      </c>
      <c r="I321" s="84" t="b">
        <v>0</v>
      </c>
      <c r="J321" s="84" t="b">
        <v>0</v>
      </c>
      <c r="K321" s="84" t="b">
        <v>1</v>
      </c>
      <c r="L321" s="84" t="b">
        <v>0</v>
      </c>
    </row>
    <row r="322" spans="1:12" ht="15">
      <c r="A322" s="84" t="s">
        <v>5565</v>
      </c>
      <c r="B322" s="84" t="s">
        <v>840</v>
      </c>
      <c r="C322" s="84">
        <v>2</v>
      </c>
      <c r="D322" s="122">
        <v>0.0008988503513800654</v>
      </c>
      <c r="E322" s="122">
        <v>2.820670510705123</v>
      </c>
      <c r="F322" s="84" t="s">
        <v>5686</v>
      </c>
      <c r="G322" s="84" t="b">
        <v>0</v>
      </c>
      <c r="H322" s="84" t="b">
        <v>1</v>
      </c>
      <c r="I322" s="84" t="b">
        <v>0</v>
      </c>
      <c r="J322" s="84" t="b">
        <v>0</v>
      </c>
      <c r="K322" s="84" t="b">
        <v>0</v>
      </c>
      <c r="L322" s="84" t="b">
        <v>0</v>
      </c>
    </row>
    <row r="323" spans="1:12" ht="15">
      <c r="A323" s="84" t="s">
        <v>840</v>
      </c>
      <c r="B323" s="84" t="s">
        <v>4772</v>
      </c>
      <c r="C323" s="84">
        <v>2</v>
      </c>
      <c r="D323" s="122">
        <v>0.0008988503513800654</v>
      </c>
      <c r="E323" s="122">
        <v>0.9480980477171176</v>
      </c>
      <c r="F323" s="84" t="s">
        <v>5686</v>
      </c>
      <c r="G323" s="84" t="b">
        <v>0</v>
      </c>
      <c r="H323" s="84" t="b">
        <v>0</v>
      </c>
      <c r="I323" s="84" t="b">
        <v>0</v>
      </c>
      <c r="J323" s="84" t="b">
        <v>0</v>
      </c>
      <c r="K323" s="84" t="b">
        <v>0</v>
      </c>
      <c r="L323" s="84" t="b">
        <v>0</v>
      </c>
    </row>
    <row r="324" spans="1:12" ht="15">
      <c r="A324" s="84" t="s">
        <v>4772</v>
      </c>
      <c r="B324" s="84" t="s">
        <v>5482</v>
      </c>
      <c r="C324" s="84">
        <v>2</v>
      </c>
      <c r="D324" s="122">
        <v>0.0008988503513800654</v>
      </c>
      <c r="E324" s="122">
        <v>1.2748334436160007</v>
      </c>
      <c r="F324" s="84" t="s">
        <v>5686</v>
      </c>
      <c r="G324" s="84" t="b">
        <v>0</v>
      </c>
      <c r="H324" s="84" t="b">
        <v>0</v>
      </c>
      <c r="I324" s="84" t="b">
        <v>0</v>
      </c>
      <c r="J324" s="84" t="b">
        <v>0</v>
      </c>
      <c r="K324" s="84" t="b">
        <v>0</v>
      </c>
      <c r="L324" s="84" t="b">
        <v>0</v>
      </c>
    </row>
    <row r="325" spans="1:12" ht="15">
      <c r="A325" s="84" t="s">
        <v>5482</v>
      </c>
      <c r="B325" s="84" t="s">
        <v>5504</v>
      </c>
      <c r="C325" s="84">
        <v>2</v>
      </c>
      <c r="D325" s="122">
        <v>0.0008988503513800654</v>
      </c>
      <c r="E325" s="122">
        <v>3.0125560369440363</v>
      </c>
      <c r="F325" s="84" t="s">
        <v>5686</v>
      </c>
      <c r="G325" s="84" t="b">
        <v>0</v>
      </c>
      <c r="H325" s="84" t="b">
        <v>0</v>
      </c>
      <c r="I325" s="84" t="b">
        <v>0</v>
      </c>
      <c r="J325" s="84" t="b">
        <v>0</v>
      </c>
      <c r="K325" s="84" t="b">
        <v>0</v>
      </c>
      <c r="L325" s="84" t="b">
        <v>0</v>
      </c>
    </row>
    <row r="326" spans="1:12" ht="15">
      <c r="A326" s="84" t="s">
        <v>5461</v>
      </c>
      <c r="B326" s="84" t="s">
        <v>5566</v>
      </c>
      <c r="C326" s="84">
        <v>2</v>
      </c>
      <c r="D326" s="122">
        <v>0.0008988503513800654</v>
      </c>
      <c r="E326" s="122">
        <v>3.0637085593914173</v>
      </c>
      <c r="F326" s="84" t="s">
        <v>5686</v>
      </c>
      <c r="G326" s="84" t="b">
        <v>0</v>
      </c>
      <c r="H326" s="84" t="b">
        <v>0</v>
      </c>
      <c r="I326" s="84" t="b">
        <v>0</v>
      </c>
      <c r="J326" s="84" t="b">
        <v>0</v>
      </c>
      <c r="K326" s="84" t="b">
        <v>0</v>
      </c>
      <c r="L326" s="84" t="b">
        <v>0</v>
      </c>
    </row>
    <row r="327" spans="1:12" ht="15">
      <c r="A327" s="84" t="s">
        <v>5566</v>
      </c>
      <c r="B327" s="84" t="s">
        <v>5567</v>
      </c>
      <c r="C327" s="84">
        <v>2</v>
      </c>
      <c r="D327" s="122">
        <v>0.0008988503513800654</v>
      </c>
      <c r="E327" s="122">
        <v>3.3647385550553985</v>
      </c>
      <c r="F327" s="84" t="s">
        <v>5686</v>
      </c>
      <c r="G327" s="84" t="b">
        <v>0</v>
      </c>
      <c r="H327" s="84" t="b">
        <v>0</v>
      </c>
      <c r="I327" s="84" t="b">
        <v>0</v>
      </c>
      <c r="J327" s="84" t="b">
        <v>0</v>
      </c>
      <c r="K327" s="84" t="b">
        <v>0</v>
      </c>
      <c r="L327" s="84" t="b">
        <v>0</v>
      </c>
    </row>
    <row r="328" spans="1:12" ht="15">
      <c r="A328" s="84" t="s">
        <v>338</v>
      </c>
      <c r="B328" s="84" t="s">
        <v>5347</v>
      </c>
      <c r="C328" s="84">
        <v>2</v>
      </c>
      <c r="D328" s="122">
        <v>0.0008988503513800654</v>
      </c>
      <c r="E328" s="122">
        <v>2.3233458698971736</v>
      </c>
      <c r="F328" s="84" t="s">
        <v>5686</v>
      </c>
      <c r="G328" s="84" t="b">
        <v>0</v>
      </c>
      <c r="H328" s="84" t="b">
        <v>0</v>
      </c>
      <c r="I328" s="84" t="b">
        <v>0</v>
      </c>
      <c r="J328" s="84" t="b">
        <v>0</v>
      </c>
      <c r="K328" s="84" t="b">
        <v>0</v>
      </c>
      <c r="L328" s="84" t="b">
        <v>0</v>
      </c>
    </row>
    <row r="329" spans="1:12" ht="15">
      <c r="A329" s="84" t="s">
        <v>5450</v>
      </c>
      <c r="B329" s="84" t="s">
        <v>5571</v>
      </c>
      <c r="C329" s="84">
        <v>2</v>
      </c>
      <c r="D329" s="122">
        <v>0.0008988503513800654</v>
      </c>
      <c r="E329" s="122">
        <v>3.0637085593914173</v>
      </c>
      <c r="F329" s="84" t="s">
        <v>5686</v>
      </c>
      <c r="G329" s="84" t="b">
        <v>0</v>
      </c>
      <c r="H329" s="84" t="b">
        <v>0</v>
      </c>
      <c r="I329" s="84" t="b">
        <v>0</v>
      </c>
      <c r="J329" s="84" t="b">
        <v>0</v>
      </c>
      <c r="K329" s="84" t="b">
        <v>0</v>
      </c>
      <c r="L329" s="84" t="b">
        <v>0</v>
      </c>
    </row>
    <row r="330" spans="1:12" ht="15">
      <c r="A330" s="84" t="s">
        <v>628</v>
      </c>
      <c r="B330" s="84" t="s">
        <v>5574</v>
      </c>
      <c r="C330" s="84">
        <v>2</v>
      </c>
      <c r="D330" s="122">
        <v>0.0008988503513800654</v>
      </c>
      <c r="E330" s="122">
        <v>3.188647295999717</v>
      </c>
      <c r="F330" s="84" t="s">
        <v>5686</v>
      </c>
      <c r="G330" s="84" t="b">
        <v>0</v>
      </c>
      <c r="H330" s="84" t="b">
        <v>0</v>
      </c>
      <c r="I330" s="84" t="b">
        <v>0</v>
      </c>
      <c r="J330" s="84" t="b">
        <v>0</v>
      </c>
      <c r="K330" s="84" t="b">
        <v>0</v>
      </c>
      <c r="L330" s="84" t="b">
        <v>0</v>
      </c>
    </row>
    <row r="331" spans="1:12" ht="15">
      <c r="A331" s="84" t="s">
        <v>5574</v>
      </c>
      <c r="B331" s="84" t="s">
        <v>5575</v>
      </c>
      <c r="C331" s="84">
        <v>2</v>
      </c>
      <c r="D331" s="122">
        <v>0.0008988503513800654</v>
      </c>
      <c r="E331" s="122">
        <v>3.3647385550553985</v>
      </c>
      <c r="F331" s="84" t="s">
        <v>5686</v>
      </c>
      <c r="G331" s="84" t="b">
        <v>0</v>
      </c>
      <c r="H331" s="84" t="b">
        <v>0</v>
      </c>
      <c r="I331" s="84" t="b">
        <v>0</v>
      </c>
      <c r="J331" s="84" t="b">
        <v>0</v>
      </c>
      <c r="K331" s="84" t="b">
        <v>0</v>
      </c>
      <c r="L331" s="84" t="b">
        <v>0</v>
      </c>
    </row>
    <row r="332" spans="1:12" ht="15">
      <c r="A332" s="84" t="s">
        <v>5575</v>
      </c>
      <c r="B332" s="84" t="s">
        <v>5576</v>
      </c>
      <c r="C332" s="84">
        <v>2</v>
      </c>
      <c r="D332" s="122">
        <v>0.0008988503513800654</v>
      </c>
      <c r="E332" s="122">
        <v>3.3647385550553985</v>
      </c>
      <c r="F332" s="84" t="s">
        <v>5686</v>
      </c>
      <c r="G332" s="84" t="b">
        <v>0</v>
      </c>
      <c r="H332" s="84" t="b">
        <v>0</v>
      </c>
      <c r="I332" s="84" t="b">
        <v>0</v>
      </c>
      <c r="J332" s="84" t="b">
        <v>0</v>
      </c>
      <c r="K332" s="84" t="b">
        <v>0</v>
      </c>
      <c r="L332" s="84" t="b">
        <v>0</v>
      </c>
    </row>
    <row r="333" spans="1:12" ht="15">
      <c r="A333" s="84" t="s">
        <v>5576</v>
      </c>
      <c r="B333" s="84" t="s">
        <v>5513</v>
      </c>
      <c r="C333" s="84">
        <v>2</v>
      </c>
      <c r="D333" s="122">
        <v>0.0008988503513800654</v>
      </c>
      <c r="E333" s="122">
        <v>3.188647295999717</v>
      </c>
      <c r="F333" s="84" t="s">
        <v>5686</v>
      </c>
      <c r="G333" s="84" t="b">
        <v>0</v>
      </c>
      <c r="H333" s="84" t="b">
        <v>0</v>
      </c>
      <c r="I333" s="84" t="b">
        <v>0</v>
      </c>
      <c r="J333" s="84" t="b">
        <v>0</v>
      </c>
      <c r="K333" s="84" t="b">
        <v>0</v>
      </c>
      <c r="L333" s="84" t="b">
        <v>0</v>
      </c>
    </row>
    <row r="334" spans="1:12" ht="15">
      <c r="A334" s="84" t="s">
        <v>5513</v>
      </c>
      <c r="B334" s="84" t="s">
        <v>5459</v>
      </c>
      <c r="C334" s="84">
        <v>2</v>
      </c>
      <c r="D334" s="122">
        <v>0.0008988503513800654</v>
      </c>
      <c r="E334" s="122">
        <v>3.0637085593914173</v>
      </c>
      <c r="F334" s="84" t="s">
        <v>5686</v>
      </c>
      <c r="G334" s="84" t="b">
        <v>0</v>
      </c>
      <c r="H334" s="84" t="b">
        <v>0</v>
      </c>
      <c r="I334" s="84" t="b">
        <v>0</v>
      </c>
      <c r="J334" s="84" t="b">
        <v>0</v>
      </c>
      <c r="K334" s="84" t="b">
        <v>0</v>
      </c>
      <c r="L334" s="84" t="b">
        <v>0</v>
      </c>
    </row>
    <row r="335" spans="1:12" ht="15">
      <c r="A335" s="84" t="s">
        <v>5459</v>
      </c>
      <c r="B335" s="84" t="s">
        <v>4771</v>
      </c>
      <c r="C335" s="84">
        <v>2</v>
      </c>
      <c r="D335" s="122">
        <v>0.0008988503513800654</v>
      </c>
      <c r="E335" s="122">
        <v>0.9564985897435491</v>
      </c>
      <c r="F335" s="84" t="s">
        <v>5686</v>
      </c>
      <c r="G335" s="84" t="b">
        <v>0</v>
      </c>
      <c r="H335" s="84" t="b">
        <v>0</v>
      </c>
      <c r="I335" s="84" t="b">
        <v>0</v>
      </c>
      <c r="J335" s="84" t="b">
        <v>0</v>
      </c>
      <c r="K335" s="84" t="b">
        <v>0</v>
      </c>
      <c r="L335" s="84" t="b">
        <v>0</v>
      </c>
    </row>
    <row r="336" spans="1:12" ht="15">
      <c r="A336" s="84" t="s">
        <v>4771</v>
      </c>
      <c r="B336" s="84" t="s">
        <v>4788</v>
      </c>
      <c r="C336" s="84">
        <v>2</v>
      </c>
      <c r="D336" s="122">
        <v>0.0008988503513800654</v>
      </c>
      <c r="E336" s="122">
        <v>-0.2739503316347249</v>
      </c>
      <c r="F336" s="84" t="s">
        <v>5686</v>
      </c>
      <c r="G336" s="84" t="b">
        <v>0</v>
      </c>
      <c r="H336" s="84" t="b">
        <v>0</v>
      </c>
      <c r="I336" s="84" t="b">
        <v>0</v>
      </c>
      <c r="J336" s="84" t="b">
        <v>0</v>
      </c>
      <c r="K336" s="84" t="b">
        <v>0</v>
      </c>
      <c r="L336" s="84" t="b">
        <v>0</v>
      </c>
    </row>
    <row r="337" spans="1:12" ht="15">
      <c r="A337" s="84" t="s">
        <v>4788</v>
      </c>
      <c r="B337" s="84" t="s">
        <v>4785</v>
      </c>
      <c r="C337" s="84">
        <v>2</v>
      </c>
      <c r="D337" s="122">
        <v>0.0008988503513800654</v>
      </c>
      <c r="E337" s="122">
        <v>0.23666254238668322</v>
      </c>
      <c r="F337" s="84" t="s">
        <v>5686</v>
      </c>
      <c r="G337" s="84" t="b">
        <v>0</v>
      </c>
      <c r="H337" s="84" t="b">
        <v>0</v>
      </c>
      <c r="I337" s="84" t="b">
        <v>0</v>
      </c>
      <c r="J337" s="84" t="b">
        <v>0</v>
      </c>
      <c r="K337" s="84" t="b">
        <v>0</v>
      </c>
      <c r="L337" s="84" t="b">
        <v>0</v>
      </c>
    </row>
    <row r="338" spans="1:12" ht="15">
      <c r="A338" s="84" t="s">
        <v>4786</v>
      </c>
      <c r="B338" s="84" t="s">
        <v>4793</v>
      </c>
      <c r="C338" s="84">
        <v>2</v>
      </c>
      <c r="D338" s="122">
        <v>0.0008988503513800654</v>
      </c>
      <c r="E338" s="122">
        <v>0.4009507277098433</v>
      </c>
      <c r="F338" s="84" t="s">
        <v>5686</v>
      </c>
      <c r="G338" s="84" t="b">
        <v>0</v>
      </c>
      <c r="H338" s="84" t="b">
        <v>0</v>
      </c>
      <c r="I338" s="84" t="b">
        <v>0</v>
      </c>
      <c r="J338" s="84" t="b">
        <v>0</v>
      </c>
      <c r="K338" s="84" t="b">
        <v>0</v>
      </c>
      <c r="L338" s="84" t="b">
        <v>0</v>
      </c>
    </row>
    <row r="339" spans="1:12" ht="15">
      <c r="A339" s="84" t="s">
        <v>4790</v>
      </c>
      <c r="B339" s="84" t="s">
        <v>5577</v>
      </c>
      <c r="C339" s="84">
        <v>2</v>
      </c>
      <c r="D339" s="122">
        <v>0.0008988503513800654</v>
      </c>
      <c r="E339" s="122">
        <v>2.0425192603214795</v>
      </c>
      <c r="F339" s="84" t="s">
        <v>5686</v>
      </c>
      <c r="G339" s="84" t="b">
        <v>0</v>
      </c>
      <c r="H339" s="84" t="b">
        <v>0</v>
      </c>
      <c r="I339" s="84" t="b">
        <v>0</v>
      </c>
      <c r="J339" s="84" t="b">
        <v>0</v>
      </c>
      <c r="K339" s="84" t="b">
        <v>0</v>
      </c>
      <c r="L339" s="84" t="b">
        <v>0</v>
      </c>
    </row>
    <row r="340" spans="1:12" ht="15">
      <c r="A340" s="84" t="s">
        <v>5577</v>
      </c>
      <c r="B340" s="84" t="s">
        <v>5578</v>
      </c>
      <c r="C340" s="84">
        <v>2</v>
      </c>
      <c r="D340" s="122">
        <v>0.0008988503513800654</v>
      </c>
      <c r="E340" s="122">
        <v>3.3647385550553985</v>
      </c>
      <c r="F340" s="84" t="s">
        <v>5686</v>
      </c>
      <c r="G340" s="84" t="b">
        <v>0</v>
      </c>
      <c r="H340" s="84" t="b">
        <v>0</v>
      </c>
      <c r="I340" s="84" t="b">
        <v>0</v>
      </c>
      <c r="J340" s="84" t="b">
        <v>0</v>
      </c>
      <c r="K340" s="84" t="b">
        <v>0</v>
      </c>
      <c r="L340" s="84" t="b">
        <v>0</v>
      </c>
    </row>
    <row r="341" spans="1:12" ht="15">
      <c r="A341" s="84" t="s">
        <v>5578</v>
      </c>
      <c r="B341" s="84" t="s">
        <v>5579</v>
      </c>
      <c r="C341" s="84">
        <v>2</v>
      </c>
      <c r="D341" s="122">
        <v>0.0008988503513800654</v>
      </c>
      <c r="E341" s="122">
        <v>3.3647385550553985</v>
      </c>
      <c r="F341" s="84" t="s">
        <v>5686</v>
      </c>
      <c r="G341" s="84" t="b">
        <v>0</v>
      </c>
      <c r="H341" s="84" t="b">
        <v>0</v>
      </c>
      <c r="I341" s="84" t="b">
        <v>0</v>
      </c>
      <c r="J341" s="84" t="b">
        <v>0</v>
      </c>
      <c r="K341" s="84" t="b">
        <v>0</v>
      </c>
      <c r="L341" s="84" t="b">
        <v>0</v>
      </c>
    </row>
    <row r="342" spans="1:12" ht="15">
      <c r="A342" s="84" t="s">
        <v>316</v>
      </c>
      <c r="B342" s="84" t="s">
        <v>5178</v>
      </c>
      <c r="C342" s="84">
        <v>2</v>
      </c>
      <c r="D342" s="122">
        <v>0.0008988503513800654</v>
      </c>
      <c r="E342" s="122">
        <v>3.3647385550553985</v>
      </c>
      <c r="F342" s="84" t="s">
        <v>5686</v>
      </c>
      <c r="G342" s="84" t="b">
        <v>0</v>
      </c>
      <c r="H342" s="84" t="b">
        <v>0</v>
      </c>
      <c r="I342" s="84" t="b">
        <v>0</v>
      </c>
      <c r="J342" s="84" t="b">
        <v>0</v>
      </c>
      <c r="K342" s="84" t="b">
        <v>1</v>
      </c>
      <c r="L342" s="84" t="b">
        <v>0</v>
      </c>
    </row>
    <row r="343" spans="1:12" ht="15">
      <c r="A343" s="84" t="s">
        <v>5412</v>
      </c>
      <c r="B343" s="84" t="s">
        <v>5589</v>
      </c>
      <c r="C343" s="84">
        <v>2</v>
      </c>
      <c r="D343" s="122">
        <v>0.0008988503513800654</v>
      </c>
      <c r="E343" s="122">
        <v>2.966798546383361</v>
      </c>
      <c r="F343" s="84" t="s">
        <v>5686</v>
      </c>
      <c r="G343" s="84" t="b">
        <v>0</v>
      </c>
      <c r="H343" s="84" t="b">
        <v>0</v>
      </c>
      <c r="I343" s="84" t="b">
        <v>0</v>
      </c>
      <c r="J343" s="84" t="b">
        <v>0</v>
      </c>
      <c r="K343" s="84" t="b">
        <v>0</v>
      </c>
      <c r="L343" s="84" t="b">
        <v>0</v>
      </c>
    </row>
    <row r="344" spans="1:12" ht="15">
      <c r="A344" s="84" t="s">
        <v>5589</v>
      </c>
      <c r="B344" s="84" t="s">
        <v>5590</v>
      </c>
      <c r="C344" s="84">
        <v>2</v>
      </c>
      <c r="D344" s="122">
        <v>0.0008988503513800654</v>
      </c>
      <c r="E344" s="122">
        <v>3.3647385550553985</v>
      </c>
      <c r="F344" s="84" t="s">
        <v>5686</v>
      </c>
      <c r="G344" s="84" t="b">
        <v>0</v>
      </c>
      <c r="H344" s="84" t="b">
        <v>0</v>
      </c>
      <c r="I344" s="84" t="b">
        <v>0</v>
      </c>
      <c r="J344" s="84" t="b">
        <v>0</v>
      </c>
      <c r="K344" s="84" t="b">
        <v>0</v>
      </c>
      <c r="L344" s="84" t="b">
        <v>0</v>
      </c>
    </row>
    <row r="345" spans="1:12" ht="15">
      <c r="A345" s="84" t="s">
        <v>5590</v>
      </c>
      <c r="B345" s="84" t="s">
        <v>4772</v>
      </c>
      <c r="C345" s="84">
        <v>2</v>
      </c>
      <c r="D345" s="122">
        <v>0.0008988503513800654</v>
      </c>
      <c r="E345" s="122">
        <v>1.42521930243678</v>
      </c>
      <c r="F345" s="84" t="s">
        <v>5686</v>
      </c>
      <c r="G345" s="84" t="b">
        <v>0</v>
      </c>
      <c r="H345" s="84" t="b">
        <v>0</v>
      </c>
      <c r="I345" s="84" t="b">
        <v>0</v>
      </c>
      <c r="J345" s="84" t="b">
        <v>0</v>
      </c>
      <c r="K345" s="84" t="b">
        <v>0</v>
      </c>
      <c r="L345" s="84" t="b">
        <v>0</v>
      </c>
    </row>
    <row r="346" spans="1:12" ht="15">
      <c r="A346" s="84" t="s">
        <v>5416</v>
      </c>
      <c r="B346" s="84" t="s">
        <v>5591</v>
      </c>
      <c r="C346" s="84">
        <v>2</v>
      </c>
      <c r="D346" s="122">
        <v>0.0008988503513800654</v>
      </c>
      <c r="E346" s="122">
        <v>2.966798546383361</v>
      </c>
      <c r="F346" s="84" t="s">
        <v>5686</v>
      </c>
      <c r="G346" s="84" t="b">
        <v>0</v>
      </c>
      <c r="H346" s="84" t="b">
        <v>0</v>
      </c>
      <c r="I346" s="84" t="b">
        <v>0</v>
      </c>
      <c r="J346" s="84" t="b">
        <v>0</v>
      </c>
      <c r="K346" s="84" t="b">
        <v>0</v>
      </c>
      <c r="L346" s="84" t="b">
        <v>0</v>
      </c>
    </row>
    <row r="347" spans="1:12" ht="15">
      <c r="A347" s="84" t="s">
        <v>5591</v>
      </c>
      <c r="B347" s="84" t="s">
        <v>5592</v>
      </c>
      <c r="C347" s="84">
        <v>2</v>
      </c>
      <c r="D347" s="122">
        <v>0.0008988503513800654</v>
      </c>
      <c r="E347" s="122">
        <v>3.3647385550553985</v>
      </c>
      <c r="F347" s="84" t="s">
        <v>5686</v>
      </c>
      <c r="G347" s="84" t="b">
        <v>0</v>
      </c>
      <c r="H347" s="84" t="b">
        <v>0</v>
      </c>
      <c r="I347" s="84" t="b">
        <v>0</v>
      </c>
      <c r="J347" s="84" t="b">
        <v>0</v>
      </c>
      <c r="K347" s="84" t="b">
        <v>0</v>
      </c>
      <c r="L347" s="84" t="b">
        <v>0</v>
      </c>
    </row>
    <row r="348" spans="1:12" ht="15">
      <c r="A348" s="84" t="s">
        <v>5592</v>
      </c>
      <c r="B348" s="84" t="s">
        <v>839</v>
      </c>
      <c r="C348" s="84">
        <v>2</v>
      </c>
      <c r="D348" s="122">
        <v>0.0008988503513800654</v>
      </c>
      <c r="E348" s="122">
        <v>2.887617300335736</v>
      </c>
      <c r="F348" s="84" t="s">
        <v>5686</v>
      </c>
      <c r="G348" s="84" t="b">
        <v>0</v>
      </c>
      <c r="H348" s="84" t="b">
        <v>0</v>
      </c>
      <c r="I348" s="84" t="b">
        <v>0</v>
      </c>
      <c r="J348" s="84" t="b">
        <v>0</v>
      </c>
      <c r="K348" s="84" t="b">
        <v>0</v>
      </c>
      <c r="L348" s="84" t="b">
        <v>0</v>
      </c>
    </row>
    <row r="349" spans="1:12" ht="15">
      <c r="A349" s="84" t="s">
        <v>839</v>
      </c>
      <c r="B349" s="84" t="s">
        <v>5593</v>
      </c>
      <c r="C349" s="84">
        <v>2</v>
      </c>
      <c r="D349" s="122">
        <v>0.0008988503513800654</v>
      </c>
      <c r="E349" s="122">
        <v>2.966798546383361</v>
      </c>
      <c r="F349" s="84" t="s">
        <v>5686</v>
      </c>
      <c r="G349" s="84" t="b">
        <v>0</v>
      </c>
      <c r="H349" s="84" t="b">
        <v>0</v>
      </c>
      <c r="I349" s="84" t="b">
        <v>0</v>
      </c>
      <c r="J349" s="84" t="b">
        <v>0</v>
      </c>
      <c r="K349" s="84" t="b">
        <v>0</v>
      </c>
      <c r="L349" s="84" t="b">
        <v>0</v>
      </c>
    </row>
    <row r="350" spans="1:12" ht="15">
      <c r="A350" s="84" t="s">
        <v>5404</v>
      </c>
      <c r="B350" s="84" t="s">
        <v>5594</v>
      </c>
      <c r="C350" s="84">
        <v>2</v>
      </c>
      <c r="D350" s="122">
        <v>0.0008988503513800654</v>
      </c>
      <c r="E350" s="122">
        <v>2.966798546383361</v>
      </c>
      <c r="F350" s="84" t="s">
        <v>5686</v>
      </c>
      <c r="G350" s="84" t="b">
        <v>0</v>
      </c>
      <c r="H350" s="84" t="b">
        <v>0</v>
      </c>
      <c r="I350" s="84" t="b">
        <v>0</v>
      </c>
      <c r="J350" s="84" t="b">
        <v>0</v>
      </c>
      <c r="K350" s="84" t="b">
        <v>0</v>
      </c>
      <c r="L350" s="84" t="b">
        <v>0</v>
      </c>
    </row>
    <row r="351" spans="1:12" ht="15">
      <c r="A351" s="84" t="s">
        <v>5594</v>
      </c>
      <c r="B351" s="84" t="s">
        <v>5595</v>
      </c>
      <c r="C351" s="84">
        <v>2</v>
      </c>
      <c r="D351" s="122">
        <v>0.0008988503513800654</v>
      </c>
      <c r="E351" s="122">
        <v>3.3647385550553985</v>
      </c>
      <c r="F351" s="84" t="s">
        <v>5686</v>
      </c>
      <c r="G351" s="84" t="b">
        <v>0</v>
      </c>
      <c r="H351" s="84" t="b">
        <v>0</v>
      </c>
      <c r="I351" s="84" t="b">
        <v>0</v>
      </c>
      <c r="J351" s="84" t="b">
        <v>0</v>
      </c>
      <c r="K351" s="84" t="b">
        <v>0</v>
      </c>
      <c r="L351" s="84" t="b">
        <v>0</v>
      </c>
    </row>
    <row r="352" spans="1:12" ht="15">
      <c r="A352" s="84" t="s">
        <v>5595</v>
      </c>
      <c r="B352" s="84" t="s">
        <v>5596</v>
      </c>
      <c r="C352" s="84">
        <v>2</v>
      </c>
      <c r="D352" s="122">
        <v>0.0008988503513800654</v>
      </c>
      <c r="E352" s="122">
        <v>3.3647385550553985</v>
      </c>
      <c r="F352" s="84" t="s">
        <v>5686</v>
      </c>
      <c r="G352" s="84" t="b">
        <v>0</v>
      </c>
      <c r="H352" s="84" t="b">
        <v>0</v>
      </c>
      <c r="I352" s="84" t="b">
        <v>0</v>
      </c>
      <c r="J352" s="84" t="b">
        <v>0</v>
      </c>
      <c r="K352" s="84" t="b">
        <v>1</v>
      </c>
      <c r="L352" s="84" t="b">
        <v>0</v>
      </c>
    </row>
    <row r="353" spans="1:12" ht="15">
      <c r="A353" s="84" t="s">
        <v>5596</v>
      </c>
      <c r="B353" s="84" t="s">
        <v>5517</v>
      </c>
      <c r="C353" s="84">
        <v>2</v>
      </c>
      <c r="D353" s="122">
        <v>0.0008988503513800654</v>
      </c>
      <c r="E353" s="122">
        <v>3.188647295999717</v>
      </c>
      <c r="F353" s="84" t="s">
        <v>5686</v>
      </c>
      <c r="G353" s="84" t="b">
        <v>0</v>
      </c>
      <c r="H353" s="84" t="b">
        <v>1</v>
      </c>
      <c r="I353" s="84" t="b">
        <v>0</v>
      </c>
      <c r="J353" s="84" t="b">
        <v>0</v>
      </c>
      <c r="K353" s="84" t="b">
        <v>0</v>
      </c>
      <c r="L353" s="84" t="b">
        <v>0</v>
      </c>
    </row>
    <row r="354" spans="1:12" ht="15">
      <c r="A354" s="84" t="s">
        <v>5517</v>
      </c>
      <c r="B354" s="84" t="s">
        <v>5597</v>
      </c>
      <c r="C354" s="84">
        <v>2</v>
      </c>
      <c r="D354" s="122">
        <v>0.0008988503513800654</v>
      </c>
      <c r="E354" s="122">
        <v>3.188647295999717</v>
      </c>
      <c r="F354" s="84" t="s">
        <v>5686</v>
      </c>
      <c r="G354" s="84" t="b">
        <v>0</v>
      </c>
      <c r="H354" s="84" t="b">
        <v>0</v>
      </c>
      <c r="I354" s="84" t="b">
        <v>0</v>
      </c>
      <c r="J354" s="84" t="b">
        <v>0</v>
      </c>
      <c r="K354" s="84" t="b">
        <v>0</v>
      </c>
      <c r="L354" s="84" t="b">
        <v>0</v>
      </c>
    </row>
    <row r="355" spans="1:12" ht="15">
      <c r="A355" s="84" t="s">
        <v>5597</v>
      </c>
      <c r="B355" s="84" t="s">
        <v>5514</v>
      </c>
      <c r="C355" s="84">
        <v>2</v>
      </c>
      <c r="D355" s="122">
        <v>0.0008988503513800654</v>
      </c>
      <c r="E355" s="122">
        <v>3.188647295999717</v>
      </c>
      <c r="F355" s="84" t="s">
        <v>5686</v>
      </c>
      <c r="G355" s="84" t="b">
        <v>0</v>
      </c>
      <c r="H355" s="84" t="b">
        <v>0</v>
      </c>
      <c r="I355" s="84" t="b">
        <v>0</v>
      </c>
      <c r="J355" s="84" t="b">
        <v>0</v>
      </c>
      <c r="K355" s="84" t="b">
        <v>1</v>
      </c>
      <c r="L355" s="84" t="b">
        <v>0</v>
      </c>
    </row>
    <row r="356" spans="1:12" ht="15">
      <c r="A356" s="84" t="s">
        <v>5514</v>
      </c>
      <c r="B356" s="84" t="s">
        <v>5598</v>
      </c>
      <c r="C356" s="84">
        <v>2</v>
      </c>
      <c r="D356" s="122">
        <v>0.0008988503513800654</v>
      </c>
      <c r="E356" s="122">
        <v>3.188647295999717</v>
      </c>
      <c r="F356" s="84" t="s">
        <v>5686</v>
      </c>
      <c r="G356" s="84" t="b">
        <v>0</v>
      </c>
      <c r="H356" s="84" t="b">
        <v>1</v>
      </c>
      <c r="I356" s="84" t="b">
        <v>0</v>
      </c>
      <c r="J356" s="84" t="b">
        <v>0</v>
      </c>
      <c r="K356" s="84" t="b">
        <v>0</v>
      </c>
      <c r="L356" s="84" t="b">
        <v>0</v>
      </c>
    </row>
    <row r="357" spans="1:12" ht="15">
      <c r="A357" s="84" t="s">
        <v>5598</v>
      </c>
      <c r="B357" s="84" t="s">
        <v>5416</v>
      </c>
      <c r="C357" s="84">
        <v>2</v>
      </c>
      <c r="D357" s="122">
        <v>0.0008988503513800654</v>
      </c>
      <c r="E357" s="122">
        <v>2.966798546383361</v>
      </c>
      <c r="F357" s="84" t="s">
        <v>5686</v>
      </c>
      <c r="G357" s="84" t="b">
        <v>0</v>
      </c>
      <c r="H357" s="84" t="b">
        <v>0</v>
      </c>
      <c r="I357" s="84" t="b">
        <v>0</v>
      </c>
      <c r="J357" s="84" t="b">
        <v>0</v>
      </c>
      <c r="K357" s="84" t="b">
        <v>0</v>
      </c>
      <c r="L357" s="84" t="b">
        <v>0</v>
      </c>
    </row>
    <row r="358" spans="1:12" ht="15">
      <c r="A358" s="84" t="s">
        <v>5416</v>
      </c>
      <c r="B358" s="84" t="s">
        <v>5599</v>
      </c>
      <c r="C358" s="84">
        <v>2</v>
      </c>
      <c r="D358" s="122">
        <v>0.0008988503513800654</v>
      </c>
      <c r="E358" s="122">
        <v>2.966798546383361</v>
      </c>
      <c r="F358" s="84" t="s">
        <v>5686</v>
      </c>
      <c r="G358" s="84" t="b">
        <v>0</v>
      </c>
      <c r="H358" s="84" t="b">
        <v>0</v>
      </c>
      <c r="I358" s="84" t="b">
        <v>0</v>
      </c>
      <c r="J358" s="84" t="b">
        <v>0</v>
      </c>
      <c r="K358" s="84" t="b">
        <v>0</v>
      </c>
      <c r="L358" s="84" t="b">
        <v>0</v>
      </c>
    </row>
    <row r="359" spans="1:12" ht="15">
      <c r="A359" s="84" t="s">
        <v>5599</v>
      </c>
      <c r="B359" s="84" t="s">
        <v>5600</v>
      </c>
      <c r="C359" s="84">
        <v>2</v>
      </c>
      <c r="D359" s="122">
        <v>0.0008988503513800654</v>
      </c>
      <c r="E359" s="122">
        <v>3.3647385550553985</v>
      </c>
      <c r="F359" s="84" t="s">
        <v>5686</v>
      </c>
      <c r="G359" s="84" t="b">
        <v>0</v>
      </c>
      <c r="H359" s="84" t="b">
        <v>0</v>
      </c>
      <c r="I359" s="84" t="b">
        <v>0</v>
      </c>
      <c r="J359" s="84" t="b">
        <v>0</v>
      </c>
      <c r="K359" s="84" t="b">
        <v>0</v>
      </c>
      <c r="L359" s="84" t="b">
        <v>0</v>
      </c>
    </row>
    <row r="360" spans="1:12" ht="15">
      <c r="A360" s="84" t="s">
        <v>5600</v>
      </c>
      <c r="B360" s="84" t="s">
        <v>5601</v>
      </c>
      <c r="C360" s="84">
        <v>2</v>
      </c>
      <c r="D360" s="122">
        <v>0.0008988503513800654</v>
      </c>
      <c r="E360" s="122">
        <v>3.3647385550553985</v>
      </c>
      <c r="F360" s="84" t="s">
        <v>5686</v>
      </c>
      <c r="G360" s="84" t="b">
        <v>0</v>
      </c>
      <c r="H360" s="84" t="b">
        <v>0</v>
      </c>
      <c r="I360" s="84" t="b">
        <v>0</v>
      </c>
      <c r="J360" s="84" t="b">
        <v>0</v>
      </c>
      <c r="K360" s="84" t="b">
        <v>0</v>
      </c>
      <c r="L360" s="84" t="b">
        <v>0</v>
      </c>
    </row>
    <row r="361" spans="1:12" ht="15">
      <c r="A361" s="84" t="s">
        <v>5601</v>
      </c>
      <c r="B361" s="84" t="s">
        <v>5518</v>
      </c>
      <c r="C361" s="84">
        <v>2</v>
      </c>
      <c r="D361" s="122">
        <v>0.0008988503513800654</v>
      </c>
      <c r="E361" s="122">
        <v>3.188647295999717</v>
      </c>
      <c r="F361" s="84" t="s">
        <v>5686</v>
      </c>
      <c r="G361" s="84" t="b">
        <v>0</v>
      </c>
      <c r="H361" s="84" t="b">
        <v>0</v>
      </c>
      <c r="I361" s="84" t="b">
        <v>0</v>
      </c>
      <c r="J361" s="84" t="b">
        <v>0</v>
      </c>
      <c r="K361" s="84" t="b">
        <v>0</v>
      </c>
      <c r="L361" s="84" t="b">
        <v>0</v>
      </c>
    </row>
    <row r="362" spans="1:12" ht="15">
      <c r="A362" s="84" t="s">
        <v>5606</v>
      </c>
      <c r="B362" s="84" t="s">
        <v>5607</v>
      </c>
      <c r="C362" s="84">
        <v>2</v>
      </c>
      <c r="D362" s="122">
        <v>0.0008988503513800654</v>
      </c>
      <c r="E362" s="122">
        <v>3.3647385550553985</v>
      </c>
      <c r="F362" s="84" t="s">
        <v>5686</v>
      </c>
      <c r="G362" s="84" t="b">
        <v>0</v>
      </c>
      <c r="H362" s="84" t="b">
        <v>0</v>
      </c>
      <c r="I362" s="84" t="b">
        <v>0</v>
      </c>
      <c r="J362" s="84" t="b">
        <v>0</v>
      </c>
      <c r="K362" s="84" t="b">
        <v>0</v>
      </c>
      <c r="L362" s="84" t="b">
        <v>0</v>
      </c>
    </row>
    <row r="363" spans="1:12" ht="15">
      <c r="A363" s="84" t="s">
        <v>5607</v>
      </c>
      <c r="B363" s="84" t="s">
        <v>5382</v>
      </c>
      <c r="C363" s="84">
        <v>2</v>
      </c>
      <c r="D363" s="122">
        <v>0.0008988503513800654</v>
      </c>
      <c r="E363" s="122">
        <v>2.820670510705123</v>
      </c>
      <c r="F363" s="84" t="s">
        <v>5686</v>
      </c>
      <c r="G363" s="84" t="b">
        <v>0</v>
      </c>
      <c r="H363" s="84" t="b">
        <v>0</v>
      </c>
      <c r="I363" s="84" t="b">
        <v>0</v>
      </c>
      <c r="J363" s="84" t="b">
        <v>0</v>
      </c>
      <c r="K363" s="84" t="b">
        <v>0</v>
      </c>
      <c r="L363" s="84" t="b">
        <v>0</v>
      </c>
    </row>
    <row r="364" spans="1:12" ht="15">
      <c r="A364" s="84" t="s">
        <v>5382</v>
      </c>
      <c r="B364" s="84" t="s">
        <v>5608</v>
      </c>
      <c r="C364" s="84">
        <v>2</v>
      </c>
      <c r="D364" s="122">
        <v>0.0008988503513800654</v>
      </c>
      <c r="E364" s="122">
        <v>2.820670510705123</v>
      </c>
      <c r="F364" s="84" t="s">
        <v>5686</v>
      </c>
      <c r="G364" s="84" t="b">
        <v>0</v>
      </c>
      <c r="H364" s="84" t="b">
        <v>0</v>
      </c>
      <c r="I364" s="84" t="b">
        <v>0</v>
      </c>
      <c r="J364" s="84" t="b">
        <v>0</v>
      </c>
      <c r="K364" s="84" t="b">
        <v>0</v>
      </c>
      <c r="L364" s="84" t="b">
        <v>0</v>
      </c>
    </row>
    <row r="365" spans="1:12" ht="15">
      <c r="A365" s="84" t="s">
        <v>5608</v>
      </c>
      <c r="B365" s="84" t="s">
        <v>5609</v>
      </c>
      <c r="C365" s="84">
        <v>2</v>
      </c>
      <c r="D365" s="122">
        <v>0.0008988503513800654</v>
      </c>
      <c r="E365" s="122">
        <v>3.3647385550553985</v>
      </c>
      <c r="F365" s="84" t="s">
        <v>5686</v>
      </c>
      <c r="G365" s="84" t="b">
        <v>0</v>
      </c>
      <c r="H365" s="84" t="b">
        <v>0</v>
      </c>
      <c r="I365" s="84" t="b">
        <v>0</v>
      </c>
      <c r="J365" s="84" t="b">
        <v>1</v>
      </c>
      <c r="K365" s="84" t="b">
        <v>0</v>
      </c>
      <c r="L365" s="84" t="b">
        <v>0</v>
      </c>
    </row>
    <row r="366" spans="1:12" ht="15">
      <c r="A366" s="84" t="s">
        <v>5609</v>
      </c>
      <c r="B366" s="84" t="s">
        <v>5610</v>
      </c>
      <c r="C366" s="84">
        <v>2</v>
      </c>
      <c r="D366" s="122">
        <v>0.0008988503513800654</v>
      </c>
      <c r="E366" s="122">
        <v>3.3647385550553985</v>
      </c>
      <c r="F366" s="84" t="s">
        <v>5686</v>
      </c>
      <c r="G366" s="84" t="b">
        <v>1</v>
      </c>
      <c r="H366" s="84" t="b">
        <v>0</v>
      </c>
      <c r="I366" s="84" t="b">
        <v>0</v>
      </c>
      <c r="J366" s="84" t="b">
        <v>0</v>
      </c>
      <c r="K366" s="84" t="b">
        <v>0</v>
      </c>
      <c r="L366" s="84" t="b">
        <v>0</v>
      </c>
    </row>
    <row r="367" spans="1:12" ht="15">
      <c r="A367" s="84" t="s">
        <v>5610</v>
      </c>
      <c r="B367" s="84" t="s">
        <v>5611</v>
      </c>
      <c r="C367" s="84">
        <v>2</v>
      </c>
      <c r="D367" s="122">
        <v>0.0008988503513800654</v>
      </c>
      <c r="E367" s="122">
        <v>3.3647385550553985</v>
      </c>
      <c r="F367" s="84" t="s">
        <v>5686</v>
      </c>
      <c r="G367" s="84" t="b">
        <v>0</v>
      </c>
      <c r="H367" s="84" t="b">
        <v>0</v>
      </c>
      <c r="I367" s="84" t="b">
        <v>0</v>
      </c>
      <c r="J367" s="84" t="b">
        <v>0</v>
      </c>
      <c r="K367" s="84" t="b">
        <v>0</v>
      </c>
      <c r="L367" s="84" t="b">
        <v>0</v>
      </c>
    </row>
    <row r="368" spans="1:12" ht="15">
      <c r="A368" s="84" t="s">
        <v>5611</v>
      </c>
      <c r="B368" s="84" t="s">
        <v>5372</v>
      </c>
      <c r="C368" s="84">
        <v>2</v>
      </c>
      <c r="D368" s="122">
        <v>0.0008988503513800654</v>
      </c>
      <c r="E368" s="122">
        <v>2.711526041280055</v>
      </c>
      <c r="F368" s="84" t="s">
        <v>5686</v>
      </c>
      <c r="G368" s="84" t="b">
        <v>0</v>
      </c>
      <c r="H368" s="84" t="b">
        <v>0</v>
      </c>
      <c r="I368" s="84" t="b">
        <v>0</v>
      </c>
      <c r="J368" s="84" t="b">
        <v>0</v>
      </c>
      <c r="K368" s="84" t="b">
        <v>0</v>
      </c>
      <c r="L368" s="84" t="b">
        <v>0</v>
      </c>
    </row>
    <row r="369" spans="1:12" ht="15">
      <c r="A369" s="84" t="s">
        <v>5372</v>
      </c>
      <c r="B369" s="84" t="s">
        <v>5519</v>
      </c>
      <c r="C369" s="84">
        <v>2</v>
      </c>
      <c r="D369" s="122">
        <v>0.0008988503513800654</v>
      </c>
      <c r="E369" s="122">
        <v>2.820670510705123</v>
      </c>
      <c r="F369" s="84" t="s">
        <v>5686</v>
      </c>
      <c r="G369" s="84" t="b">
        <v>0</v>
      </c>
      <c r="H369" s="84" t="b">
        <v>0</v>
      </c>
      <c r="I369" s="84" t="b">
        <v>0</v>
      </c>
      <c r="J369" s="84" t="b">
        <v>0</v>
      </c>
      <c r="K369" s="84" t="b">
        <v>0</v>
      </c>
      <c r="L369" s="84" t="b">
        <v>0</v>
      </c>
    </row>
    <row r="370" spans="1:12" ht="15">
      <c r="A370" s="84" t="s">
        <v>5519</v>
      </c>
      <c r="B370" s="84" t="s">
        <v>5612</v>
      </c>
      <c r="C370" s="84">
        <v>2</v>
      </c>
      <c r="D370" s="122">
        <v>0.0008988503513800654</v>
      </c>
      <c r="E370" s="122">
        <v>3.188647295999717</v>
      </c>
      <c r="F370" s="84" t="s">
        <v>5686</v>
      </c>
      <c r="G370" s="84" t="b">
        <v>0</v>
      </c>
      <c r="H370" s="84" t="b">
        <v>0</v>
      </c>
      <c r="I370" s="84" t="b">
        <v>0</v>
      </c>
      <c r="J370" s="84" t="b">
        <v>0</v>
      </c>
      <c r="K370" s="84" t="b">
        <v>0</v>
      </c>
      <c r="L370" s="84" t="b">
        <v>0</v>
      </c>
    </row>
    <row r="371" spans="1:12" ht="15">
      <c r="A371" s="84" t="s">
        <v>565</v>
      </c>
      <c r="B371" s="84" t="s">
        <v>5614</v>
      </c>
      <c r="C371" s="84">
        <v>2</v>
      </c>
      <c r="D371" s="122">
        <v>0.0008988503513800654</v>
      </c>
      <c r="E371" s="122">
        <v>3.3647385550553985</v>
      </c>
      <c r="F371" s="84" t="s">
        <v>5686</v>
      </c>
      <c r="G371" s="84" t="b">
        <v>0</v>
      </c>
      <c r="H371" s="84" t="b">
        <v>0</v>
      </c>
      <c r="I371" s="84" t="b">
        <v>0</v>
      </c>
      <c r="J371" s="84" t="b">
        <v>0</v>
      </c>
      <c r="K371" s="84" t="b">
        <v>0</v>
      </c>
      <c r="L371" s="84" t="b">
        <v>0</v>
      </c>
    </row>
    <row r="372" spans="1:12" ht="15">
      <c r="A372" s="84" t="s">
        <v>5614</v>
      </c>
      <c r="B372" s="84" t="s">
        <v>5615</v>
      </c>
      <c r="C372" s="84">
        <v>2</v>
      </c>
      <c r="D372" s="122">
        <v>0.0008988503513800654</v>
      </c>
      <c r="E372" s="122">
        <v>3.3647385550553985</v>
      </c>
      <c r="F372" s="84" t="s">
        <v>5686</v>
      </c>
      <c r="G372" s="84" t="b">
        <v>0</v>
      </c>
      <c r="H372" s="84" t="b">
        <v>0</v>
      </c>
      <c r="I372" s="84" t="b">
        <v>0</v>
      </c>
      <c r="J372" s="84" t="b">
        <v>0</v>
      </c>
      <c r="K372" s="84" t="b">
        <v>0</v>
      </c>
      <c r="L372" s="84" t="b">
        <v>0</v>
      </c>
    </row>
    <row r="373" spans="1:12" ht="15">
      <c r="A373" s="84" t="s">
        <v>5615</v>
      </c>
      <c r="B373" s="84" t="s">
        <v>5616</v>
      </c>
      <c r="C373" s="84">
        <v>2</v>
      </c>
      <c r="D373" s="122">
        <v>0.0008988503513800654</v>
      </c>
      <c r="E373" s="122">
        <v>3.3647385550553985</v>
      </c>
      <c r="F373" s="84" t="s">
        <v>5686</v>
      </c>
      <c r="G373" s="84" t="b">
        <v>0</v>
      </c>
      <c r="H373" s="84" t="b">
        <v>0</v>
      </c>
      <c r="I373" s="84" t="b">
        <v>0</v>
      </c>
      <c r="J373" s="84" t="b">
        <v>0</v>
      </c>
      <c r="K373" s="84" t="b">
        <v>1</v>
      </c>
      <c r="L373" s="84" t="b">
        <v>0</v>
      </c>
    </row>
    <row r="374" spans="1:12" ht="15">
      <c r="A374" s="84" t="s">
        <v>5616</v>
      </c>
      <c r="B374" s="84" t="s">
        <v>5617</v>
      </c>
      <c r="C374" s="84">
        <v>2</v>
      </c>
      <c r="D374" s="122">
        <v>0.0008988503513800654</v>
      </c>
      <c r="E374" s="122">
        <v>3.3647385550553985</v>
      </c>
      <c r="F374" s="84" t="s">
        <v>5686</v>
      </c>
      <c r="G374" s="84" t="b">
        <v>0</v>
      </c>
      <c r="H374" s="84" t="b">
        <v>1</v>
      </c>
      <c r="I374" s="84" t="b">
        <v>0</v>
      </c>
      <c r="J374" s="84" t="b">
        <v>0</v>
      </c>
      <c r="K374" s="84" t="b">
        <v>0</v>
      </c>
      <c r="L374" s="84" t="b">
        <v>0</v>
      </c>
    </row>
    <row r="375" spans="1:12" ht="15">
      <c r="A375" s="84" t="s">
        <v>5617</v>
      </c>
      <c r="B375" s="84" t="s">
        <v>5401</v>
      </c>
      <c r="C375" s="84">
        <v>2</v>
      </c>
      <c r="D375" s="122">
        <v>0.0008988503513800654</v>
      </c>
      <c r="E375" s="122">
        <v>2.966798546383361</v>
      </c>
      <c r="F375" s="84" t="s">
        <v>5686</v>
      </c>
      <c r="G375" s="84" t="b">
        <v>0</v>
      </c>
      <c r="H375" s="84" t="b">
        <v>0</v>
      </c>
      <c r="I375" s="84" t="b">
        <v>0</v>
      </c>
      <c r="J375" s="84" t="b">
        <v>0</v>
      </c>
      <c r="K375" s="84" t="b">
        <v>0</v>
      </c>
      <c r="L375" s="84" t="b">
        <v>0</v>
      </c>
    </row>
    <row r="376" spans="1:12" ht="15">
      <c r="A376" s="84" t="s">
        <v>5401</v>
      </c>
      <c r="B376" s="84" t="s">
        <v>5618</v>
      </c>
      <c r="C376" s="84">
        <v>2</v>
      </c>
      <c r="D376" s="122">
        <v>0.0008988503513800654</v>
      </c>
      <c r="E376" s="122">
        <v>2.887617300335736</v>
      </c>
      <c r="F376" s="84" t="s">
        <v>5686</v>
      </c>
      <c r="G376" s="84" t="b">
        <v>0</v>
      </c>
      <c r="H376" s="84" t="b">
        <v>0</v>
      </c>
      <c r="I376" s="84" t="b">
        <v>0</v>
      </c>
      <c r="J376" s="84" t="b">
        <v>0</v>
      </c>
      <c r="K376" s="84" t="b">
        <v>0</v>
      </c>
      <c r="L376" s="84" t="b">
        <v>0</v>
      </c>
    </row>
    <row r="377" spans="1:12" ht="15">
      <c r="A377" s="84" t="s">
        <v>5618</v>
      </c>
      <c r="B377" s="84" t="s">
        <v>5619</v>
      </c>
      <c r="C377" s="84">
        <v>2</v>
      </c>
      <c r="D377" s="122">
        <v>0.0008988503513800654</v>
      </c>
      <c r="E377" s="122">
        <v>3.3647385550553985</v>
      </c>
      <c r="F377" s="84" t="s">
        <v>5686</v>
      </c>
      <c r="G377" s="84" t="b">
        <v>0</v>
      </c>
      <c r="H377" s="84" t="b">
        <v>0</v>
      </c>
      <c r="I377" s="84" t="b">
        <v>0</v>
      </c>
      <c r="J377" s="84" t="b">
        <v>0</v>
      </c>
      <c r="K377" s="84" t="b">
        <v>0</v>
      </c>
      <c r="L377" s="84" t="b">
        <v>0</v>
      </c>
    </row>
    <row r="378" spans="1:12" ht="15">
      <c r="A378" s="84" t="s">
        <v>5619</v>
      </c>
      <c r="B378" s="84" t="s">
        <v>5620</v>
      </c>
      <c r="C378" s="84">
        <v>2</v>
      </c>
      <c r="D378" s="122">
        <v>0.0008988503513800654</v>
      </c>
      <c r="E378" s="122">
        <v>3.3647385550553985</v>
      </c>
      <c r="F378" s="84" t="s">
        <v>5686</v>
      </c>
      <c r="G378" s="84" t="b">
        <v>0</v>
      </c>
      <c r="H378" s="84" t="b">
        <v>0</v>
      </c>
      <c r="I378" s="84" t="b">
        <v>0</v>
      </c>
      <c r="J378" s="84" t="b">
        <v>0</v>
      </c>
      <c r="K378" s="84" t="b">
        <v>0</v>
      </c>
      <c r="L378" s="84" t="b">
        <v>0</v>
      </c>
    </row>
    <row r="379" spans="1:12" ht="15">
      <c r="A379" s="84" t="s">
        <v>5620</v>
      </c>
      <c r="B379" s="84" t="s">
        <v>5621</v>
      </c>
      <c r="C379" s="84">
        <v>2</v>
      </c>
      <c r="D379" s="122">
        <v>0.0008988503513800654</v>
      </c>
      <c r="E379" s="122">
        <v>3.3647385550553985</v>
      </c>
      <c r="F379" s="84" t="s">
        <v>5686</v>
      </c>
      <c r="G379" s="84" t="b">
        <v>0</v>
      </c>
      <c r="H379" s="84" t="b">
        <v>0</v>
      </c>
      <c r="I379" s="84" t="b">
        <v>0</v>
      </c>
      <c r="J379" s="84" t="b">
        <v>0</v>
      </c>
      <c r="K379" s="84" t="b">
        <v>0</v>
      </c>
      <c r="L379" s="84" t="b">
        <v>0</v>
      </c>
    </row>
    <row r="380" spans="1:12" ht="15">
      <c r="A380" s="84" t="s">
        <v>297</v>
      </c>
      <c r="B380" s="84" t="s">
        <v>294</v>
      </c>
      <c r="C380" s="84">
        <v>2</v>
      </c>
      <c r="D380" s="122">
        <v>0.0008988503513800654</v>
      </c>
      <c r="E380" s="122">
        <v>3.3647385550553985</v>
      </c>
      <c r="F380" s="84" t="s">
        <v>5686</v>
      </c>
      <c r="G380" s="84" t="b">
        <v>0</v>
      </c>
      <c r="H380" s="84" t="b">
        <v>0</v>
      </c>
      <c r="I380" s="84" t="b">
        <v>0</v>
      </c>
      <c r="J380" s="84" t="b">
        <v>0</v>
      </c>
      <c r="K380" s="84" t="b">
        <v>0</v>
      </c>
      <c r="L380" s="84" t="b">
        <v>0</v>
      </c>
    </row>
    <row r="381" spans="1:12" ht="15">
      <c r="A381" s="84" t="s">
        <v>4743</v>
      </c>
      <c r="B381" s="84" t="s">
        <v>5622</v>
      </c>
      <c r="C381" s="84">
        <v>2</v>
      </c>
      <c r="D381" s="122">
        <v>0.0008988503513800654</v>
      </c>
      <c r="E381" s="122">
        <v>2.966798546383361</v>
      </c>
      <c r="F381" s="84" t="s">
        <v>5686</v>
      </c>
      <c r="G381" s="84" t="b">
        <v>0</v>
      </c>
      <c r="H381" s="84" t="b">
        <v>0</v>
      </c>
      <c r="I381" s="84" t="b">
        <v>0</v>
      </c>
      <c r="J381" s="84" t="b">
        <v>0</v>
      </c>
      <c r="K381" s="84" t="b">
        <v>0</v>
      </c>
      <c r="L381" s="84" t="b">
        <v>0</v>
      </c>
    </row>
    <row r="382" spans="1:12" ht="15">
      <c r="A382" s="84" t="s">
        <v>5521</v>
      </c>
      <c r="B382" s="84" t="s">
        <v>5623</v>
      </c>
      <c r="C382" s="84">
        <v>2</v>
      </c>
      <c r="D382" s="122">
        <v>0.0008988503513800654</v>
      </c>
      <c r="E382" s="122">
        <v>3.188647295999717</v>
      </c>
      <c r="F382" s="84" t="s">
        <v>5686</v>
      </c>
      <c r="G382" s="84" t="b">
        <v>1</v>
      </c>
      <c r="H382" s="84" t="b">
        <v>0</v>
      </c>
      <c r="I382" s="84" t="b">
        <v>0</v>
      </c>
      <c r="J382" s="84" t="b">
        <v>0</v>
      </c>
      <c r="K382" s="84" t="b">
        <v>0</v>
      </c>
      <c r="L382" s="84" t="b">
        <v>0</v>
      </c>
    </row>
    <row r="383" spans="1:12" ht="15">
      <c r="A383" s="84" t="s">
        <v>5623</v>
      </c>
      <c r="B383" s="84" t="s">
        <v>5624</v>
      </c>
      <c r="C383" s="84">
        <v>2</v>
      </c>
      <c r="D383" s="122">
        <v>0.0008988503513800654</v>
      </c>
      <c r="E383" s="122">
        <v>3.3647385550553985</v>
      </c>
      <c r="F383" s="84" t="s">
        <v>5686</v>
      </c>
      <c r="G383" s="84" t="b">
        <v>0</v>
      </c>
      <c r="H383" s="84" t="b">
        <v>0</v>
      </c>
      <c r="I383" s="84" t="b">
        <v>0</v>
      </c>
      <c r="J383" s="84" t="b">
        <v>0</v>
      </c>
      <c r="K383" s="84" t="b">
        <v>0</v>
      </c>
      <c r="L383" s="84" t="b">
        <v>0</v>
      </c>
    </row>
    <row r="384" spans="1:12" ht="15">
      <c r="A384" s="84" t="s">
        <v>5624</v>
      </c>
      <c r="B384" s="84" t="s">
        <v>5625</v>
      </c>
      <c r="C384" s="84">
        <v>2</v>
      </c>
      <c r="D384" s="122">
        <v>0.0008988503513800654</v>
      </c>
      <c r="E384" s="122">
        <v>3.3647385550553985</v>
      </c>
      <c r="F384" s="84" t="s">
        <v>5686</v>
      </c>
      <c r="G384" s="84" t="b">
        <v>0</v>
      </c>
      <c r="H384" s="84" t="b">
        <v>0</v>
      </c>
      <c r="I384" s="84" t="b">
        <v>0</v>
      </c>
      <c r="J384" s="84" t="b">
        <v>0</v>
      </c>
      <c r="K384" s="84" t="b">
        <v>0</v>
      </c>
      <c r="L384" s="84" t="b">
        <v>0</v>
      </c>
    </row>
    <row r="385" spans="1:12" ht="15">
      <c r="A385" s="84" t="s">
        <v>5625</v>
      </c>
      <c r="B385" s="84" t="s">
        <v>5626</v>
      </c>
      <c r="C385" s="84">
        <v>2</v>
      </c>
      <c r="D385" s="122">
        <v>0.0008988503513800654</v>
      </c>
      <c r="E385" s="122">
        <v>3.3647385550553985</v>
      </c>
      <c r="F385" s="84" t="s">
        <v>5686</v>
      </c>
      <c r="G385" s="84" t="b">
        <v>0</v>
      </c>
      <c r="H385" s="84" t="b">
        <v>0</v>
      </c>
      <c r="I385" s="84" t="b">
        <v>0</v>
      </c>
      <c r="J385" s="84" t="b">
        <v>0</v>
      </c>
      <c r="K385" s="84" t="b">
        <v>0</v>
      </c>
      <c r="L385" s="84" t="b">
        <v>0</v>
      </c>
    </row>
    <row r="386" spans="1:12" ht="15">
      <c r="A386" s="84" t="s">
        <v>5626</v>
      </c>
      <c r="B386" s="84" t="s">
        <v>5627</v>
      </c>
      <c r="C386" s="84">
        <v>2</v>
      </c>
      <c r="D386" s="122">
        <v>0.0008988503513800654</v>
      </c>
      <c r="E386" s="122">
        <v>3.3647385550553985</v>
      </c>
      <c r="F386" s="84" t="s">
        <v>5686</v>
      </c>
      <c r="G386" s="84" t="b">
        <v>0</v>
      </c>
      <c r="H386" s="84" t="b">
        <v>0</v>
      </c>
      <c r="I386" s="84" t="b">
        <v>0</v>
      </c>
      <c r="J386" s="84" t="b">
        <v>0</v>
      </c>
      <c r="K386" s="84" t="b">
        <v>0</v>
      </c>
      <c r="L386" s="84" t="b">
        <v>0</v>
      </c>
    </row>
    <row r="387" spans="1:12" ht="15">
      <c r="A387" s="84" t="s">
        <v>5627</v>
      </c>
      <c r="B387" s="84" t="s">
        <v>5628</v>
      </c>
      <c r="C387" s="84">
        <v>2</v>
      </c>
      <c r="D387" s="122">
        <v>0.0008988503513800654</v>
      </c>
      <c r="E387" s="122">
        <v>3.3647385550553985</v>
      </c>
      <c r="F387" s="84" t="s">
        <v>5686</v>
      </c>
      <c r="G387" s="84" t="b">
        <v>0</v>
      </c>
      <c r="H387" s="84" t="b">
        <v>0</v>
      </c>
      <c r="I387" s="84" t="b">
        <v>0</v>
      </c>
      <c r="J387" s="84" t="b">
        <v>0</v>
      </c>
      <c r="K387" s="84" t="b">
        <v>0</v>
      </c>
      <c r="L387" s="84" t="b">
        <v>0</v>
      </c>
    </row>
    <row r="388" spans="1:12" ht="15">
      <c r="A388" s="84" t="s">
        <v>5628</v>
      </c>
      <c r="B388" s="84" t="s">
        <v>5629</v>
      </c>
      <c r="C388" s="84">
        <v>2</v>
      </c>
      <c r="D388" s="122">
        <v>0.0008988503513800654</v>
      </c>
      <c r="E388" s="122">
        <v>3.3647385550553985</v>
      </c>
      <c r="F388" s="84" t="s">
        <v>5686</v>
      </c>
      <c r="G388" s="84" t="b">
        <v>0</v>
      </c>
      <c r="H388" s="84" t="b">
        <v>0</v>
      </c>
      <c r="I388" s="84" t="b">
        <v>0</v>
      </c>
      <c r="J388" s="84" t="b">
        <v>0</v>
      </c>
      <c r="K388" s="84" t="b">
        <v>0</v>
      </c>
      <c r="L388" s="84" t="b">
        <v>0</v>
      </c>
    </row>
    <row r="389" spans="1:12" ht="15">
      <c r="A389" s="84" t="s">
        <v>5629</v>
      </c>
      <c r="B389" s="84" t="s">
        <v>5630</v>
      </c>
      <c r="C389" s="84">
        <v>2</v>
      </c>
      <c r="D389" s="122">
        <v>0.0008988503513800654</v>
      </c>
      <c r="E389" s="122">
        <v>3.3647385550553985</v>
      </c>
      <c r="F389" s="84" t="s">
        <v>5686</v>
      </c>
      <c r="G389" s="84" t="b">
        <v>0</v>
      </c>
      <c r="H389" s="84" t="b">
        <v>0</v>
      </c>
      <c r="I389" s="84" t="b">
        <v>0</v>
      </c>
      <c r="J389" s="84" t="b">
        <v>0</v>
      </c>
      <c r="K389" s="84" t="b">
        <v>0</v>
      </c>
      <c r="L389" s="84" t="b">
        <v>0</v>
      </c>
    </row>
    <row r="390" spans="1:12" ht="15">
      <c r="A390" s="84" t="s">
        <v>5630</v>
      </c>
      <c r="B390" s="84" t="s">
        <v>5631</v>
      </c>
      <c r="C390" s="84">
        <v>2</v>
      </c>
      <c r="D390" s="122">
        <v>0.0008988503513800654</v>
      </c>
      <c r="E390" s="122">
        <v>3.3647385550553985</v>
      </c>
      <c r="F390" s="84" t="s">
        <v>5686</v>
      </c>
      <c r="G390" s="84" t="b">
        <v>0</v>
      </c>
      <c r="H390" s="84" t="b">
        <v>0</v>
      </c>
      <c r="I390" s="84" t="b">
        <v>0</v>
      </c>
      <c r="J390" s="84" t="b">
        <v>0</v>
      </c>
      <c r="K390" s="84" t="b">
        <v>0</v>
      </c>
      <c r="L390" s="84" t="b">
        <v>0</v>
      </c>
    </row>
    <row r="391" spans="1:12" ht="15">
      <c r="A391" s="84" t="s">
        <v>5631</v>
      </c>
      <c r="B391" s="84" t="s">
        <v>4772</v>
      </c>
      <c r="C391" s="84">
        <v>2</v>
      </c>
      <c r="D391" s="122">
        <v>0.0008988503513800654</v>
      </c>
      <c r="E391" s="122">
        <v>1.42521930243678</v>
      </c>
      <c r="F391" s="84" t="s">
        <v>5686</v>
      </c>
      <c r="G391" s="84" t="b">
        <v>0</v>
      </c>
      <c r="H391" s="84" t="b">
        <v>0</v>
      </c>
      <c r="I391" s="84" t="b">
        <v>0</v>
      </c>
      <c r="J391" s="84" t="b">
        <v>0</v>
      </c>
      <c r="K391" s="84" t="b">
        <v>0</v>
      </c>
      <c r="L391" s="84" t="b">
        <v>0</v>
      </c>
    </row>
    <row r="392" spans="1:12" ht="15">
      <c r="A392" s="84" t="s">
        <v>4772</v>
      </c>
      <c r="B392" s="84" t="s">
        <v>5632</v>
      </c>
      <c r="C392" s="84">
        <v>2</v>
      </c>
      <c r="D392" s="122">
        <v>0.0008988503513800654</v>
      </c>
      <c r="E392" s="122">
        <v>1.4509247026716818</v>
      </c>
      <c r="F392" s="84" t="s">
        <v>5686</v>
      </c>
      <c r="G392" s="84" t="b">
        <v>0</v>
      </c>
      <c r="H392" s="84" t="b">
        <v>0</v>
      </c>
      <c r="I392" s="84" t="b">
        <v>0</v>
      </c>
      <c r="J392" s="84" t="b">
        <v>0</v>
      </c>
      <c r="K392" s="84" t="b">
        <v>0</v>
      </c>
      <c r="L392" s="84" t="b">
        <v>0</v>
      </c>
    </row>
    <row r="393" spans="1:12" ht="15">
      <c r="A393" s="84" t="s">
        <v>5634</v>
      </c>
      <c r="B393" s="84" t="s">
        <v>5475</v>
      </c>
      <c r="C393" s="84">
        <v>2</v>
      </c>
      <c r="D393" s="122">
        <v>0.0008988503513800654</v>
      </c>
      <c r="E393" s="122">
        <v>3.0637085593914173</v>
      </c>
      <c r="F393" s="84" t="s">
        <v>5686</v>
      </c>
      <c r="G393" s="84" t="b">
        <v>0</v>
      </c>
      <c r="H393" s="84" t="b">
        <v>0</v>
      </c>
      <c r="I393" s="84" t="b">
        <v>0</v>
      </c>
      <c r="J393" s="84" t="b">
        <v>0</v>
      </c>
      <c r="K393" s="84" t="b">
        <v>0</v>
      </c>
      <c r="L393" s="84" t="b">
        <v>0</v>
      </c>
    </row>
    <row r="394" spans="1:12" ht="15">
      <c r="A394" s="84" t="s">
        <v>5475</v>
      </c>
      <c r="B394" s="84" t="s">
        <v>5635</v>
      </c>
      <c r="C394" s="84">
        <v>2</v>
      </c>
      <c r="D394" s="122">
        <v>0.0008988503513800654</v>
      </c>
      <c r="E394" s="122">
        <v>3.188647295999717</v>
      </c>
      <c r="F394" s="84" t="s">
        <v>5686</v>
      </c>
      <c r="G394" s="84" t="b">
        <v>0</v>
      </c>
      <c r="H394" s="84" t="b">
        <v>0</v>
      </c>
      <c r="I394" s="84" t="b">
        <v>0</v>
      </c>
      <c r="J394" s="84" t="b">
        <v>0</v>
      </c>
      <c r="K394" s="84" t="b">
        <v>0</v>
      </c>
      <c r="L394" s="84" t="b">
        <v>0</v>
      </c>
    </row>
    <row r="395" spans="1:12" ht="15">
      <c r="A395" s="84" t="s">
        <v>5635</v>
      </c>
      <c r="B395" s="84" t="s">
        <v>4790</v>
      </c>
      <c r="C395" s="84">
        <v>2</v>
      </c>
      <c r="D395" s="122">
        <v>0.0008988503513800654</v>
      </c>
      <c r="E395" s="122">
        <v>2.0223158742331924</v>
      </c>
      <c r="F395" s="84" t="s">
        <v>5686</v>
      </c>
      <c r="G395" s="84" t="b">
        <v>0</v>
      </c>
      <c r="H395" s="84" t="b">
        <v>0</v>
      </c>
      <c r="I395" s="84" t="b">
        <v>0</v>
      </c>
      <c r="J395" s="84" t="b">
        <v>0</v>
      </c>
      <c r="K395" s="84" t="b">
        <v>0</v>
      </c>
      <c r="L395" s="84" t="b">
        <v>0</v>
      </c>
    </row>
    <row r="396" spans="1:12" ht="15">
      <c r="A396" s="84" t="s">
        <v>4790</v>
      </c>
      <c r="B396" s="84" t="s">
        <v>5636</v>
      </c>
      <c r="C396" s="84">
        <v>2</v>
      </c>
      <c r="D396" s="122">
        <v>0.0008988503513800654</v>
      </c>
      <c r="E396" s="122">
        <v>2.0425192603214795</v>
      </c>
      <c r="F396" s="84" t="s">
        <v>5686</v>
      </c>
      <c r="G396" s="84" t="b">
        <v>0</v>
      </c>
      <c r="H396" s="84" t="b">
        <v>0</v>
      </c>
      <c r="I396" s="84" t="b">
        <v>0</v>
      </c>
      <c r="J396" s="84" t="b">
        <v>0</v>
      </c>
      <c r="K396" s="84" t="b">
        <v>0</v>
      </c>
      <c r="L396" s="84" t="b">
        <v>0</v>
      </c>
    </row>
    <row r="397" spans="1:12" ht="15">
      <c r="A397" s="84" t="s">
        <v>5636</v>
      </c>
      <c r="B397" s="84" t="s">
        <v>5637</v>
      </c>
      <c r="C397" s="84">
        <v>2</v>
      </c>
      <c r="D397" s="122">
        <v>0.0008988503513800654</v>
      </c>
      <c r="E397" s="122">
        <v>3.3647385550553985</v>
      </c>
      <c r="F397" s="84" t="s">
        <v>5686</v>
      </c>
      <c r="G397" s="84" t="b">
        <v>0</v>
      </c>
      <c r="H397" s="84" t="b">
        <v>0</v>
      </c>
      <c r="I397" s="84" t="b">
        <v>0</v>
      </c>
      <c r="J397" s="84" t="b">
        <v>0</v>
      </c>
      <c r="K397" s="84" t="b">
        <v>0</v>
      </c>
      <c r="L397" s="84" t="b">
        <v>0</v>
      </c>
    </row>
    <row r="398" spans="1:12" ht="15">
      <c r="A398" s="84" t="s">
        <v>5639</v>
      </c>
      <c r="B398" s="84" t="s">
        <v>5640</v>
      </c>
      <c r="C398" s="84">
        <v>2</v>
      </c>
      <c r="D398" s="122">
        <v>0.0008988503513800654</v>
      </c>
      <c r="E398" s="122">
        <v>3.3647385550553985</v>
      </c>
      <c r="F398" s="84" t="s">
        <v>5686</v>
      </c>
      <c r="G398" s="84" t="b">
        <v>0</v>
      </c>
      <c r="H398" s="84" t="b">
        <v>0</v>
      </c>
      <c r="I398" s="84" t="b">
        <v>0</v>
      </c>
      <c r="J398" s="84" t="b">
        <v>0</v>
      </c>
      <c r="K398" s="84" t="b">
        <v>0</v>
      </c>
      <c r="L398" s="84" t="b">
        <v>0</v>
      </c>
    </row>
    <row r="399" spans="1:12" ht="15">
      <c r="A399" s="84" t="s">
        <v>5640</v>
      </c>
      <c r="B399" s="84" t="s">
        <v>5641</v>
      </c>
      <c r="C399" s="84">
        <v>2</v>
      </c>
      <c r="D399" s="122">
        <v>0.0008988503513800654</v>
      </c>
      <c r="E399" s="122">
        <v>3.3647385550553985</v>
      </c>
      <c r="F399" s="84" t="s">
        <v>5686</v>
      </c>
      <c r="G399" s="84" t="b">
        <v>0</v>
      </c>
      <c r="H399" s="84" t="b">
        <v>0</v>
      </c>
      <c r="I399" s="84" t="b">
        <v>0</v>
      </c>
      <c r="J399" s="84" t="b">
        <v>0</v>
      </c>
      <c r="K399" s="84" t="b">
        <v>0</v>
      </c>
      <c r="L399" s="84" t="b">
        <v>0</v>
      </c>
    </row>
    <row r="400" spans="1:12" ht="15">
      <c r="A400" s="84" t="s">
        <v>5641</v>
      </c>
      <c r="B400" s="84" t="s">
        <v>5642</v>
      </c>
      <c r="C400" s="84">
        <v>2</v>
      </c>
      <c r="D400" s="122">
        <v>0.0008988503513800654</v>
      </c>
      <c r="E400" s="122">
        <v>3.3647385550553985</v>
      </c>
      <c r="F400" s="84" t="s">
        <v>5686</v>
      </c>
      <c r="G400" s="84" t="b">
        <v>0</v>
      </c>
      <c r="H400" s="84" t="b">
        <v>0</v>
      </c>
      <c r="I400" s="84" t="b">
        <v>0</v>
      </c>
      <c r="J400" s="84" t="b">
        <v>0</v>
      </c>
      <c r="K400" s="84" t="b">
        <v>0</v>
      </c>
      <c r="L400" s="84" t="b">
        <v>0</v>
      </c>
    </row>
    <row r="401" spans="1:12" ht="15">
      <c r="A401" s="84" t="s">
        <v>5642</v>
      </c>
      <c r="B401" s="84" t="s">
        <v>5643</v>
      </c>
      <c r="C401" s="84">
        <v>2</v>
      </c>
      <c r="D401" s="122">
        <v>0.0008988503513800654</v>
      </c>
      <c r="E401" s="122">
        <v>3.3647385550553985</v>
      </c>
      <c r="F401" s="84" t="s">
        <v>5686</v>
      </c>
      <c r="G401" s="84" t="b">
        <v>0</v>
      </c>
      <c r="H401" s="84" t="b">
        <v>0</v>
      </c>
      <c r="I401" s="84" t="b">
        <v>0</v>
      </c>
      <c r="J401" s="84" t="b">
        <v>0</v>
      </c>
      <c r="K401" s="84" t="b">
        <v>0</v>
      </c>
      <c r="L401" s="84" t="b">
        <v>0</v>
      </c>
    </row>
    <row r="402" spans="1:12" ht="15">
      <c r="A402" s="84" t="s">
        <v>5643</v>
      </c>
      <c r="B402" s="84" t="s">
        <v>5644</v>
      </c>
      <c r="C402" s="84">
        <v>2</v>
      </c>
      <c r="D402" s="122">
        <v>0.0008988503513800654</v>
      </c>
      <c r="E402" s="122">
        <v>3.3647385550553985</v>
      </c>
      <c r="F402" s="84" t="s">
        <v>5686</v>
      </c>
      <c r="G402" s="84" t="b">
        <v>0</v>
      </c>
      <c r="H402" s="84" t="b">
        <v>0</v>
      </c>
      <c r="I402" s="84" t="b">
        <v>0</v>
      </c>
      <c r="J402" s="84" t="b">
        <v>0</v>
      </c>
      <c r="K402" s="84" t="b">
        <v>0</v>
      </c>
      <c r="L402" s="84" t="b">
        <v>0</v>
      </c>
    </row>
    <row r="403" spans="1:12" ht="15">
      <c r="A403" s="84" t="s">
        <v>5644</v>
      </c>
      <c r="B403" s="84" t="s">
        <v>5645</v>
      </c>
      <c r="C403" s="84">
        <v>2</v>
      </c>
      <c r="D403" s="122">
        <v>0.0008988503513800654</v>
      </c>
      <c r="E403" s="122">
        <v>3.3647385550553985</v>
      </c>
      <c r="F403" s="84" t="s">
        <v>5686</v>
      </c>
      <c r="G403" s="84" t="b">
        <v>0</v>
      </c>
      <c r="H403" s="84" t="b">
        <v>0</v>
      </c>
      <c r="I403" s="84" t="b">
        <v>0</v>
      </c>
      <c r="J403" s="84" t="b">
        <v>0</v>
      </c>
      <c r="K403" s="84" t="b">
        <v>0</v>
      </c>
      <c r="L403" s="84" t="b">
        <v>0</v>
      </c>
    </row>
    <row r="404" spans="1:12" ht="15">
      <c r="A404" s="84" t="s">
        <v>5645</v>
      </c>
      <c r="B404" s="84" t="s">
        <v>5646</v>
      </c>
      <c r="C404" s="84">
        <v>2</v>
      </c>
      <c r="D404" s="122">
        <v>0.0008988503513800654</v>
      </c>
      <c r="E404" s="122">
        <v>3.3647385550553985</v>
      </c>
      <c r="F404" s="84" t="s">
        <v>5686</v>
      </c>
      <c r="G404" s="84" t="b">
        <v>0</v>
      </c>
      <c r="H404" s="84" t="b">
        <v>0</v>
      </c>
      <c r="I404" s="84" t="b">
        <v>0</v>
      </c>
      <c r="J404" s="84" t="b">
        <v>0</v>
      </c>
      <c r="K404" s="84" t="b">
        <v>1</v>
      </c>
      <c r="L404" s="84" t="b">
        <v>0</v>
      </c>
    </row>
    <row r="405" spans="1:12" ht="15">
      <c r="A405" s="84" t="s">
        <v>5646</v>
      </c>
      <c r="B405" s="84" t="s">
        <v>5445</v>
      </c>
      <c r="C405" s="84">
        <v>2</v>
      </c>
      <c r="D405" s="122">
        <v>0.0008988503513800654</v>
      </c>
      <c r="E405" s="122">
        <v>3.0637085593914173</v>
      </c>
      <c r="F405" s="84" t="s">
        <v>5686</v>
      </c>
      <c r="G405" s="84" t="b">
        <v>0</v>
      </c>
      <c r="H405" s="84" t="b">
        <v>1</v>
      </c>
      <c r="I405" s="84" t="b">
        <v>0</v>
      </c>
      <c r="J405" s="84" t="b">
        <v>0</v>
      </c>
      <c r="K405" s="84" t="b">
        <v>0</v>
      </c>
      <c r="L405" s="84" t="b">
        <v>0</v>
      </c>
    </row>
    <row r="406" spans="1:12" ht="15">
      <c r="A406" s="84" t="s">
        <v>5445</v>
      </c>
      <c r="B406" s="84" t="s">
        <v>5523</v>
      </c>
      <c r="C406" s="84">
        <v>2</v>
      </c>
      <c r="D406" s="122">
        <v>0.0008988503513800654</v>
      </c>
      <c r="E406" s="122">
        <v>3.0125560369440363</v>
      </c>
      <c r="F406" s="84" t="s">
        <v>5686</v>
      </c>
      <c r="G406" s="84" t="b">
        <v>0</v>
      </c>
      <c r="H406" s="84" t="b">
        <v>0</v>
      </c>
      <c r="I406" s="84" t="b">
        <v>0</v>
      </c>
      <c r="J406" s="84" t="b">
        <v>0</v>
      </c>
      <c r="K406" s="84" t="b">
        <v>0</v>
      </c>
      <c r="L406" s="84" t="b">
        <v>0</v>
      </c>
    </row>
    <row r="407" spans="1:12" ht="15">
      <c r="A407" s="84" t="s">
        <v>4772</v>
      </c>
      <c r="B407" s="84" t="s">
        <v>5452</v>
      </c>
      <c r="C407" s="84">
        <v>2</v>
      </c>
      <c r="D407" s="122">
        <v>0.0008988503513800654</v>
      </c>
      <c r="E407" s="122">
        <v>1.1498947070077008</v>
      </c>
      <c r="F407" s="84" t="s">
        <v>5686</v>
      </c>
      <c r="G407" s="84" t="b">
        <v>0</v>
      </c>
      <c r="H407" s="84" t="b">
        <v>0</v>
      </c>
      <c r="I407" s="84" t="b">
        <v>0</v>
      </c>
      <c r="J407" s="84" t="b">
        <v>0</v>
      </c>
      <c r="K407" s="84" t="b">
        <v>0</v>
      </c>
      <c r="L407" s="84" t="b">
        <v>0</v>
      </c>
    </row>
    <row r="408" spans="1:12" ht="15">
      <c r="A408" s="84" t="s">
        <v>559</v>
      </c>
      <c r="B408" s="84" t="s">
        <v>558</v>
      </c>
      <c r="C408" s="84">
        <v>2</v>
      </c>
      <c r="D408" s="122">
        <v>0.0008988503513800654</v>
      </c>
      <c r="E408" s="122">
        <v>3.3647385550553985</v>
      </c>
      <c r="F408" s="84" t="s">
        <v>5686</v>
      </c>
      <c r="G408" s="84" t="b">
        <v>0</v>
      </c>
      <c r="H408" s="84" t="b">
        <v>0</v>
      </c>
      <c r="I408" s="84" t="b">
        <v>0</v>
      </c>
      <c r="J408" s="84" t="b">
        <v>0</v>
      </c>
      <c r="K408" s="84" t="b">
        <v>0</v>
      </c>
      <c r="L408" s="84" t="b">
        <v>0</v>
      </c>
    </row>
    <row r="409" spans="1:12" ht="15">
      <c r="A409" s="84" t="s">
        <v>558</v>
      </c>
      <c r="B409" s="84" t="s">
        <v>5522</v>
      </c>
      <c r="C409" s="84">
        <v>2</v>
      </c>
      <c r="D409" s="122">
        <v>0.0008988503513800654</v>
      </c>
      <c r="E409" s="122">
        <v>3.188647295999717</v>
      </c>
      <c r="F409" s="84" t="s">
        <v>5686</v>
      </c>
      <c r="G409" s="84" t="b">
        <v>0</v>
      </c>
      <c r="H409" s="84" t="b">
        <v>0</v>
      </c>
      <c r="I409" s="84" t="b">
        <v>0</v>
      </c>
      <c r="J409" s="84" t="b">
        <v>0</v>
      </c>
      <c r="K409" s="84" t="b">
        <v>0</v>
      </c>
      <c r="L409" s="84" t="b">
        <v>0</v>
      </c>
    </row>
    <row r="410" spans="1:12" ht="15">
      <c r="A410" s="84" t="s">
        <v>5522</v>
      </c>
      <c r="B410" s="84" t="s">
        <v>5647</v>
      </c>
      <c r="C410" s="84">
        <v>2</v>
      </c>
      <c r="D410" s="122">
        <v>0.0008988503513800654</v>
      </c>
      <c r="E410" s="122">
        <v>3.188647295999717</v>
      </c>
      <c r="F410" s="84" t="s">
        <v>5686</v>
      </c>
      <c r="G410" s="84" t="b">
        <v>0</v>
      </c>
      <c r="H410" s="84" t="b">
        <v>0</v>
      </c>
      <c r="I410" s="84" t="b">
        <v>0</v>
      </c>
      <c r="J410" s="84" t="b">
        <v>0</v>
      </c>
      <c r="K410" s="84" t="b">
        <v>0</v>
      </c>
      <c r="L410" s="84" t="b">
        <v>0</v>
      </c>
    </row>
    <row r="411" spans="1:12" ht="15">
      <c r="A411" s="84" t="s">
        <v>5647</v>
      </c>
      <c r="B411" s="84" t="s">
        <v>5648</v>
      </c>
      <c r="C411" s="84">
        <v>2</v>
      </c>
      <c r="D411" s="122">
        <v>0.0008988503513800654</v>
      </c>
      <c r="E411" s="122">
        <v>3.3647385550553985</v>
      </c>
      <c r="F411" s="84" t="s">
        <v>5686</v>
      </c>
      <c r="G411" s="84" t="b">
        <v>0</v>
      </c>
      <c r="H411" s="84" t="b">
        <v>0</v>
      </c>
      <c r="I411" s="84" t="b">
        <v>0</v>
      </c>
      <c r="J411" s="84" t="b">
        <v>0</v>
      </c>
      <c r="K411" s="84" t="b">
        <v>0</v>
      </c>
      <c r="L411" s="84" t="b">
        <v>0</v>
      </c>
    </row>
    <row r="412" spans="1:12" ht="15">
      <c r="A412" s="84" t="s">
        <v>5648</v>
      </c>
      <c r="B412" s="84" t="s">
        <v>5649</v>
      </c>
      <c r="C412" s="84">
        <v>2</v>
      </c>
      <c r="D412" s="122">
        <v>0.0008988503513800654</v>
      </c>
      <c r="E412" s="122">
        <v>3.3647385550553985</v>
      </c>
      <c r="F412" s="84" t="s">
        <v>5686</v>
      </c>
      <c r="G412" s="84" t="b">
        <v>0</v>
      </c>
      <c r="H412" s="84" t="b">
        <v>0</v>
      </c>
      <c r="I412" s="84" t="b">
        <v>0</v>
      </c>
      <c r="J412" s="84" t="b">
        <v>0</v>
      </c>
      <c r="K412" s="84" t="b">
        <v>0</v>
      </c>
      <c r="L412" s="84" t="b">
        <v>0</v>
      </c>
    </row>
    <row r="413" spans="1:12" ht="15">
      <c r="A413" s="84" t="s">
        <v>5649</v>
      </c>
      <c r="B413" s="84" t="s">
        <v>5650</v>
      </c>
      <c r="C413" s="84">
        <v>2</v>
      </c>
      <c r="D413" s="122">
        <v>0.0008988503513800654</v>
      </c>
      <c r="E413" s="122">
        <v>3.3647385550553985</v>
      </c>
      <c r="F413" s="84" t="s">
        <v>5686</v>
      </c>
      <c r="G413" s="84" t="b">
        <v>0</v>
      </c>
      <c r="H413" s="84" t="b">
        <v>0</v>
      </c>
      <c r="I413" s="84" t="b">
        <v>0</v>
      </c>
      <c r="J413" s="84" t="b">
        <v>0</v>
      </c>
      <c r="K413" s="84" t="b">
        <v>0</v>
      </c>
      <c r="L413" s="84" t="b">
        <v>0</v>
      </c>
    </row>
    <row r="414" spans="1:12" ht="15">
      <c r="A414" s="84" t="s">
        <v>5650</v>
      </c>
      <c r="B414" s="84" t="s">
        <v>4772</v>
      </c>
      <c r="C414" s="84">
        <v>2</v>
      </c>
      <c r="D414" s="122">
        <v>0.0008988503513800654</v>
      </c>
      <c r="E414" s="122">
        <v>1.42521930243678</v>
      </c>
      <c r="F414" s="84" t="s">
        <v>5686</v>
      </c>
      <c r="G414" s="84" t="b">
        <v>0</v>
      </c>
      <c r="H414" s="84" t="b">
        <v>0</v>
      </c>
      <c r="I414" s="84" t="b">
        <v>0</v>
      </c>
      <c r="J414" s="84" t="b">
        <v>0</v>
      </c>
      <c r="K414" s="84" t="b">
        <v>0</v>
      </c>
      <c r="L414" s="84" t="b">
        <v>0</v>
      </c>
    </row>
    <row r="415" spans="1:12" ht="15">
      <c r="A415" s="84" t="s">
        <v>4772</v>
      </c>
      <c r="B415" s="84" t="s">
        <v>5651</v>
      </c>
      <c r="C415" s="84">
        <v>2</v>
      </c>
      <c r="D415" s="122">
        <v>0.0008988503513800654</v>
      </c>
      <c r="E415" s="122">
        <v>1.4509247026716818</v>
      </c>
      <c r="F415" s="84" t="s">
        <v>5686</v>
      </c>
      <c r="G415" s="84" t="b">
        <v>0</v>
      </c>
      <c r="H415" s="84" t="b">
        <v>0</v>
      </c>
      <c r="I415" s="84" t="b">
        <v>0</v>
      </c>
      <c r="J415" s="84" t="b">
        <v>0</v>
      </c>
      <c r="K415" s="84" t="b">
        <v>0</v>
      </c>
      <c r="L415" s="84" t="b">
        <v>0</v>
      </c>
    </row>
    <row r="416" spans="1:12" ht="15">
      <c r="A416" s="84" t="s">
        <v>553</v>
      </c>
      <c r="B416" s="84" t="s">
        <v>5657</v>
      </c>
      <c r="C416" s="84">
        <v>2</v>
      </c>
      <c r="D416" s="122">
        <v>0.0008988503513800654</v>
      </c>
      <c r="E416" s="122">
        <v>3.3647385550553985</v>
      </c>
      <c r="F416" s="84" t="s">
        <v>5686</v>
      </c>
      <c r="G416" s="84" t="b">
        <v>0</v>
      </c>
      <c r="H416" s="84" t="b">
        <v>0</v>
      </c>
      <c r="I416" s="84" t="b">
        <v>0</v>
      </c>
      <c r="J416" s="84" t="b">
        <v>0</v>
      </c>
      <c r="K416" s="84" t="b">
        <v>0</v>
      </c>
      <c r="L416" s="84" t="b">
        <v>0</v>
      </c>
    </row>
    <row r="417" spans="1:12" ht="15">
      <c r="A417" s="84" t="s">
        <v>5657</v>
      </c>
      <c r="B417" s="84" t="s">
        <v>4772</v>
      </c>
      <c r="C417" s="84">
        <v>2</v>
      </c>
      <c r="D417" s="122">
        <v>0.0008988503513800654</v>
      </c>
      <c r="E417" s="122">
        <v>1.42521930243678</v>
      </c>
      <c r="F417" s="84" t="s">
        <v>5686</v>
      </c>
      <c r="G417" s="84" t="b">
        <v>0</v>
      </c>
      <c r="H417" s="84" t="b">
        <v>0</v>
      </c>
      <c r="I417" s="84" t="b">
        <v>0</v>
      </c>
      <c r="J417" s="84" t="b">
        <v>0</v>
      </c>
      <c r="K417" s="84" t="b">
        <v>0</v>
      </c>
      <c r="L417" s="84" t="b">
        <v>0</v>
      </c>
    </row>
    <row r="418" spans="1:12" ht="15">
      <c r="A418" s="84" t="s">
        <v>4772</v>
      </c>
      <c r="B418" s="84" t="s">
        <v>5658</v>
      </c>
      <c r="C418" s="84">
        <v>2</v>
      </c>
      <c r="D418" s="122">
        <v>0.0008988503513800654</v>
      </c>
      <c r="E418" s="122">
        <v>1.4509247026716818</v>
      </c>
      <c r="F418" s="84" t="s">
        <v>5686</v>
      </c>
      <c r="G418" s="84" t="b">
        <v>0</v>
      </c>
      <c r="H418" s="84" t="b">
        <v>0</v>
      </c>
      <c r="I418" s="84" t="b">
        <v>0</v>
      </c>
      <c r="J418" s="84" t="b">
        <v>1</v>
      </c>
      <c r="K418" s="84" t="b">
        <v>0</v>
      </c>
      <c r="L418" s="84" t="b">
        <v>0</v>
      </c>
    </row>
    <row r="419" spans="1:12" ht="15">
      <c r="A419" s="84" t="s">
        <v>5658</v>
      </c>
      <c r="B419" s="84" t="s">
        <v>5659</v>
      </c>
      <c r="C419" s="84">
        <v>2</v>
      </c>
      <c r="D419" s="122">
        <v>0.0008988503513800654</v>
      </c>
      <c r="E419" s="122">
        <v>3.3647385550553985</v>
      </c>
      <c r="F419" s="84" t="s">
        <v>5686</v>
      </c>
      <c r="G419" s="84" t="b">
        <v>1</v>
      </c>
      <c r="H419" s="84" t="b">
        <v>0</v>
      </c>
      <c r="I419" s="84" t="b">
        <v>0</v>
      </c>
      <c r="J419" s="84" t="b">
        <v>0</v>
      </c>
      <c r="K419" s="84" t="b">
        <v>0</v>
      </c>
      <c r="L419" s="84" t="b">
        <v>0</v>
      </c>
    </row>
    <row r="420" spans="1:12" ht="15">
      <c r="A420" s="84" t="s">
        <v>5659</v>
      </c>
      <c r="B420" s="84" t="s">
        <v>4782</v>
      </c>
      <c r="C420" s="84">
        <v>2</v>
      </c>
      <c r="D420" s="122">
        <v>0.0008988503513800654</v>
      </c>
      <c r="E420" s="122">
        <v>1.7736739480288994</v>
      </c>
      <c r="F420" s="84" t="s">
        <v>5686</v>
      </c>
      <c r="G420" s="84" t="b">
        <v>0</v>
      </c>
      <c r="H420" s="84" t="b">
        <v>0</v>
      </c>
      <c r="I420" s="84" t="b">
        <v>0</v>
      </c>
      <c r="J420" s="84" t="b">
        <v>0</v>
      </c>
      <c r="K420" s="84" t="b">
        <v>0</v>
      </c>
      <c r="L420" s="84" t="b">
        <v>0</v>
      </c>
    </row>
    <row r="421" spans="1:12" ht="15">
      <c r="A421" s="84" t="s">
        <v>4782</v>
      </c>
      <c r="B421" s="84" t="s">
        <v>5660</v>
      </c>
      <c r="C421" s="84">
        <v>2</v>
      </c>
      <c r="D421" s="122">
        <v>0.0008988503513800654</v>
      </c>
      <c r="E421" s="122">
        <v>1.7681414594289384</v>
      </c>
      <c r="F421" s="84" t="s">
        <v>5686</v>
      </c>
      <c r="G421" s="84" t="b">
        <v>0</v>
      </c>
      <c r="H421" s="84" t="b">
        <v>0</v>
      </c>
      <c r="I421" s="84" t="b">
        <v>0</v>
      </c>
      <c r="J421" s="84" t="b">
        <v>0</v>
      </c>
      <c r="K421" s="84" t="b">
        <v>0</v>
      </c>
      <c r="L421" s="84" t="b">
        <v>0</v>
      </c>
    </row>
    <row r="422" spans="1:12" ht="15">
      <c r="A422" s="84" t="s">
        <v>5660</v>
      </c>
      <c r="B422" s="84" t="s">
        <v>5661</v>
      </c>
      <c r="C422" s="84">
        <v>2</v>
      </c>
      <c r="D422" s="122">
        <v>0.0008988503513800654</v>
      </c>
      <c r="E422" s="122">
        <v>3.3647385550553985</v>
      </c>
      <c r="F422" s="84" t="s">
        <v>5686</v>
      </c>
      <c r="G422" s="84" t="b">
        <v>0</v>
      </c>
      <c r="H422" s="84" t="b">
        <v>0</v>
      </c>
      <c r="I422" s="84" t="b">
        <v>0</v>
      </c>
      <c r="J422" s="84" t="b">
        <v>0</v>
      </c>
      <c r="K422" s="84" t="b">
        <v>0</v>
      </c>
      <c r="L422" s="84" t="b">
        <v>0</v>
      </c>
    </row>
    <row r="423" spans="1:12" ht="15">
      <c r="A423" s="84" t="s">
        <v>5661</v>
      </c>
      <c r="B423" s="84" t="s">
        <v>5662</v>
      </c>
      <c r="C423" s="84">
        <v>2</v>
      </c>
      <c r="D423" s="122">
        <v>0.0008988503513800654</v>
      </c>
      <c r="E423" s="122">
        <v>3.3647385550553985</v>
      </c>
      <c r="F423" s="84" t="s">
        <v>5686</v>
      </c>
      <c r="G423" s="84" t="b">
        <v>0</v>
      </c>
      <c r="H423" s="84" t="b">
        <v>0</v>
      </c>
      <c r="I423" s="84" t="b">
        <v>0</v>
      </c>
      <c r="J423" s="84" t="b">
        <v>1</v>
      </c>
      <c r="K423" s="84" t="b">
        <v>0</v>
      </c>
      <c r="L423" s="84" t="b">
        <v>0</v>
      </c>
    </row>
    <row r="424" spans="1:12" ht="15">
      <c r="A424" s="84" t="s">
        <v>5662</v>
      </c>
      <c r="B424" s="84" t="s">
        <v>840</v>
      </c>
      <c r="C424" s="84">
        <v>2</v>
      </c>
      <c r="D424" s="122">
        <v>0.0008988503513800654</v>
      </c>
      <c r="E424" s="122">
        <v>2.820670510705123</v>
      </c>
      <c r="F424" s="84" t="s">
        <v>5686</v>
      </c>
      <c r="G424" s="84" t="b">
        <v>1</v>
      </c>
      <c r="H424" s="84" t="b">
        <v>0</v>
      </c>
      <c r="I424" s="84" t="b">
        <v>0</v>
      </c>
      <c r="J424" s="84" t="b">
        <v>0</v>
      </c>
      <c r="K424" s="84" t="b">
        <v>0</v>
      </c>
      <c r="L424" s="84" t="b">
        <v>0</v>
      </c>
    </row>
    <row r="425" spans="1:12" ht="15">
      <c r="A425" s="84" t="s">
        <v>546</v>
      </c>
      <c r="B425" s="84" t="s">
        <v>5663</v>
      </c>
      <c r="C425" s="84">
        <v>2</v>
      </c>
      <c r="D425" s="122">
        <v>0.0008988503513800654</v>
      </c>
      <c r="E425" s="122">
        <v>3.3647385550553985</v>
      </c>
      <c r="F425" s="84" t="s">
        <v>5686</v>
      </c>
      <c r="G425" s="84" t="b">
        <v>0</v>
      </c>
      <c r="H425" s="84" t="b">
        <v>0</v>
      </c>
      <c r="I425" s="84" t="b">
        <v>0</v>
      </c>
      <c r="J425" s="84" t="b">
        <v>0</v>
      </c>
      <c r="K425" s="84" t="b">
        <v>0</v>
      </c>
      <c r="L425" s="84" t="b">
        <v>0</v>
      </c>
    </row>
    <row r="426" spans="1:12" ht="15">
      <c r="A426" s="84" t="s">
        <v>5663</v>
      </c>
      <c r="B426" s="84" t="s">
        <v>5664</v>
      </c>
      <c r="C426" s="84">
        <v>2</v>
      </c>
      <c r="D426" s="122">
        <v>0.0008988503513800654</v>
      </c>
      <c r="E426" s="122">
        <v>3.3647385550553985</v>
      </c>
      <c r="F426" s="84" t="s">
        <v>5686</v>
      </c>
      <c r="G426" s="84" t="b">
        <v>0</v>
      </c>
      <c r="H426" s="84" t="b">
        <v>0</v>
      </c>
      <c r="I426" s="84" t="b">
        <v>0</v>
      </c>
      <c r="J426" s="84" t="b">
        <v>0</v>
      </c>
      <c r="K426" s="84" t="b">
        <v>0</v>
      </c>
      <c r="L426" s="84" t="b">
        <v>0</v>
      </c>
    </row>
    <row r="427" spans="1:12" ht="15">
      <c r="A427" s="84" t="s">
        <v>5664</v>
      </c>
      <c r="B427" s="84" t="s">
        <v>5665</v>
      </c>
      <c r="C427" s="84">
        <v>2</v>
      </c>
      <c r="D427" s="122">
        <v>0.0008988503513800654</v>
      </c>
      <c r="E427" s="122">
        <v>3.3647385550553985</v>
      </c>
      <c r="F427" s="84" t="s">
        <v>5686</v>
      </c>
      <c r="G427" s="84" t="b">
        <v>0</v>
      </c>
      <c r="H427" s="84" t="b">
        <v>0</v>
      </c>
      <c r="I427" s="84" t="b">
        <v>0</v>
      </c>
      <c r="J427" s="84" t="b">
        <v>0</v>
      </c>
      <c r="K427" s="84" t="b">
        <v>0</v>
      </c>
      <c r="L427" s="84" t="b">
        <v>0</v>
      </c>
    </row>
    <row r="428" spans="1:12" ht="15">
      <c r="A428" s="84" t="s">
        <v>5665</v>
      </c>
      <c r="B428" s="84" t="s">
        <v>5666</v>
      </c>
      <c r="C428" s="84">
        <v>2</v>
      </c>
      <c r="D428" s="122">
        <v>0.0008988503513800654</v>
      </c>
      <c r="E428" s="122">
        <v>3.3647385550553985</v>
      </c>
      <c r="F428" s="84" t="s">
        <v>5686</v>
      </c>
      <c r="G428" s="84" t="b">
        <v>0</v>
      </c>
      <c r="H428" s="84" t="b">
        <v>0</v>
      </c>
      <c r="I428" s="84" t="b">
        <v>0</v>
      </c>
      <c r="J428" s="84" t="b">
        <v>0</v>
      </c>
      <c r="K428" s="84" t="b">
        <v>0</v>
      </c>
      <c r="L428" s="84" t="b">
        <v>0</v>
      </c>
    </row>
    <row r="429" spans="1:12" ht="15">
      <c r="A429" s="84" t="s">
        <v>5666</v>
      </c>
      <c r="B429" s="84" t="s">
        <v>4810</v>
      </c>
      <c r="C429" s="84">
        <v>2</v>
      </c>
      <c r="D429" s="122">
        <v>0.0008988503513800654</v>
      </c>
      <c r="E429" s="122">
        <v>2.7626785637274365</v>
      </c>
      <c r="F429" s="84" t="s">
        <v>5686</v>
      </c>
      <c r="G429" s="84" t="b">
        <v>0</v>
      </c>
      <c r="H429" s="84" t="b">
        <v>0</v>
      </c>
      <c r="I429" s="84" t="b">
        <v>0</v>
      </c>
      <c r="J429" s="84" t="b">
        <v>0</v>
      </c>
      <c r="K429" s="84" t="b">
        <v>0</v>
      </c>
      <c r="L429" s="84" t="b">
        <v>0</v>
      </c>
    </row>
    <row r="430" spans="1:12" ht="15">
      <c r="A430" s="84" t="s">
        <v>4810</v>
      </c>
      <c r="B430" s="84" t="s">
        <v>5667</v>
      </c>
      <c r="C430" s="84">
        <v>2</v>
      </c>
      <c r="D430" s="122">
        <v>0.0008988503513800654</v>
      </c>
      <c r="E430" s="122">
        <v>2.7626785637274365</v>
      </c>
      <c r="F430" s="84" t="s">
        <v>5686</v>
      </c>
      <c r="G430" s="84" t="b">
        <v>0</v>
      </c>
      <c r="H430" s="84" t="b">
        <v>0</v>
      </c>
      <c r="I430" s="84" t="b">
        <v>0</v>
      </c>
      <c r="J430" s="84" t="b">
        <v>0</v>
      </c>
      <c r="K430" s="84" t="b">
        <v>0</v>
      </c>
      <c r="L430" s="84" t="b">
        <v>0</v>
      </c>
    </row>
    <row r="431" spans="1:12" ht="15">
      <c r="A431" s="84" t="s">
        <v>5667</v>
      </c>
      <c r="B431" s="84" t="s">
        <v>5668</v>
      </c>
      <c r="C431" s="84">
        <v>2</v>
      </c>
      <c r="D431" s="122">
        <v>0.0008988503513800654</v>
      </c>
      <c r="E431" s="122">
        <v>3.3647385550553985</v>
      </c>
      <c r="F431" s="84" t="s">
        <v>5686</v>
      </c>
      <c r="G431" s="84" t="b">
        <v>0</v>
      </c>
      <c r="H431" s="84" t="b">
        <v>0</v>
      </c>
      <c r="I431" s="84" t="b">
        <v>0</v>
      </c>
      <c r="J431" s="84" t="b">
        <v>0</v>
      </c>
      <c r="K431" s="84" t="b">
        <v>0</v>
      </c>
      <c r="L431" s="84" t="b">
        <v>0</v>
      </c>
    </row>
    <row r="432" spans="1:12" ht="15">
      <c r="A432" s="84" t="s">
        <v>5668</v>
      </c>
      <c r="B432" s="84" t="s">
        <v>5669</v>
      </c>
      <c r="C432" s="84">
        <v>2</v>
      </c>
      <c r="D432" s="122">
        <v>0.0008988503513800654</v>
      </c>
      <c r="E432" s="122">
        <v>3.3647385550553985</v>
      </c>
      <c r="F432" s="84" t="s">
        <v>5686</v>
      </c>
      <c r="G432" s="84" t="b">
        <v>0</v>
      </c>
      <c r="H432" s="84" t="b">
        <v>0</v>
      </c>
      <c r="I432" s="84" t="b">
        <v>0</v>
      </c>
      <c r="J432" s="84" t="b">
        <v>0</v>
      </c>
      <c r="K432" s="84" t="b">
        <v>0</v>
      </c>
      <c r="L432" s="84" t="b">
        <v>0</v>
      </c>
    </row>
    <row r="433" spans="1:12" ht="15">
      <c r="A433" s="84" t="s">
        <v>5669</v>
      </c>
      <c r="B433" s="84" t="s">
        <v>5347</v>
      </c>
      <c r="C433" s="84">
        <v>2</v>
      </c>
      <c r="D433" s="122">
        <v>0.0008988503513800654</v>
      </c>
      <c r="E433" s="122">
        <v>2.3233458698971736</v>
      </c>
      <c r="F433" s="84" t="s">
        <v>5686</v>
      </c>
      <c r="G433" s="84" t="b">
        <v>0</v>
      </c>
      <c r="H433" s="84" t="b">
        <v>0</v>
      </c>
      <c r="I433" s="84" t="b">
        <v>0</v>
      </c>
      <c r="J433" s="84" t="b">
        <v>0</v>
      </c>
      <c r="K433" s="84" t="b">
        <v>0</v>
      </c>
      <c r="L433" s="84" t="b">
        <v>0</v>
      </c>
    </row>
    <row r="434" spans="1:12" ht="15">
      <c r="A434" s="84" t="s">
        <v>5347</v>
      </c>
      <c r="B434" s="84" t="s">
        <v>5670</v>
      </c>
      <c r="C434" s="84">
        <v>2</v>
      </c>
      <c r="D434" s="122">
        <v>0.0008988503513800654</v>
      </c>
      <c r="E434" s="122">
        <v>2.304040714701787</v>
      </c>
      <c r="F434" s="84" t="s">
        <v>5686</v>
      </c>
      <c r="G434" s="84" t="b">
        <v>0</v>
      </c>
      <c r="H434" s="84" t="b">
        <v>0</v>
      </c>
      <c r="I434" s="84" t="b">
        <v>0</v>
      </c>
      <c r="J434" s="84" t="b">
        <v>0</v>
      </c>
      <c r="K434" s="84" t="b">
        <v>0</v>
      </c>
      <c r="L434" s="84" t="b">
        <v>0</v>
      </c>
    </row>
    <row r="435" spans="1:12" ht="15">
      <c r="A435" s="84" t="s">
        <v>5670</v>
      </c>
      <c r="B435" s="84" t="s">
        <v>5671</v>
      </c>
      <c r="C435" s="84">
        <v>2</v>
      </c>
      <c r="D435" s="122">
        <v>0.0008988503513800654</v>
      </c>
      <c r="E435" s="122">
        <v>3.3647385550553985</v>
      </c>
      <c r="F435" s="84" t="s">
        <v>5686</v>
      </c>
      <c r="G435" s="84" t="b">
        <v>0</v>
      </c>
      <c r="H435" s="84" t="b">
        <v>0</v>
      </c>
      <c r="I435" s="84" t="b">
        <v>0</v>
      </c>
      <c r="J435" s="84" t="b">
        <v>0</v>
      </c>
      <c r="K435" s="84" t="b">
        <v>0</v>
      </c>
      <c r="L435" s="84" t="b">
        <v>0</v>
      </c>
    </row>
    <row r="436" spans="1:12" ht="15">
      <c r="A436" s="84" t="s">
        <v>5671</v>
      </c>
      <c r="B436" s="84" t="s">
        <v>5672</v>
      </c>
      <c r="C436" s="84">
        <v>2</v>
      </c>
      <c r="D436" s="122">
        <v>0.0008988503513800654</v>
      </c>
      <c r="E436" s="122">
        <v>3.3647385550553985</v>
      </c>
      <c r="F436" s="84" t="s">
        <v>5686</v>
      </c>
      <c r="G436" s="84" t="b">
        <v>0</v>
      </c>
      <c r="H436" s="84" t="b">
        <v>0</v>
      </c>
      <c r="I436" s="84" t="b">
        <v>0</v>
      </c>
      <c r="J436" s="84" t="b">
        <v>0</v>
      </c>
      <c r="K436" s="84" t="b">
        <v>0</v>
      </c>
      <c r="L436" s="84" t="b">
        <v>0</v>
      </c>
    </row>
    <row r="437" spans="1:12" ht="15">
      <c r="A437" s="84" t="s">
        <v>5672</v>
      </c>
      <c r="B437" s="84" t="s">
        <v>5526</v>
      </c>
      <c r="C437" s="84">
        <v>2</v>
      </c>
      <c r="D437" s="122">
        <v>0.0008988503513800654</v>
      </c>
      <c r="E437" s="122">
        <v>3.188647295999717</v>
      </c>
      <c r="F437" s="84" t="s">
        <v>5686</v>
      </c>
      <c r="G437" s="84" t="b">
        <v>0</v>
      </c>
      <c r="H437" s="84" t="b">
        <v>0</v>
      </c>
      <c r="I437" s="84" t="b">
        <v>0</v>
      </c>
      <c r="J437" s="84" t="b">
        <v>0</v>
      </c>
      <c r="K437" s="84" t="b">
        <v>0</v>
      </c>
      <c r="L437" s="84" t="b">
        <v>0</v>
      </c>
    </row>
    <row r="438" spans="1:12" ht="15">
      <c r="A438" s="84" t="s">
        <v>4790</v>
      </c>
      <c r="B438" s="84" t="s">
        <v>5673</v>
      </c>
      <c r="C438" s="84">
        <v>2</v>
      </c>
      <c r="D438" s="122">
        <v>0.0008988503513800654</v>
      </c>
      <c r="E438" s="122">
        <v>2.0425192603214795</v>
      </c>
      <c r="F438" s="84" t="s">
        <v>5686</v>
      </c>
      <c r="G438" s="84" t="b">
        <v>0</v>
      </c>
      <c r="H438" s="84" t="b">
        <v>0</v>
      </c>
      <c r="I438" s="84" t="b">
        <v>0</v>
      </c>
      <c r="J438" s="84" t="b">
        <v>0</v>
      </c>
      <c r="K438" s="84" t="b">
        <v>0</v>
      </c>
      <c r="L438" s="84" t="b">
        <v>0</v>
      </c>
    </row>
    <row r="439" spans="1:12" ht="15">
      <c r="A439" s="84" t="s">
        <v>5674</v>
      </c>
      <c r="B439" s="84" t="s">
        <v>4772</v>
      </c>
      <c r="C439" s="84">
        <v>2</v>
      </c>
      <c r="D439" s="122">
        <v>0.0008988503513800654</v>
      </c>
      <c r="E439" s="122">
        <v>1.42521930243678</v>
      </c>
      <c r="F439" s="84" t="s">
        <v>5686</v>
      </c>
      <c r="G439" s="84" t="b">
        <v>0</v>
      </c>
      <c r="H439" s="84" t="b">
        <v>0</v>
      </c>
      <c r="I439" s="84" t="b">
        <v>0</v>
      </c>
      <c r="J439" s="84" t="b">
        <v>0</v>
      </c>
      <c r="K439" s="84" t="b">
        <v>0</v>
      </c>
      <c r="L439" s="84" t="b">
        <v>0</v>
      </c>
    </row>
    <row r="440" spans="1:12" ht="15">
      <c r="A440" s="84" t="s">
        <v>4772</v>
      </c>
      <c r="B440" s="84" t="s">
        <v>5675</v>
      </c>
      <c r="C440" s="84">
        <v>2</v>
      </c>
      <c r="D440" s="122">
        <v>0.0008988503513800654</v>
      </c>
      <c r="E440" s="122">
        <v>1.4509247026716818</v>
      </c>
      <c r="F440" s="84" t="s">
        <v>5686</v>
      </c>
      <c r="G440" s="84" t="b">
        <v>0</v>
      </c>
      <c r="H440" s="84" t="b">
        <v>0</v>
      </c>
      <c r="I440" s="84" t="b">
        <v>0</v>
      </c>
      <c r="J440" s="84" t="b">
        <v>0</v>
      </c>
      <c r="K440" s="84" t="b">
        <v>0</v>
      </c>
      <c r="L440" s="84" t="b">
        <v>0</v>
      </c>
    </row>
    <row r="441" spans="1:12" ht="15">
      <c r="A441" s="84" t="s">
        <v>5675</v>
      </c>
      <c r="B441" s="84" t="s">
        <v>5676</v>
      </c>
      <c r="C441" s="84">
        <v>2</v>
      </c>
      <c r="D441" s="122">
        <v>0.0008988503513800654</v>
      </c>
      <c r="E441" s="122">
        <v>3.3647385550553985</v>
      </c>
      <c r="F441" s="84" t="s">
        <v>5686</v>
      </c>
      <c r="G441" s="84" t="b">
        <v>0</v>
      </c>
      <c r="H441" s="84" t="b">
        <v>0</v>
      </c>
      <c r="I441" s="84" t="b">
        <v>0</v>
      </c>
      <c r="J441" s="84" t="b">
        <v>0</v>
      </c>
      <c r="K441" s="84" t="b">
        <v>0</v>
      </c>
      <c r="L441" s="84" t="b">
        <v>0</v>
      </c>
    </row>
    <row r="442" spans="1:12" ht="15">
      <c r="A442" s="84" t="s">
        <v>5676</v>
      </c>
      <c r="B442" s="84" t="s">
        <v>5528</v>
      </c>
      <c r="C442" s="84">
        <v>2</v>
      </c>
      <c r="D442" s="122">
        <v>0.0008988503513800654</v>
      </c>
      <c r="E442" s="122">
        <v>3.188647295999717</v>
      </c>
      <c r="F442" s="84" t="s">
        <v>5686</v>
      </c>
      <c r="G442" s="84" t="b">
        <v>0</v>
      </c>
      <c r="H442" s="84" t="b">
        <v>0</v>
      </c>
      <c r="I442" s="84" t="b">
        <v>0</v>
      </c>
      <c r="J442" s="84" t="b">
        <v>0</v>
      </c>
      <c r="K442" s="84" t="b">
        <v>0</v>
      </c>
      <c r="L442" s="84" t="b">
        <v>0</v>
      </c>
    </row>
    <row r="443" spans="1:12" ht="15">
      <c r="A443" s="84" t="s">
        <v>5528</v>
      </c>
      <c r="B443" s="84" t="s">
        <v>5677</v>
      </c>
      <c r="C443" s="84">
        <v>2</v>
      </c>
      <c r="D443" s="122">
        <v>0.0008988503513800654</v>
      </c>
      <c r="E443" s="122">
        <v>3.3647385550553985</v>
      </c>
      <c r="F443" s="84" t="s">
        <v>5686</v>
      </c>
      <c r="G443" s="84" t="b">
        <v>0</v>
      </c>
      <c r="H443" s="84" t="b">
        <v>0</v>
      </c>
      <c r="I443" s="84" t="b">
        <v>0</v>
      </c>
      <c r="J443" s="84" t="b">
        <v>0</v>
      </c>
      <c r="K443" s="84" t="b">
        <v>0</v>
      </c>
      <c r="L443" s="84" t="b">
        <v>0</v>
      </c>
    </row>
    <row r="444" spans="1:12" ht="15">
      <c r="A444" s="84" t="s">
        <v>5677</v>
      </c>
      <c r="B444" s="84" t="s">
        <v>5355</v>
      </c>
      <c r="C444" s="84">
        <v>2</v>
      </c>
      <c r="D444" s="122">
        <v>0.0008988503513800654</v>
      </c>
      <c r="E444" s="122">
        <v>2.4896772916636984</v>
      </c>
      <c r="F444" s="84" t="s">
        <v>5686</v>
      </c>
      <c r="G444" s="84" t="b">
        <v>0</v>
      </c>
      <c r="H444" s="84" t="b">
        <v>0</v>
      </c>
      <c r="I444" s="84" t="b">
        <v>0</v>
      </c>
      <c r="J444" s="84" t="b">
        <v>0</v>
      </c>
      <c r="K444" s="84" t="b">
        <v>0</v>
      </c>
      <c r="L444" s="84" t="b">
        <v>0</v>
      </c>
    </row>
    <row r="445" spans="1:12" ht="15">
      <c r="A445" s="84" t="s">
        <v>5355</v>
      </c>
      <c r="B445" s="84" t="s">
        <v>5678</v>
      </c>
      <c r="C445" s="84">
        <v>2</v>
      </c>
      <c r="D445" s="122">
        <v>0.0008988503513800654</v>
      </c>
      <c r="E445" s="122">
        <v>2.4896772916636984</v>
      </c>
      <c r="F445" s="84" t="s">
        <v>5686</v>
      </c>
      <c r="G445" s="84" t="b">
        <v>0</v>
      </c>
      <c r="H445" s="84" t="b">
        <v>0</v>
      </c>
      <c r="I445" s="84" t="b">
        <v>0</v>
      </c>
      <c r="J445" s="84" t="b">
        <v>0</v>
      </c>
      <c r="K445" s="84" t="b">
        <v>0</v>
      </c>
      <c r="L445" s="84" t="b">
        <v>0</v>
      </c>
    </row>
    <row r="446" spans="1:12" ht="15">
      <c r="A446" s="84" t="s">
        <v>5678</v>
      </c>
      <c r="B446" s="84" t="s">
        <v>5679</v>
      </c>
      <c r="C446" s="84">
        <v>2</v>
      </c>
      <c r="D446" s="122">
        <v>0.0008988503513800654</v>
      </c>
      <c r="E446" s="122">
        <v>3.3647385550553985</v>
      </c>
      <c r="F446" s="84" t="s">
        <v>5686</v>
      </c>
      <c r="G446" s="84" t="b">
        <v>0</v>
      </c>
      <c r="H446" s="84" t="b">
        <v>0</v>
      </c>
      <c r="I446" s="84" t="b">
        <v>0</v>
      </c>
      <c r="J446" s="84" t="b">
        <v>0</v>
      </c>
      <c r="K446" s="84" t="b">
        <v>0</v>
      </c>
      <c r="L446" s="84" t="b">
        <v>0</v>
      </c>
    </row>
    <row r="447" spans="1:12" ht="15">
      <c r="A447" s="84" t="s">
        <v>5679</v>
      </c>
      <c r="B447" s="84" t="s">
        <v>5680</v>
      </c>
      <c r="C447" s="84">
        <v>2</v>
      </c>
      <c r="D447" s="122">
        <v>0.0008988503513800654</v>
      </c>
      <c r="E447" s="122">
        <v>3.3647385550553985</v>
      </c>
      <c r="F447" s="84" t="s">
        <v>5686</v>
      </c>
      <c r="G447" s="84" t="b">
        <v>0</v>
      </c>
      <c r="H447" s="84" t="b">
        <v>0</v>
      </c>
      <c r="I447" s="84" t="b">
        <v>0</v>
      </c>
      <c r="J447" s="84" t="b">
        <v>0</v>
      </c>
      <c r="K447" s="84" t="b">
        <v>0</v>
      </c>
      <c r="L447" s="84" t="b">
        <v>0</v>
      </c>
    </row>
    <row r="448" spans="1:12" ht="15">
      <c r="A448" s="84" t="s">
        <v>5680</v>
      </c>
      <c r="B448" s="84" t="s">
        <v>5471</v>
      </c>
      <c r="C448" s="84">
        <v>2</v>
      </c>
      <c r="D448" s="122">
        <v>0.0008988503513800654</v>
      </c>
      <c r="E448" s="122">
        <v>3.0637085593914173</v>
      </c>
      <c r="F448" s="84" t="s">
        <v>5686</v>
      </c>
      <c r="G448" s="84" t="b">
        <v>0</v>
      </c>
      <c r="H448" s="84" t="b">
        <v>0</v>
      </c>
      <c r="I448" s="84" t="b">
        <v>0</v>
      </c>
      <c r="J448" s="84" t="b">
        <v>0</v>
      </c>
      <c r="K448" s="84" t="b">
        <v>0</v>
      </c>
      <c r="L448" s="84" t="b">
        <v>0</v>
      </c>
    </row>
    <row r="449" spans="1:12" ht="15">
      <c r="A449" s="84" t="s">
        <v>5471</v>
      </c>
      <c r="B449" s="84" t="s">
        <v>5352</v>
      </c>
      <c r="C449" s="84">
        <v>2</v>
      </c>
      <c r="D449" s="122">
        <v>0.0008988503513800654</v>
      </c>
      <c r="E449" s="122">
        <v>2.160618572399474</v>
      </c>
      <c r="F449" s="84" t="s">
        <v>5686</v>
      </c>
      <c r="G449" s="84" t="b">
        <v>0</v>
      </c>
      <c r="H449" s="84" t="b">
        <v>0</v>
      </c>
      <c r="I449" s="84" t="b">
        <v>0</v>
      </c>
      <c r="J449" s="84" t="b">
        <v>0</v>
      </c>
      <c r="K449" s="84" t="b">
        <v>0</v>
      </c>
      <c r="L449" s="84" t="b">
        <v>0</v>
      </c>
    </row>
    <row r="450" spans="1:12" ht="15">
      <c r="A450" s="84" t="s">
        <v>5352</v>
      </c>
      <c r="B450" s="84" t="s">
        <v>4812</v>
      </c>
      <c r="C450" s="84">
        <v>2</v>
      </c>
      <c r="D450" s="122">
        <v>0.0008988503513800654</v>
      </c>
      <c r="E450" s="122">
        <v>1.5322296423491624</v>
      </c>
      <c r="F450" s="84" t="s">
        <v>5686</v>
      </c>
      <c r="G450" s="84" t="b">
        <v>0</v>
      </c>
      <c r="H450" s="84" t="b">
        <v>0</v>
      </c>
      <c r="I450" s="84" t="b">
        <v>0</v>
      </c>
      <c r="J450" s="84" t="b">
        <v>0</v>
      </c>
      <c r="K450" s="84" t="b">
        <v>0</v>
      </c>
      <c r="L450" s="84" t="b">
        <v>0</v>
      </c>
    </row>
    <row r="451" spans="1:12" ht="15">
      <c r="A451" s="84" t="s">
        <v>4812</v>
      </c>
      <c r="B451" s="84" t="s">
        <v>5681</v>
      </c>
      <c r="C451" s="84">
        <v>2</v>
      </c>
      <c r="D451" s="122">
        <v>0.0008988503513800654</v>
      </c>
      <c r="E451" s="122">
        <v>2.4353196293411057</v>
      </c>
      <c r="F451" s="84" t="s">
        <v>5686</v>
      </c>
      <c r="G451" s="84" t="b">
        <v>0</v>
      </c>
      <c r="H451" s="84" t="b">
        <v>0</v>
      </c>
      <c r="I451" s="84" t="b">
        <v>0</v>
      </c>
      <c r="J451" s="84" t="b">
        <v>0</v>
      </c>
      <c r="K451" s="84" t="b">
        <v>0</v>
      </c>
      <c r="L451" s="84" t="b">
        <v>0</v>
      </c>
    </row>
    <row r="452" spans="1:12" ht="15">
      <c r="A452" s="84" t="s">
        <v>222</v>
      </c>
      <c r="B452" s="84" t="s">
        <v>5529</v>
      </c>
      <c r="C452" s="84">
        <v>2</v>
      </c>
      <c r="D452" s="122">
        <v>0.0008988503513800654</v>
      </c>
      <c r="E452" s="122">
        <v>3.3647385550553985</v>
      </c>
      <c r="F452" s="84" t="s">
        <v>5686</v>
      </c>
      <c r="G452" s="84" t="b">
        <v>0</v>
      </c>
      <c r="H452" s="84" t="b">
        <v>0</v>
      </c>
      <c r="I452" s="84" t="b">
        <v>0</v>
      </c>
      <c r="J452" s="84" t="b">
        <v>0</v>
      </c>
      <c r="K452" s="84" t="b">
        <v>0</v>
      </c>
      <c r="L452" s="84" t="b">
        <v>0</v>
      </c>
    </row>
    <row r="453" spans="1:12" ht="15">
      <c r="A453" s="84" t="s">
        <v>4773</v>
      </c>
      <c r="B453" s="84" t="s">
        <v>4771</v>
      </c>
      <c r="C453" s="84">
        <v>91</v>
      </c>
      <c r="D453" s="122">
        <v>0</v>
      </c>
      <c r="E453" s="122">
        <v>1.0229092794642118</v>
      </c>
      <c r="F453" s="84" t="s">
        <v>4611</v>
      </c>
      <c r="G453" s="84" t="b">
        <v>0</v>
      </c>
      <c r="H453" s="84" t="b">
        <v>1</v>
      </c>
      <c r="I453" s="84" t="b">
        <v>0</v>
      </c>
      <c r="J453" s="84" t="b">
        <v>0</v>
      </c>
      <c r="K453" s="84" t="b">
        <v>0</v>
      </c>
      <c r="L453" s="84" t="b">
        <v>0</v>
      </c>
    </row>
    <row r="454" spans="1:12" ht="15">
      <c r="A454" s="84" t="s">
        <v>4771</v>
      </c>
      <c r="B454" s="84" t="s">
        <v>4774</v>
      </c>
      <c r="C454" s="84">
        <v>91</v>
      </c>
      <c r="D454" s="122">
        <v>0</v>
      </c>
      <c r="E454" s="122">
        <v>1.0229092794642118</v>
      </c>
      <c r="F454" s="84" t="s">
        <v>4611</v>
      </c>
      <c r="G454" s="84" t="b">
        <v>0</v>
      </c>
      <c r="H454" s="84" t="b">
        <v>0</v>
      </c>
      <c r="I454" s="84" t="b">
        <v>0</v>
      </c>
      <c r="J454" s="84" t="b">
        <v>0</v>
      </c>
      <c r="K454" s="84" t="b">
        <v>0</v>
      </c>
      <c r="L454" s="84" t="b">
        <v>0</v>
      </c>
    </row>
    <row r="455" spans="1:12" ht="15">
      <c r="A455" s="84" t="s">
        <v>642</v>
      </c>
      <c r="B455" s="84" t="s">
        <v>4777</v>
      </c>
      <c r="C455" s="84">
        <v>86</v>
      </c>
      <c r="D455" s="122">
        <v>0.0019135928673320304</v>
      </c>
      <c r="E455" s="122">
        <v>1.0706820612602126</v>
      </c>
      <c r="F455" s="84" t="s">
        <v>4611</v>
      </c>
      <c r="G455" s="84" t="b">
        <v>0</v>
      </c>
      <c r="H455" s="84" t="b">
        <v>0</v>
      </c>
      <c r="I455" s="84" t="b">
        <v>0</v>
      </c>
      <c r="J455" s="84" t="b">
        <v>0</v>
      </c>
      <c r="K455" s="84" t="b">
        <v>0</v>
      </c>
      <c r="L455" s="84" t="b">
        <v>0</v>
      </c>
    </row>
    <row r="456" spans="1:12" ht="15">
      <c r="A456" s="84" t="s">
        <v>4777</v>
      </c>
      <c r="B456" s="84" t="s">
        <v>4778</v>
      </c>
      <c r="C456" s="84">
        <v>86</v>
      </c>
      <c r="D456" s="122">
        <v>0.0019135928673320304</v>
      </c>
      <c r="E456" s="122">
        <v>1.0706820612602126</v>
      </c>
      <c r="F456" s="84" t="s">
        <v>4611</v>
      </c>
      <c r="G456" s="84" t="b">
        <v>0</v>
      </c>
      <c r="H456" s="84" t="b">
        <v>0</v>
      </c>
      <c r="I456" s="84" t="b">
        <v>0</v>
      </c>
      <c r="J456" s="84" t="b">
        <v>0</v>
      </c>
      <c r="K456" s="84" t="b">
        <v>0</v>
      </c>
      <c r="L456" s="84" t="b">
        <v>0</v>
      </c>
    </row>
    <row r="457" spans="1:12" ht="15">
      <c r="A457" s="84" t="s">
        <v>4778</v>
      </c>
      <c r="B457" s="84" t="s">
        <v>4773</v>
      </c>
      <c r="C457" s="84">
        <v>86</v>
      </c>
      <c r="D457" s="122">
        <v>0.0019135928673320304</v>
      </c>
      <c r="E457" s="122">
        <v>1.0461391201826868</v>
      </c>
      <c r="F457" s="84" t="s">
        <v>4611</v>
      </c>
      <c r="G457" s="84" t="b">
        <v>0</v>
      </c>
      <c r="H457" s="84" t="b">
        <v>0</v>
      </c>
      <c r="I457" s="84" t="b">
        <v>0</v>
      </c>
      <c r="J457" s="84" t="b">
        <v>0</v>
      </c>
      <c r="K457" s="84" t="b">
        <v>1</v>
      </c>
      <c r="L457" s="84" t="b">
        <v>0</v>
      </c>
    </row>
    <row r="458" spans="1:12" ht="15">
      <c r="A458" s="84" t="s">
        <v>4774</v>
      </c>
      <c r="B458" s="84" t="s">
        <v>4772</v>
      </c>
      <c r="C458" s="84">
        <v>86</v>
      </c>
      <c r="D458" s="122">
        <v>0.0019135928673320304</v>
      </c>
      <c r="E458" s="122">
        <v>1.0706820612602126</v>
      </c>
      <c r="F458" s="84" t="s">
        <v>4611</v>
      </c>
      <c r="G458" s="84" t="b">
        <v>0</v>
      </c>
      <c r="H458" s="84" t="b">
        <v>0</v>
      </c>
      <c r="I458" s="84" t="b">
        <v>0</v>
      </c>
      <c r="J458" s="84" t="b">
        <v>0</v>
      </c>
      <c r="K458" s="84" t="b">
        <v>0</v>
      </c>
      <c r="L458" s="84" t="b">
        <v>0</v>
      </c>
    </row>
    <row r="459" spans="1:12" ht="15">
      <c r="A459" s="84" t="s">
        <v>4772</v>
      </c>
      <c r="B459" s="84" t="s">
        <v>4779</v>
      </c>
      <c r="C459" s="84">
        <v>86</v>
      </c>
      <c r="D459" s="122">
        <v>0.0019135928673320304</v>
      </c>
      <c r="E459" s="122">
        <v>1.0706820612602126</v>
      </c>
      <c r="F459" s="84" t="s">
        <v>4611</v>
      </c>
      <c r="G459" s="84" t="b">
        <v>0</v>
      </c>
      <c r="H459" s="84" t="b">
        <v>0</v>
      </c>
      <c r="I459" s="84" t="b">
        <v>0</v>
      </c>
      <c r="J459" s="84" t="b">
        <v>0</v>
      </c>
      <c r="K459" s="84" t="b">
        <v>0</v>
      </c>
      <c r="L459" s="84" t="b">
        <v>0</v>
      </c>
    </row>
    <row r="460" spans="1:12" ht="15">
      <c r="A460" s="84" t="s">
        <v>4779</v>
      </c>
      <c r="B460" s="84" t="s">
        <v>4775</v>
      </c>
      <c r="C460" s="84">
        <v>86</v>
      </c>
      <c r="D460" s="122">
        <v>0.0019135928673320304</v>
      </c>
      <c r="E460" s="122">
        <v>1.0706820612602126</v>
      </c>
      <c r="F460" s="84" t="s">
        <v>4611</v>
      </c>
      <c r="G460" s="84" t="b">
        <v>0</v>
      </c>
      <c r="H460" s="84" t="b">
        <v>0</v>
      </c>
      <c r="I460" s="84" t="b">
        <v>0</v>
      </c>
      <c r="J460" s="84" t="b">
        <v>0</v>
      </c>
      <c r="K460" s="84" t="b">
        <v>0</v>
      </c>
      <c r="L460" s="84" t="b">
        <v>0</v>
      </c>
    </row>
    <row r="461" spans="1:12" ht="15">
      <c r="A461" s="84" t="s">
        <v>4775</v>
      </c>
      <c r="B461" s="84" t="s">
        <v>4780</v>
      </c>
      <c r="C461" s="84">
        <v>86</v>
      </c>
      <c r="D461" s="122">
        <v>0.0019135928673320304</v>
      </c>
      <c r="E461" s="122">
        <v>1.0706820612602126</v>
      </c>
      <c r="F461" s="84" t="s">
        <v>4611</v>
      </c>
      <c r="G461" s="84" t="b">
        <v>0</v>
      </c>
      <c r="H461" s="84" t="b">
        <v>0</v>
      </c>
      <c r="I461" s="84" t="b">
        <v>0</v>
      </c>
      <c r="J461" s="84" t="b">
        <v>0</v>
      </c>
      <c r="K461" s="84" t="b">
        <v>0</v>
      </c>
      <c r="L461" s="84" t="b">
        <v>0</v>
      </c>
    </row>
    <row r="462" spans="1:12" ht="15">
      <c r="A462" s="84" t="s">
        <v>530</v>
      </c>
      <c r="B462" s="84" t="s">
        <v>642</v>
      </c>
      <c r="C462" s="84">
        <v>80</v>
      </c>
      <c r="D462" s="122">
        <v>0.004058125499847688</v>
      </c>
      <c r="E462" s="122">
        <v>1.0809012264418987</v>
      </c>
      <c r="F462" s="84" t="s">
        <v>4611</v>
      </c>
      <c r="G462" s="84" t="b">
        <v>0</v>
      </c>
      <c r="H462" s="84" t="b">
        <v>0</v>
      </c>
      <c r="I462" s="84" t="b">
        <v>0</v>
      </c>
      <c r="J462" s="84" t="b">
        <v>0</v>
      </c>
      <c r="K462" s="84" t="b">
        <v>0</v>
      </c>
      <c r="L462" s="84" t="b">
        <v>0</v>
      </c>
    </row>
    <row r="463" spans="1:12" ht="15">
      <c r="A463" s="84" t="s">
        <v>4780</v>
      </c>
      <c r="B463" s="84" t="s">
        <v>5345</v>
      </c>
      <c r="C463" s="84">
        <v>80</v>
      </c>
      <c r="D463" s="122">
        <v>0.004058125499847688</v>
      </c>
      <c r="E463" s="122">
        <v>1.0706820612602126</v>
      </c>
      <c r="F463" s="84" t="s">
        <v>4611</v>
      </c>
      <c r="G463" s="84" t="b">
        <v>0</v>
      </c>
      <c r="H463" s="84" t="b">
        <v>0</v>
      </c>
      <c r="I463" s="84" t="b">
        <v>0</v>
      </c>
      <c r="J463" s="84" t="b">
        <v>0</v>
      </c>
      <c r="K463" s="84" t="b">
        <v>0</v>
      </c>
      <c r="L463" s="84" t="b">
        <v>0</v>
      </c>
    </row>
    <row r="464" spans="1:12" ht="15">
      <c r="A464" s="84" t="s">
        <v>369</v>
      </c>
      <c r="B464" s="84" t="s">
        <v>4782</v>
      </c>
      <c r="C464" s="84">
        <v>5</v>
      </c>
      <c r="D464" s="122">
        <v>0.00571201898451983</v>
      </c>
      <c r="E464" s="122">
        <v>2.3062105081677613</v>
      </c>
      <c r="F464" s="84" t="s">
        <v>4611</v>
      </c>
      <c r="G464" s="84" t="b">
        <v>0</v>
      </c>
      <c r="H464" s="84" t="b">
        <v>0</v>
      </c>
      <c r="I464" s="84" t="b">
        <v>0</v>
      </c>
      <c r="J464" s="84" t="b">
        <v>0</v>
      </c>
      <c r="K464" s="84" t="b">
        <v>0</v>
      </c>
      <c r="L464" s="84" t="b">
        <v>0</v>
      </c>
    </row>
    <row r="465" spans="1:12" ht="15">
      <c r="A465" s="84" t="s">
        <v>4782</v>
      </c>
      <c r="B465" s="84" t="s">
        <v>4783</v>
      </c>
      <c r="C465" s="84">
        <v>5</v>
      </c>
      <c r="D465" s="122">
        <v>0.00571201898451983</v>
      </c>
      <c r="E465" s="122">
        <v>2.3062105081677613</v>
      </c>
      <c r="F465" s="84" t="s">
        <v>4611</v>
      </c>
      <c r="G465" s="84" t="b">
        <v>0</v>
      </c>
      <c r="H465" s="84" t="b">
        <v>0</v>
      </c>
      <c r="I465" s="84" t="b">
        <v>0</v>
      </c>
      <c r="J465" s="84" t="b">
        <v>0</v>
      </c>
      <c r="K465" s="84" t="b">
        <v>1</v>
      </c>
      <c r="L465" s="84" t="b">
        <v>0</v>
      </c>
    </row>
    <row r="466" spans="1:12" ht="15">
      <c r="A466" s="84" t="s">
        <v>4783</v>
      </c>
      <c r="B466" s="84" t="s">
        <v>4784</v>
      </c>
      <c r="C466" s="84">
        <v>5</v>
      </c>
      <c r="D466" s="122">
        <v>0.00571201898451983</v>
      </c>
      <c r="E466" s="122">
        <v>2.3062105081677613</v>
      </c>
      <c r="F466" s="84" t="s">
        <v>4611</v>
      </c>
      <c r="G466" s="84" t="b">
        <v>0</v>
      </c>
      <c r="H466" s="84" t="b">
        <v>1</v>
      </c>
      <c r="I466" s="84" t="b">
        <v>0</v>
      </c>
      <c r="J466" s="84" t="b">
        <v>0</v>
      </c>
      <c r="K466" s="84" t="b">
        <v>0</v>
      </c>
      <c r="L466" s="84" t="b">
        <v>0</v>
      </c>
    </row>
    <row r="467" spans="1:12" ht="15">
      <c r="A467" s="84" t="s">
        <v>4784</v>
      </c>
      <c r="B467" s="84" t="s">
        <v>4785</v>
      </c>
      <c r="C467" s="84">
        <v>5</v>
      </c>
      <c r="D467" s="122">
        <v>0.00571201898451983</v>
      </c>
      <c r="E467" s="122">
        <v>2.3062105081677613</v>
      </c>
      <c r="F467" s="84" t="s">
        <v>4611</v>
      </c>
      <c r="G467" s="84" t="b">
        <v>0</v>
      </c>
      <c r="H467" s="84" t="b">
        <v>0</v>
      </c>
      <c r="I467" s="84" t="b">
        <v>0</v>
      </c>
      <c r="J467" s="84" t="b">
        <v>0</v>
      </c>
      <c r="K467" s="84" t="b">
        <v>0</v>
      </c>
      <c r="L467" s="84" t="b">
        <v>0</v>
      </c>
    </row>
    <row r="468" spans="1:12" ht="15">
      <c r="A468" s="84" t="s">
        <v>4785</v>
      </c>
      <c r="B468" s="84" t="s">
        <v>4786</v>
      </c>
      <c r="C468" s="84">
        <v>5</v>
      </c>
      <c r="D468" s="122">
        <v>0.00571201898451983</v>
      </c>
      <c r="E468" s="122">
        <v>2.3062105081677613</v>
      </c>
      <c r="F468" s="84" t="s">
        <v>4611</v>
      </c>
      <c r="G468" s="84" t="b">
        <v>0</v>
      </c>
      <c r="H468" s="84" t="b">
        <v>0</v>
      </c>
      <c r="I468" s="84" t="b">
        <v>0</v>
      </c>
      <c r="J468" s="84" t="b">
        <v>0</v>
      </c>
      <c r="K468" s="84" t="b">
        <v>0</v>
      </c>
      <c r="L468" s="84" t="b">
        <v>0</v>
      </c>
    </row>
    <row r="469" spans="1:12" ht="15">
      <c r="A469" s="84" t="s">
        <v>4786</v>
      </c>
      <c r="B469" s="84" t="s">
        <v>4771</v>
      </c>
      <c r="C469" s="84">
        <v>5</v>
      </c>
      <c r="D469" s="122">
        <v>0.00571201898451983</v>
      </c>
      <c r="E469" s="122">
        <v>1.0229092794642118</v>
      </c>
      <c r="F469" s="84" t="s">
        <v>4611</v>
      </c>
      <c r="G469" s="84" t="b">
        <v>0</v>
      </c>
      <c r="H469" s="84" t="b">
        <v>0</v>
      </c>
      <c r="I469" s="84" t="b">
        <v>0</v>
      </c>
      <c r="J469" s="84" t="b">
        <v>0</v>
      </c>
      <c r="K469" s="84" t="b">
        <v>0</v>
      </c>
      <c r="L469" s="84" t="b">
        <v>0</v>
      </c>
    </row>
    <row r="470" spans="1:12" ht="15">
      <c r="A470" s="84" t="s">
        <v>4771</v>
      </c>
      <c r="B470" s="84" t="s">
        <v>4773</v>
      </c>
      <c r="C470" s="84">
        <v>5</v>
      </c>
      <c r="D470" s="122">
        <v>0.00571201898451983</v>
      </c>
      <c r="E470" s="122">
        <v>-0.23716210852086286</v>
      </c>
      <c r="F470" s="84" t="s">
        <v>4611</v>
      </c>
      <c r="G470" s="84" t="b">
        <v>0</v>
      </c>
      <c r="H470" s="84" t="b">
        <v>0</v>
      </c>
      <c r="I470" s="84" t="b">
        <v>0</v>
      </c>
      <c r="J470" s="84" t="b">
        <v>0</v>
      </c>
      <c r="K470" s="84" t="b">
        <v>1</v>
      </c>
      <c r="L470" s="84" t="b">
        <v>0</v>
      </c>
    </row>
    <row r="471" spans="1:12" ht="15">
      <c r="A471" s="84" t="s">
        <v>525</v>
      </c>
      <c r="B471" s="84" t="s">
        <v>642</v>
      </c>
      <c r="C471" s="84">
        <v>4</v>
      </c>
      <c r="D471" s="122">
        <v>0.004921056757908</v>
      </c>
      <c r="E471" s="122">
        <v>1.0809012264418987</v>
      </c>
      <c r="F471" s="84" t="s">
        <v>4611</v>
      </c>
      <c r="G471" s="84" t="b">
        <v>0</v>
      </c>
      <c r="H471" s="84" t="b">
        <v>0</v>
      </c>
      <c r="I471" s="84" t="b">
        <v>0</v>
      </c>
      <c r="J471" s="84" t="b">
        <v>0</v>
      </c>
      <c r="K471" s="84" t="b">
        <v>0</v>
      </c>
      <c r="L471" s="84" t="b">
        <v>0</v>
      </c>
    </row>
    <row r="472" spans="1:12" ht="15">
      <c r="A472" s="84" t="s">
        <v>4780</v>
      </c>
      <c r="B472" s="84" t="s">
        <v>5446</v>
      </c>
      <c r="C472" s="84">
        <v>4</v>
      </c>
      <c r="D472" s="122">
        <v>0.004921056757908</v>
      </c>
      <c r="E472" s="122">
        <v>1.0706820612602126</v>
      </c>
      <c r="F472" s="84" t="s">
        <v>4611</v>
      </c>
      <c r="G472" s="84" t="b">
        <v>0</v>
      </c>
      <c r="H472" s="84" t="b">
        <v>0</v>
      </c>
      <c r="I472" s="84" t="b">
        <v>0</v>
      </c>
      <c r="J472" s="84" t="b">
        <v>0</v>
      </c>
      <c r="K472" s="84" t="b">
        <v>0</v>
      </c>
      <c r="L472" s="84" t="b">
        <v>0</v>
      </c>
    </row>
    <row r="473" spans="1:12" ht="15">
      <c r="A473" s="84" t="s">
        <v>4780</v>
      </c>
      <c r="B473" s="84" t="s">
        <v>5447</v>
      </c>
      <c r="C473" s="84">
        <v>2</v>
      </c>
      <c r="D473" s="122">
        <v>0.0030063669930319352</v>
      </c>
      <c r="E473" s="122">
        <v>1.0706820612602126</v>
      </c>
      <c r="F473" s="84" t="s">
        <v>4611</v>
      </c>
      <c r="G473" s="84" t="b">
        <v>0</v>
      </c>
      <c r="H473" s="84" t="b">
        <v>0</v>
      </c>
      <c r="I473" s="84" t="b">
        <v>0</v>
      </c>
      <c r="J473" s="84" t="b">
        <v>0</v>
      </c>
      <c r="K473" s="84" t="b">
        <v>0</v>
      </c>
      <c r="L473" s="84" t="b">
        <v>0</v>
      </c>
    </row>
    <row r="474" spans="1:12" ht="15">
      <c r="A474" s="84" t="s">
        <v>5447</v>
      </c>
      <c r="B474" s="84" t="s">
        <v>5448</v>
      </c>
      <c r="C474" s="84">
        <v>2</v>
      </c>
      <c r="D474" s="122">
        <v>0.0030063669930319352</v>
      </c>
      <c r="E474" s="122">
        <v>2.7041505168397992</v>
      </c>
      <c r="F474" s="84" t="s">
        <v>4611</v>
      </c>
      <c r="G474" s="84" t="b">
        <v>0</v>
      </c>
      <c r="H474" s="84" t="b">
        <v>0</v>
      </c>
      <c r="I474" s="84" t="b">
        <v>0</v>
      </c>
      <c r="J474" s="84" t="b">
        <v>0</v>
      </c>
      <c r="K474" s="84" t="b">
        <v>0</v>
      </c>
      <c r="L474" s="84" t="b">
        <v>0</v>
      </c>
    </row>
    <row r="475" spans="1:12" ht="15">
      <c r="A475" s="84" t="s">
        <v>5448</v>
      </c>
      <c r="B475" s="84" t="s">
        <v>5477</v>
      </c>
      <c r="C475" s="84">
        <v>2</v>
      </c>
      <c r="D475" s="122">
        <v>0.0030063669930319352</v>
      </c>
      <c r="E475" s="122">
        <v>2.7041505168397992</v>
      </c>
      <c r="F475" s="84" t="s">
        <v>4611</v>
      </c>
      <c r="G475" s="84" t="b">
        <v>0</v>
      </c>
      <c r="H475" s="84" t="b">
        <v>0</v>
      </c>
      <c r="I475" s="84" t="b">
        <v>0</v>
      </c>
      <c r="J475" s="84" t="b">
        <v>0</v>
      </c>
      <c r="K475" s="84" t="b">
        <v>0</v>
      </c>
      <c r="L475" s="84" t="b">
        <v>0</v>
      </c>
    </row>
    <row r="476" spans="1:12" ht="15">
      <c r="A476" s="84" t="s">
        <v>5477</v>
      </c>
      <c r="B476" s="84" t="s">
        <v>4836</v>
      </c>
      <c r="C476" s="84">
        <v>2</v>
      </c>
      <c r="D476" s="122">
        <v>0.0030063669930319352</v>
      </c>
      <c r="E476" s="122">
        <v>2.7041505168397992</v>
      </c>
      <c r="F476" s="84" t="s">
        <v>4611</v>
      </c>
      <c r="G476" s="84" t="b">
        <v>0</v>
      </c>
      <c r="H476" s="84" t="b">
        <v>0</v>
      </c>
      <c r="I476" s="84" t="b">
        <v>0</v>
      </c>
      <c r="J476" s="84" t="b">
        <v>0</v>
      </c>
      <c r="K476" s="84" t="b">
        <v>0</v>
      </c>
      <c r="L476" s="84" t="b">
        <v>0</v>
      </c>
    </row>
    <row r="477" spans="1:12" ht="15">
      <c r="A477" s="84" t="s">
        <v>4836</v>
      </c>
      <c r="B477" s="84" t="s">
        <v>5478</v>
      </c>
      <c r="C477" s="84">
        <v>2</v>
      </c>
      <c r="D477" s="122">
        <v>0.0030063669930319352</v>
      </c>
      <c r="E477" s="122">
        <v>2.7041505168397992</v>
      </c>
      <c r="F477" s="84" t="s">
        <v>4611</v>
      </c>
      <c r="G477" s="84" t="b">
        <v>0</v>
      </c>
      <c r="H477" s="84" t="b">
        <v>0</v>
      </c>
      <c r="I477" s="84" t="b">
        <v>0</v>
      </c>
      <c r="J477" s="84" t="b">
        <v>1</v>
      </c>
      <c r="K477" s="84" t="b">
        <v>0</v>
      </c>
      <c r="L477" s="84" t="b">
        <v>0</v>
      </c>
    </row>
    <row r="478" spans="1:12" ht="15">
      <c r="A478" s="84" t="s">
        <v>5478</v>
      </c>
      <c r="B478" s="84" t="s">
        <v>5536</v>
      </c>
      <c r="C478" s="84">
        <v>2</v>
      </c>
      <c r="D478" s="122">
        <v>0.0030063669930319352</v>
      </c>
      <c r="E478" s="122">
        <v>2.7041505168397992</v>
      </c>
      <c r="F478" s="84" t="s">
        <v>4611</v>
      </c>
      <c r="G478" s="84" t="b">
        <v>1</v>
      </c>
      <c r="H478" s="84" t="b">
        <v>0</v>
      </c>
      <c r="I478" s="84" t="b">
        <v>0</v>
      </c>
      <c r="J478" s="84" t="b">
        <v>0</v>
      </c>
      <c r="K478" s="84" t="b">
        <v>0</v>
      </c>
      <c r="L478" s="84" t="b">
        <v>0</v>
      </c>
    </row>
    <row r="479" spans="1:12" ht="15">
      <c r="A479" s="84" t="s">
        <v>5536</v>
      </c>
      <c r="B479" s="84" t="s">
        <v>5537</v>
      </c>
      <c r="C479" s="84">
        <v>2</v>
      </c>
      <c r="D479" s="122">
        <v>0.0030063669930319352</v>
      </c>
      <c r="E479" s="122">
        <v>2.7041505168397992</v>
      </c>
      <c r="F479" s="84" t="s">
        <v>4611</v>
      </c>
      <c r="G479" s="84" t="b">
        <v>0</v>
      </c>
      <c r="H479" s="84" t="b">
        <v>0</v>
      </c>
      <c r="I479" s="84" t="b">
        <v>0</v>
      </c>
      <c r="J479" s="84" t="b">
        <v>1</v>
      </c>
      <c r="K479" s="84" t="b">
        <v>0</v>
      </c>
      <c r="L479" s="84" t="b">
        <v>0</v>
      </c>
    </row>
    <row r="480" spans="1:12" ht="15">
      <c r="A480" s="84" t="s">
        <v>5537</v>
      </c>
      <c r="B480" s="84" t="s">
        <v>5538</v>
      </c>
      <c r="C480" s="84">
        <v>2</v>
      </c>
      <c r="D480" s="122">
        <v>0.0030063669930319352</v>
      </c>
      <c r="E480" s="122">
        <v>2.7041505168397992</v>
      </c>
      <c r="F480" s="84" t="s">
        <v>4611</v>
      </c>
      <c r="G480" s="84" t="b">
        <v>1</v>
      </c>
      <c r="H480" s="84" t="b">
        <v>0</v>
      </c>
      <c r="I480" s="84" t="b">
        <v>0</v>
      </c>
      <c r="J480" s="84" t="b">
        <v>0</v>
      </c>
      <c r="K480" s="84" t="b">
        <v>0</v>
      </c>
      <c r="L480" s="84" t="b">
        <v>0</v>
      </c>
    </row>
    <row r="481" spans="1:12" ht="15">
      <c r="A481" s="84" t="s">
        <v>5538</v>
      </c>
      <c r="B481" s="84" t="s">
        <v>5404</v>
      </c>
      <c r="C481" s="84">
        <v>2</v>
      </c>
      <c r="D481" s="122">
        <v>0.0030063669930319352</v>
      </c>
      <c r="E481" s="122">
        <v>2.7041505168397992</v>
      </c>
      <c r="F481" s="84" t="s">
        <v>4611</v>
      </c>
      <c r="G481" s="84" t="b">
        <v>0</v>
      </c>
      <c r="H481" s="84" t="b">
        <v>0</v>
      </c>
      <c r="I481" s="84" t="b">
        <v>0</v>
      </c>
      <c r="J481" s="84" t="b">
        <v>0</v>
      </c>
      <c r="K481" s="84" t="b">
        <v>0</v>
      </c>
      <c r="L481" s="84" t="b">
        <v>0</v>
      </c>
    </row>
    <row r="482" spans="1:12" ht="15">
      <c r="A482" s="84" t="s">
        <v>5404</v>
      </c>
      <c r="B482" s="84" t="s">
        <v>5449</v>
      </c>
      <c r="C482" s="84">
        <v>2</v>
      </c>
      <c r="D482" s="122">
        <v>0.0030063669930319352</v>
      </c>
      <c r="E482" s="122">
        <v>2.7041505168397992</v>
      </c>
      <c r="F482" s="84" t="s">
        <v>4611</v>
      </c>
      <c r="G482" s="84" t="b">
        <v>0</v>
      </c>
      <c r="H482" s="84" t="b">
        <v>0</v>
      </c>
      <c r="I482" s="84" t="b">
        <v>0</v>
      </c>
      <c r="J482" s="84" t="b">
        <v>0</v>
      </c>
      <c r="K482" s="84" t="b">
        <v>0</v>
      </c>
      <c r="L482" s="84" t="b">
        <v>0</v>
      </c>
    </row>
    <row r="483" spans="1:12" ht="15">
      <c r="A483" s="84" t="s">
        <v>5449</v>
      </c>
      <c r="B483" s="84" t="s">
        <v>5539</v>
      </c>
      <c r="C483" s="84">
        <v>2</v>
      </c>
      <c r="D483" s="122">
        <v>0.0030063669930319352</v>
      </c>
      <c r="E483" s="122">
        <v>2.7041505168397992</v>
      </c>
      <c r="F483" s="84" t="s">
        <v>4611</v>
      </c>
      <c r="G483" s="84" t="b">
        <v>0</v>
      </c>
      <c r="H483" s="84" t="b">
        <v>0</v>
      </c>
      <c r="I483" s="84" t="b">
        <v>0</v>
      </c>
      <c r="J483" s="84" t="b">
        <v>0</v>
      </c>
      <c r="K483" s="84" t="b">
        <v>0</v>
      </c>
      <c r="L483" s="84" t="b">
        <v>0</v>
      </c>
    </row>
    <row r="484" spans="1:12" ht="15">
      <c r="A484" s="84" t="s">
        <v>4782</v>
      </c>
      <c r="B484" s="84" t="s">
        <v>4783</v>
      </c>
      <c r="C484" s="84">
        <v>72</v>
      </c>
      <c r="D484" s="122">
        <v>0.0005828461967858031</v>
      </c>
      <c r="E484" s="122">
        <v>0.9667933374852805</v>
      </c>
      <c r="F484" s="84" t="s">
        <v>4612</v>
      </c>
      <c r="G484" s="84" t="b">
        <v>0</v>
      </c>
      <c r="H484" s="84" t="b">
        <v>0</v>
      </c>
      <c r="I484" s="84" t="b">
        <v>0</v>
      </c>
      <c r="J484" s="84" t="b">
        <v>0</v>
      </c>
      <c r="K484" s="84" t="b">
        <v>1</v>
      </c>
      <c r="L484" s="84" t="b">
        <v>0</v>
      </c>
    </row>
    <row r="485" spans="1:12" ht="15">
      <c r="A485" s="84" t="s">
        <v>4783</v>
      </c>
      <c r="B485" s="84" t="s">
        <v>4784</v>
      </c>
      <c r="C485" s="84">
        <v>72</v>
      </c>
      <c r="D485" s="122">
        <v>0.0005828461967858031</v>
      </c>
      <c r="E485" s="122">
        <v>0.9667933374852805</v>
      </c>
      <c r="F485" s="84" t="s">
        <v>4612</v>
      </c>
      <c r="G485" s="84" t="b">
        <v>0</v>
      </c>
      <c r="H485" s="84" t="b">
        <v>1</v>
      </c>
      <c r="I485" s="84" t="b">
        <v>0</v>
      </c>
      <c r="J485" s="84" t="b">
        <v>0</v>
      </c>
      <c r="K485" s="84" t="b">
        <v>0</v>
      </c>
      <c r="L485" s="84" t="b">
        <v>0</v>
      </c>
    </row>
    <row r="486" spans="1:12" ht="15">
      <c r="A486" s="84" t="s">
        <v>4784</v>
      </c>
      <c r="B486" s="84" t="s">
        <v>4785</v>
      </c>
      <c r="C486" s="84">
        <v>72</v>
      </c>
      <c r="D486" s="122">
        <v>0.0005828461967858031</v>
      </c>
      <c r="E486" s="122">
        <v>0.9667933374852805</v>
      </c>
      <c r="F486" s="84" t="s">
        <v>4612</v>
      </c>
      <c r="G486" s="84" t="b">
        <v>0</v>
      </c>
      <c r="H486" s="84" t="b">
        <v>0</v>
      </c>
      <c r="I486" s="84" t="b">
        <v>0</v>
      </c>
      <c r="J486" s="84" t="b">
        <v>0</v>
      </c>
      <c r="K486" s="84" t="b">
        <v>0</v>
      </c>
      <c r="L486" s="84" t="b">
        <v>0</v>
      </c>
    </row>
    <row r="487" spans="1:12" ht="15">
      <c r="A487" s="84" t="s">
        <v>4785</v>
      </c>
      <c r="B487" s="84" t="s">
        <v>4786</v>
      </c>
      <c r="C487" s="84">
        <v>72</v>
      </c>
      <c r="D487" s="122">
        <v>0.0005828461967858031</v>
      </c>
      <c r="E487" s="122">
        <v>0.9667933374852805</v>
      </c>
      <c r="F487" s="84" t="s">
        <v>4612</v>
      </c>
      <c r="G487" s="84" t="b">
        <v>0</v>
      </c>
      <c r="H487" s="84" t="b">
        <v>0</v>
      </c>
      <c r="I487" s="84" t="b">
        <v>0</v>
      </c>
      <c r="J487" s="84" t="b">
        <v>0</v>
      </c>
      <c r="K487" s="84" t="b">
        <v>0</v>
      </c>
      <c r="L487" s="84" t="b">
        <v>0</v>
      </c>
    </row>
    <row r="488" spans="1:12" ht="15">
      <c r="A488" s="84" t="s">
        <v>4786</v>
      </c>
      <c r="B488" s="84" t="s">
        <v>4771</v>
      </c>
      <c r="C488" s="84">
        <v>72</v>
      </c>
      <c r="D488" s="122">
        <v>0.0005828461967858031</v>
      </c>
      <c r="E488" s="122">
        <v>0.6657633418212994</v>
      </c>
      <c r="F488" s="84" t="s">
        <v>4612</v>
      </c>
      <c r="G488" s="84" t="b">
        <v>0</v>
      </c>
      <c r="H488" s="84" t="b">
        <v>0</v>
      </c>
      <c r="I488" s="84" t="b">
        <v>0</v>
      </c>
      <c r="J488" s="84" t="b">
        <v>0</v>
      </c>
      <c r="K488" s="84" t="b">
        <v>0</v>
      </c>
      <c r="L488" s="84" t="b">
        <v>0</v>
      </c>
    </row>
    <row r="489" spans="1:12" ht="15">
      <c r="A489" s="84" t="s">
        <v>4771</v>
      </c>
      <c r="B489" s="84" t="s">
        <v>4773</v>
      </c>
      <c r="C489" s="84">
        <v>72</v>
      </c>
      <c r="D489" s="122">
        <v>0.0005828461967858031</v>
      </c>
      <c r="E489" s="122">
        <v>0.6657633418212994</v>
      </c>
      <c r="F489" s="84" t="s">
        <v>4612</v>
      </c>
      <c r="G489" s="84" t="b">
        <v>0</v>
      </c>
      <c r="H489" s="84" t="b">
        <v>0</v>
      </c>
      <c r="I489" s="84" t="b">
        <v>0</v>
      </c>
      <c r="J489" s="84" t="b">
        <v>0</v>
      </c>
      <c r="K489" s="84" t="b">
        <v>1</v>
      </c>
      <c r="L489" s="84" t="b">
        <v>0</v>
      </c>
    </row>
    <row r="490" spans="1:12" ht="15">
      <c r="A490" s="84" t="s">
        <v>4773</v>
      </c>
      <c r="B490" s="84" t="s">
        <v>4771</v>
      </c>
      <c r="C490" s="84">
        <v>72</v>
      </c>
      <c r="D490" s="122">
        <v>0.0005828461967858031</v>
      </c>
      <c r="E490" s="122">
        <v>0.6657633418212994</v>
      </c>
      <c r="F490" s="84" t="s">
        <v>4612</v>
      </c>
      <c r="G490" s="84" t="b">
        <v>0</v>
      </c>
      <c r="H490" s="84" t="b">
        <v>1</v>
      </c>
      <c r="I490" s="84" t="b">
        <v>0</v>
      </c>
      <c r="J490" s="84" t="b">
        <v>0</v>
      </c>
      <c r="K490" s="84" t="b">
        <v>0</v>
      </c>
      <c r="L490" s="84" t="b">
        <v>0</v>
      </c>
    </row>
    <row r="491" spans="1:12" ht="15">
      <c r="A491" s="84" t="s">
        <v>4771</v>
      </c>
      <c r="B491" s="84" t="s">
        <v>4774</v>
      </c>
      <c r="C491" s="84">
        <v>72</v>
      </c>
      <c r="D491" s="122">
        <v>0.0005828461967858031</v>
      </c>
      <c r="E491" s="122">
        <v>0.6657633418212994</v>
      </c>
      <c r="F491" s="84" t="s">
        <v>4612</v>
      </c>
      <c r="G491" s="84" t="b">
        <v>0</v>
      </c>
      <c r="H491" s="84" t="b">
        <v>0</v>
      </c>
      <c r="I491" s="84" t="b">
        <v>0</v>
      </c>
      <c r="J491" s="84" t="b">
        <v>0</v>
      </c>
      <c r="K491" s="84" t="b">
        <v>0</v>
      </c>
      <c r="L491" s="84" t="b">
        <v>0</v>
      </c>
    </row>
    <row r="492" spans="1:12" ht="15">
      <c r="A492" s="84" t="s">
        <v>369</v>
      </c>
      <c r="B492" s="84" t="s">
        <v>4782</v>
      </c>
      <c r="C492" s="84">
        <v>71</v>
      </c>
      <c r="D492" s="122">
        <v>0.0011575409587811117</v>
      </c>
      <c r="E492" s="122">
        <v>0.9728674851974737</v>
      </c>
      <c r="F492" s="84" t="s">
        <v>4612</v>
      </c>
      <c r="G492" s="84" t="b">
        <v>0</v>
      </c>
      <c r="H492" s="84" t="b">
        <v>0</v>
      </c>
      <c r="I492" s="84" t="b">
        <v>0</v>
      </c>
      <c r="J492" s="84" t="b">
        <v>0</v>
      </c>
      <c r="K492" s="84" t="b">
        <v>0</v>
      </c>
      <c r="L492" s="84" t="b">
        <v>0</v>
      </c>
    </row>
    <row r="493" spans="1:12" ht="15">
      <c r="A493" s="84" t="s">
        <v>4792</v>
      </c>
      <c r="B493" s="84" t="s">
        <v>4793</v>
      </c>
      <c r="C493" s="84">
        <v>18</v>
      </c>
      <c r="D493" s="122">
        <v>0.00763987473426578</v>
      </c>
      <c r="E493" s="122">
        <v>1.4065401804339552</v>
      </c>
      <c r="F493" s="84" t="s">
        <v>4614</v>
      </c>
      <c r="G493" s="84" t="b">
        <v>0</v>
      </c>
      <c r="H493" s="84" t="b">
        <v>0</v>
      </c>
      <c r="I493" s="84" t="b">
        <v>0</v>
      </c>
      <c r="J493" s="84" t="b">
        <v>0</v>
      </c>
      <c r="K493" s="84" t="b">
        <v>0</v>
      </c>
      <c r="L493" s="84" t="b">
        <v>0</v>
      </c>
    </row>
    <row r="494" spans="1:12" ht="15">
      <c r="A494" s="84" t="s">
        <v>4793</v>
      </c>
      <c r="B494" s="84" t="s">
        <v>4790</v>
      </c>
      <c r="C494" s="84">
        <v>18</v>
      </c>
      <c r="D494" s="122">
        <v>0.00763987473426578</v>
      </c>
      <c r="E494" s="122">
        <v>1.3830590845844322</v>
      </c>
      <c r="F494" s="84" t="s">
        <v>4614</v>
      </c>
      <c r="G494" s="84" t="b">
        <v>0</v>
      </c>
      <c r="H494" s="84" t="b">
        <v>0</v>
      </c>
      <c r="I494" s="84" t="b">
        <v>0</v>
      </c>
      <c r="J494" s="84" t="b">
        <v>0</v>
      </c>
      <c r="K494" s="84" t="b">
        <v>0</v>
      </c>
      <c r="L494" s="84" t="b">
        <v>0</v>
      </c>
    </row>
    <row r="495" spans="1:12" ht="15">
      <c r="A495" s="84" t="s">
        <v>4794</v>
      </c>
      <c r="B495" s="84" t="s">
        <v>4795</v>
      </c>
      <c r="C495" s="84">
        <v>18</v>
      </c>
      <c r="D495" s="122">
        <v>0.00763987473426578</v>
      </c>
      <c r="E495" s="122">
        <v>1.4065401804339552</v>
      </c>
      <c r="F495" s="84" t="s">
        <v>4614</v>
      </c>
      <c r="G495" s="84" t="b">
        <v>0</v>
      </c>
      <c r="H495" s="84" t="b">
        <v>0</v>
      </c>
      <c r="I495" s="84" t="b">
        <v>0</v>
      </c>
      <c r="J495" s="84" t="b">
        <v>0</v>
      </c>
      <c r="K495" s="84" t="b">
        <v>0</v>
      </c>
      <c r="L495" s="84" t="b">
        <v>0</v>
      </c>
    </row>
    <row r="496" spans="1:12" ht="15">
      <c r="A496" s="84" t="s">
        <v>4795</v>
      </c>
      <c r="B496" s="84" t="s">
        <v>4788</v>
      </c>
      <c r="C496" s="84">
        <v>18</v>
      </c>
      <c r="D496" s="122">
        <v>0.00763987473426578</v>
      </c>
      <c r="E496" s="122">
        <v>1.0936109614702663</v>
      </c>
      <c r="F496" s="84" t="s">
        <v>4614</v>
      </c>
      <c r="G496" s="84" t="b">
        <v>0</v>
      </c>
      <c r="H496" s="84" t="b">
        <v>0</v>
      </c>
      <c r="I496" s="84" t="b">
        <v>0</v>
      </c>
      <c r="J496" s="84" t="b">
        <v>0</v>
      </c>
      <c r="K496" s="84" t="b">
        <v>0</v>
      </c>
      <c r="L496" s="84" t="b">
        <v>0</v>
      </c>
    </row>
    <row r="497" spans="1:12" ht="15">
      <c r="A497" s="84" t="s">
        <v>4788</v>
      </c>
      <c r="B497" s="84" t="s">
        <v>4796</v>
      </c>
      <c r="C497" s="84">
        <v>18</v>
      </c>
      <c r="D497" s="122">
        <v>0.00763987473426578</v>
      </c>
      <c r="E497" s="122">
        <v>1.0936109614702663</v>
      </c>
      <c r="F497" s="84" t="s">
        <v>4614</v>
      </c>
      <c r="G497" s="84" t="b">
        <v>0</v>
      </c>
      <c r="H497" s="84" t="b">
        <v>0</v>
      </c>
      <c r="I497" s="84" t="b">
        <v>0</v>
      </c>
      <c r="J497" s="84" t="b">
        <v>0</v>
      </c>
      <c r="K497" s="84" t="b">
        <v>0</v>
      </c>
      <c r="L497" s="84" t="b">
        <v>0</v>
      </c>
    </row>
    <row r="498" spans="1:12" ht="15">
      <c r="A498" s="84" t="s">
        <v>288</v>
      </c>
      <c r="B498" s="84" t="s">
        <v>4791</v>
      </c>
      <c r="C498" s="84">
        <v>13</v>
      </c>
      <c r="D498" s="122">
        <v>0.009282603263724489</v>
      </c>
      <c r="E498" s="122">
        <v>1.5156846498590233</v>
      </c>
      <c r="F498" s="84" t="s">
        <v>4614</v>
      </c>
      <c r="G498" s="84" t="b">
        <v>0</v>
      </c>
      <c r="H498" s="84" t="b">
        <v>0</v>
      </c>
      <c r="I498" s="84" t="b">
        <v>0</v>
      </c>
      <c r="J498" s="84" t="b">
        <v>0</v>
      </c>
      <c r="K498" s="84" t="b">
        <v>0</v>
      </c>
      <c r="L498" s="84" t="b">
        <v>0</v>
      </c>
    </row>
    <row r="499" spans="1:12" ht="15">
      <c r="A499" s="84" t="s">
        <v>5349</v>
      </c>
      <c r="B499" s="84" t="s">
        <v>5360</v>
      </c>
      <c r="C499" s="84">
        <v>11</v>
      </c>
      <c r="D499" s="122">
        <v>0.009489873852762381</v>
      </c>
      <c r="E499" s="122">
        <v>1.6204200003790363</v>
      </c>
      <c r="F499" s="84" t="s">
        <v>4614</v>
      </c>
      <c r="G499" s="84" t="b">
        <v>0</v>
      </c>
      <c r="H499" s="84" t="b">
        <v>0</v>
      </c>
      <c r="I499" s="84" t="b">
        <v>0</v>
      </c>
      <c r="J499" s="84" t="b">
        <v>0</v>
      </c>
      <c r="K499" s="84" t="b">
        <v>0</v>
      </c>
      <c r="L499" s="84" t="b">
        <v>0</v>
      </c>
    </row>
    <row r="500" spans="1:12" ht="15">
      <c r="A500" s="84" t="s">
        <v>5360</v>
      </c>
      <c r="B500" s="84" t="s">
        <v>5361</v>
      </c>
      <c r="C500" s="84">
        <v>11</v>
      </c>
      <c r="D500" s="122">
        <v>0.009489873852762381</v>
      </c>
      <c r="E500" s="122">
        <v>1.6204200003790363</v>
      </c>
      <c r="F500" s="84" t="s">
        <v>4614</v>
      </c>
      <c r="G500" s="84" t="b">
        <v>0</v>
      </c>
      <c r="H500" s="84" t="b">
        <v>0</v>
      </c>
      <c r="I500" s="84" t="b">
        <v>0</v>
      </c>
      <c r="J500" s="84" t="b">
        <v>0</v>
      </c>
      <c r="K500" s="84" t="b">
        <v>0</v>
      </c>
      <c r="L500" s="84" t="b">
        <v>0</v>
      </c>
    </row>
    <row r="501" spans="1:12" ht="15">
      <c r="A501" s="84" t="s">
        <v>5361</v>
      </c>
      <c r="B501" s="84" t="s">
        <v>5351</v>
      </c>
      <c r="C501" s="84">
        <v>11</v>
      </c>
      <c r="D501" s="122">
        <v>0.009489873852762381</v>
      </c>
      <c r="E501" s="122">
        <v>1.6204200003790363</v>
      </c>
      <c r="F501" s="84" t="s">
        <v>4614</v>
      </c>
      <c r="G501" s="84" t="b">
        <v>0</v>
      </c>
      <c r="H501" s="84" t="b">
        <v>0</v>
      </c>
      <c r="I501" s="84" t="b">
        <v>0</v>
      </c>
      <c r="J501" s="84" t="b">
        <v>0</v>
      </c>
      <c r="K501" s="84" t="b">
        <v>0</v>
      </c>
      <c r="L501" s="84" t="b">
        <v>0</v>
      </c>
    </row>
    <row r="502" spans="1:12" ht="15">
      <c r="A502" s="84" t="s">
        <v>5351</v>
      </c>
      <c r="B502" s="84" t="s">
        <v>5346</v>
      </c>
      <c r="C502" s="84">
        <v>11</v>
      </c>
      <c r="D502" s="122">
        <v>0.009489873852762381</v>
      </c>
      <c r="E502" s="122">
        <v>1.6204200003790363</v>
      </c>
      <c r="F502" s="84" t="s">
        <v>4614</v>
      </c>
      <c r="G502" s="84" t="b">
        <v>0</v>
      </c>
      <c r="H502" s="84" t="b">
        <v>0</v>
      </c>
      <c r="I502" s="84" t="b">
        <v>0</v>
      </c>
      <c r="J502" s="84" t="b">
        <v>0</v>
      </c>
      <c r="K502" s="84" t="b">
        <v>0</v>
      </c>
      <c r="L502" s="84" t="b">
        <v>0</v>
      </c>
    </row>
    <row r="503" spans="1:12" ht="15">
      <c r="A503" s="84" t="s">
        <v>5346</v>
      </c>
      <c r="B503" s="84" t="s">
        <v>5362</v>
      </c>
      <c r="C503" s="84">
        <v>11</v>
      </c>
      <c r="D503" s="122">
        <v>0.009489873852762381</v>
      </c>
      <c r="E503" s="122">
        <v>1.6204200003790363</v>
      </c>
      <c r="F503" s="84" t="s">
        <v>4614</v>
      </c>
      <c r="G503" s="84" t="b">
        <v>0</v>
      </c>
      <c r="H503" s="84" t="b">
        <v>0</v>
      </c>
      <c r="I503" s="84" t="b">
        <v>0</v>
      </c>
      <c r="J503" s="84" t="b">
        <v>0</v>
      </c>
      <c r="K503" s="84" t="b">
        <v>0</v>
      </c>
      <c r="L503" s="84" t="b">
        <v>0</v>
      </c>
    </row>
    <row r="504" spans="1:12" ht="15">
      <c r="A504" s="84" t="s">
        <v>5362</v>
      </c>
      <c r="B504" s="84" t="s">
        <v>5363</v>
      </c>
      <c r="C504" s="84">
        <v>11</v>
      </c>
      <c r="D504" s="122">
        <v>0.009489873852762381</v>
      </c>
      <c r="E504" s="122">
        <v>1.6204200003790363</v>
      </c>
      <c r="F504" s="84" t="s">
        <v>4614</v>
      </c>
      <c r="G504" s="84" t="b">
        <v>0</v>
      </c>
      <c r="H504" s="84" t="b">
        <v>0</v>
      </c>
      <c r="I504" s="84" t="b">
        <v>0</v>
      </c>
      <c r="J504" s="84" t="b">
        <v>0</v>
      </c>
      <c r="K504" s="84" t="b">
        <v>0</v>
      </c>
      <c r="L504" s="84" t="b">
        <v>0</v>
      </c>
    </row>
    <row r="505" spans="1:12" ht="15">
      <c r="A505" s="84" t="s">
        <v>5363</v>
      </c>
      <c r="B505" s="84" t="s">
        <v>5348</v>
      </c>
      <c r="C505" s="84">
        <v>11</v>
      </c>
      <c r="D505" s="122">
        <v>0.009489873852762381</v>
      </c>
      <c r="E505" s="122">
        <v>1.6204200003790363</v>
      </c>
      <c r="F505" s="84" t="s">
        <v>4614</v>
      </c>
      <c r="G505" s="84" t="b">
        <v>0</v>
      </c>
      <c r="H505" s="84" t="b">
        <v>0</v>
      </c>
      <c r="I505" s="84" t="b">
        <v>0</v>
      </c>
      <c r="J505" s="84" t="b">
        <v>0</v>
      </c>
      <c r="K505" s="84" t="b">
        <v>0</v>
      </c>
      <c r="L505" s="84" t="b">
        <v>0</v>
      </c>
    </row>
    <row r="506" spans="1:12" ht="15">
      <c r="A506" s="84" t="s">
        <v>5348</v>
      </c>
      <c r="B506" s="84" t="s">
        <v>5364</v>
      </c>
      <c r="C506" s="84">
        <v>11</v>
      </c>
      <c r="D506" s="122">
        <v>0.009489873852762381</v>
      </c>
      <c r="E506" s="122">
        <v>1.6204200003790363</v>
      </c>
      <c r="F506" s="84" t="s">
        <v>4614</v>
      </c>
      <c r="G506" s="84" t="b">
        <v>0</v>
      </c>
      <c r="H506" s="84" t="b">
        <v>0</v>
      </c>
      <c r="I506" s="84" t="b">
        <v>0</v>
      </c>
      <c r="J506" s="84" t="b">
        <v>0</v>
      </c>
      <c r="K506" s="84" t="b">
        <v>0</v>
      </c>
      <c r="L506" s="84" t="b">
        <v>0</v>
      </c>
    </row>
    <row r="507" spans="1:12" ht="15">
      <c r="A507" s="84" t="s">
        <v>5364</v>
      </c>
      <c r="B507" s="84" t="s">
        <v>4788</v>
      </c>
      <c r="C507" s="84">
        <v>11</v>
      </c>
      <c r="D507" s="122">
        <v>0.009489873852762381</v>
      </c>
      <c r="E507" s="122">
        <v>1.0936109614702663</v>
      </c>
      <c r="F507" s="84" t="s">
        <v>4614</v>
      </c>
      <c r="G507" s="84" t="b">
        <v>0</v>
      </c>
      <c r="H507" s="84" t="b">
        <v>0</v>
      </c>
      <c r="I507" s="84" t="b">
        <v>0</v>
      </c>
      <c r="J507" s="84" t="b">
        <v>0</v>
      </c>
      <c r="K507" s="84" t="b">
        <v>0</v>
      </c>
      <c r="L507" s="84" t="b">
        <v>0</v>
      </c>
    </row>
    <row r="508" spans="1:12" ht="15">
      <c r="A508" s="84" t="s">
        <v>4788</v>
      </c>
      <c r="B508" s="84" t="s">
        <v>5365</v>
      </c>
      <c r="C508" s="84">
        <v>11</v>
      </c>
      <c r="D508" s="122">
        <v>0.009489873852762381</v>
      </c>
      <c r="E508" s="122">
        <v>1.0936109614702663</v>
      </c>
      <c r="F508" s="84" t="s">
        <v>4614</v>
      </c>
      <c r="G508" s="84" t="b">
        <v>0</v>
      </c>
      <c r="H508" s="84" t="b">
        <v>0</v>
      </c>
      <c r="I508" s="84" t="b">
        <v>0</v>
      </c>
      <c r="J508" s="84" t="b">
        <v>0</v>
      </c>
      <c r="K508" s="84" t="b">
        <v>0</v>
      </c>
      <c r="L508" s="84" t="b">
        <v>0</v>
      </c>
    </row>
    <row r="509" spans="1:12" ht="15">
      <c r="A509" s="84" t="s">
        <v>5365</v>
      </c>
      <c r="B509" s="84" t="s">
        <v>5350</v>
      </c>
      <c r="C509" s="84">
        <v>11</v>
      </c>
      <c r="D509" s="122">
        <v>0.009489873852762381</v>
      </c>
      <c r="E509" s="122">
        <v>1.6204200003790363</v>
      </c>
      <c r="F509" s="84" t="s">
        <v>4614</v>
      </c>
      <c r="G509" s="84" t="b">
        <v>0</v>
      </c>
      <c r="H509" s="84" t="b">
        <v>0</v>
      </c>
      <c r="I509" s="84" t="b">
        <v>0</v>
      </c>
      <c r="J509" s="84" t="b">
        <v>0</v>
      </c>
      <c r="K509" s="84" t="b">
        <v>0</v>
      </c>
      <c r="L509" s="84" t="b">
        <v>0</v>
      </c>
    </row>
    <row r="510" spans="1:12" ht="15">
      <c r="A510" s="84" t="s">
        <v>5350</v>
      </c>
      <c r="B510" s="84" t="s">
        <v>5366</v>
      </c>
      <c r="C510" s="84">
        <v>11</v>
      </c>
      <c r="D510" s="122">
        <v>0.009489873852762381</v>
      </c>
      <c r="E510" s="122">
        <v>1.6204200003790363</v>
      </c>
      <c r="F510" s="84" t="s">
        <v>4614</v>
      </c>
      <c r="G510" s="84" t="b">
        <v>0</v>
      </c>
      <c r="H510" s="84" t="b">
        <v>0</v>
      </c>
      <c r="I510" s="84" t="b">
        <v>0</v>
      </c>
      <c r="J510" s="84" t="b">
        <v>0</v>
      </c>
      <c r="K510" s="84" t="b">
        <v>0</v>
      </c>
      <c r="L510" s="84" t="b">
        <v>0</v>
      </c>
    </row>
    <row r="511" spans="1:12" ht="15">
      <c r="A511" s="84" t="s">
        <v>5366</v>
      </c>
      <c r="B511" s="84" t="s">
        <v>5367</v>
      </c>
      <c r="C511" s="84">
        <v>11</v>
      </c>
      <c r="D511" s="122">
        <v>0.009489873852762381</v>
      </c>
      <c r="E511" s="122">
        <v>1.6204200003790363</v>
      </c>
      <c r="F511" s="84" t="s">
        <v>4614</v>
      </c>
      <c r="G511" s="84" t="b">
        <v>0</v>
      </c>
      <c r="H511" s="84" t="b">
        <v>0</v>
      </c>
      <c r="I511" s="84" t="b">
        <v>0</v>
      </c>
      <c r="J511" s="84" t="b">
        <v>0</v>
      </c>
      <c r="K511" s="84" t="b">
        <v>0</v>
      </c>
      <c r="L511" s="84" t="b">
        <v>0</v>
      </c>
    </row>
    <row r="512" spans="1:12" ht="15">
      <c r="A512" s="84" t="s">
        <v>5367</v>
      </c>
      <c r="B512" s="84" t="s">
        <v>5368</v>
      </c>
      <c r="C512" s="84">
        <v>11</v>
      </c>
      <c r="D512" s="122">
        <v>0.009489873852762381</v>
      </c>
      <c r="E512" s="122">
        <v>1.6204200003790363</v>
      </c>
      <c r="F512" s="84" t="s">
        <v>4614</v>
      </c>
      <c r="G512" s="84" t="b">
        <v>0</v>
      </c>
      <c r="H512" s="84" t="b">
        <v>0</v>
      </c>
      <c r="I512" s="84" t="b">
        <v>0</v>
      </c>
      <c r="J512" s="84" t="b">
        <v>0</v>
      </c>
      <c r="K512" s="84" t="b">
        <v>0</v>
      </c>
      <c r="L512" s="84" t="b">
        <v>0</v>
      </c>
    </row>
    <row r="513" spans="1:12" ht="15">
      <c r="A513" s="84" t="s">
        <v>5368</v>
      </c>
      <c r="B513" s="84" t="s">
        <v>5369</v>
      </c>
      <c r="C513" s="84">
        <v>11</v>
      </c>
      <c r="D513" s="122">
        <v>0.009489873852762381</v>
      </c>
      <c r="E513" s="122">
        <v>1.6204200003790363</v>
      </c>
      <c r="F513" s="84" t="s">
        <v>4614</v>
      </c>
      <c r="G513" s="84" t="b">
        <v>0</v>
      </c>
      <c r="H513" s="84" t="b">
        <v>0</v>
      </c>
      <c r="I513" s="84" t="b">
        <v>0</v>
      </c>
      <c r="J513" s="84" t="b">
        <v>0</v>
      </c>
      <c r="K513" s="84" t="b">
        <v>0</v>
      </c>
      <c r="L513" s="84" t="b">
        <v>0</v>
      </c>
    </row>
    <row r="514" spans="1:12" ht="15">
      <c r="A514" s="84" t="s">
        <v>5369</v>
      </c>
      <c r="B514" s="84" t="s">
        <v>5370</v>
      </c>
      <c r="C514" s="84">
        <v>11</v>
      </c>
      <c r="D514" s="122">
        <v>0.009489873852762381</v>
      </c>
      <c r="E514" s="122">
        <v>1.6204200003790363</v>
      </c>
      <c r="F514" s="84" t="s">
        <v>4614</v>
      </c>
      <c r="G514" s="84" t="b">
        <v>0</v>
      </c>
      <c r="H514" s="84" t="b">
        <v>0</v>
      </c>
      <c r="I514" s="84" t="b">
        <v>0</v>
      </c>
      <c r="J514" s="84" t="b">
        <v>0</v>
      </c>
      <c r="K514" s="84" t="b">
        <v>0</v>
      </c>
      <c r="L514" s="84" t="b">
        <v>0</v>
      </c>
    </row>
    <row r="515" spans="1:12" ht="15">
      <c r="A515" s="84" t="s">
        <v>4790</v>
      </c>
      <c r="B515" s="84" t="s">
        <v>4794</v>
      </c>
      <c r="C515" s="84">
        <v>10</v>
      </c>
      <c r="D515" s="122">
        <v>0.009475368809404836</v>
      </c>
      <c r="E515" s="122">
        <v>1.1277865794811262</v>
      </c>
      <c r="F515" s="84" t="s">
        <v>4614</v>
      </c>
      <c r="G515" s="84" t="b">
        <v>0</v>
      </c>
      <c r="H515" s="84" t="b">
        <v>0</v>
      </c>
      <c r="I515" s="84" t="b">
        <v>0</v>
      </c>
      <c r="J515" s="84" t="b">
        <v>0</v>
      </c>
      <c r="K515" s="84" t="b">
        <v>0</v>
      </c>
      <c r="L515" s="84" t="b">
        <v>0</v>
      </c>
    </row>
    <row r="516" spans="1:12" ht="15">
      <c r="A516" s="84" t="s">
        <v>4796</v>
      </c>
      <c r="B516" s="84" t="s">
        <v>4800</v>
      </c>
      <c r="C516" s="84">
        <v>10</v>
      </c>
      <c r="D516" s="122">
        <v>0.009475368809404836</v>
      </c>
      <c r="E516" s="122">
        <v>1.5826314394896364</v>
      </c>
      <c r="F516" s="84" t="s">
        <v>4614</v>
      </c>
      <c r="G516" s="84" t="b">
        <v>0</v>
      </c>
      <c r="H516" s="84" t="b">
        <v>0</v>
      </c>
      <c r="I516" s="84" t="b">
        <v>0</v>
      </c>
      <c r="J516" s="84" t="b">
        <v>0</v>
      </c>
      <c r="K516" s="84" t="b">
        <v>0</v>
      </c>
      <c r="L516" s="84" t="b">
        <v>0</v>
      </c>
    </row>
    <row r="517" spans="1:12" ht="15">
      <c r="A517" s="84" t="s">
        <v>4800</v>
      </c>
      <c r="B517" s="84" t="s">
        <v>4740</v>
      </c>
      <c r="C517" s="84">
        <v>10</v>
      </c>
      <c r="D517" s="122">
        <v>0.009475368809404836</v>
      </c>
      <c r="E517" s="122">
        <v>1.6618126855372612</v>
      </c>
      <c r="F517" s="84" t="s">
        <v>4614</v>
      </c>
      <c r="G517" s="84" t="b">
        <v>0</v>
      </c>
      <c r="H517" s="84" t="b">
        <v>0</v>
      </c>
      <c r="I517" s="84" t="b">
        <v>0</v>
      </c>
      <c r="J517" s="84" t="b">
        <v>0</v>
      </c>
      <c r="K517" s="84" t="b">
        <v>0</v>
      </c>
      <c r="L517" s="84" t="b">
        <v>0</v>
      </c>
    </row>
    <row r="518" spans="1:12" ht="15">
      <c r="A518" s="84" t="s">
        <v>4791</v>
      </c>
      <c r="B518" s="84" t="s">
        <v>4792</v>
      </c>
      <c r="C518" s="84">
        <v>10</v>
      </c>
      <c r="D518" s="122">
        <v>0.009475368809404836</v>
      </c>
      <c r="E518" s="122">
        <v>1.1512676753306492</v>
      </c>
      <c r="F518" s="84" t="s">
        <v>4614</v>
      </c>
      <c r="G518" s="84" t="b">
        <v>0</v>
      </c>
      <c r="H518" s="84" t="b">
        <v>0</v>
      </c>
      <c r="I518" s="84" t="b">
        <v>0</v>
      </c>
      <c r="J518" s="84" t="b">
        <v>0</v>
      </c>
      <c r="K518" s="84" t="b">
        <v>0</v>
      </c>
      <c r="L518" s="84" t="b">
        <v>0</v>
      </c>
    </row>
    <row r="519" spans="1:12" ht="15">
      <c r="A519" s="84" t="s">
        <v>282</v>
      </c>
      <c r="B519" s="84" t="s">
        <v>5349</v>
      </c>
      <c r="C519" s="84">
        <v>10</v>
      </c>
      <c r="D519" s="122">
        <v>0.009475368809404836</v>
      </c>
      <c r="E519" s="122">
        <v>1.6618126855372612</v>
      </c>
      <c r="F519" s="84" t="s">
        <v>4614</v>
      </c>
      <c r="G519" s="84" t="b">
        <v>0</v>
      </c>
      <c r="H519" s="84" t="b">
        <v>0</v>
      </c>
      <c r="I519" s="84" t="b">
        <v>0</v>
      </c>
      <c r="J519" s="84" t="b">
        <v>0</v>
      </c>
      <c r="K519" s="84" t="b">
        <v>0</v>
      </c>
      <c r="L519" s="84" t="b">
        <v>0</v>
      </c>
    </row>
    <row r="520" spans="1:12" ht="15">
      <c r="A520" s="84" t="s">
        <v>4791</v>
      </c>
      <c r="B520" s="84" t="s">
        <v>5378</v>
      </c>
      <c r="C520" s="84">
        <v>8</v>
      </c>
      <c r="D520" s="122">
        <v>0.009168983785360862</v>
      </c>
      <c r="E520" s="122">
        <v>1.4065401804339552</v>
      </c>
      <c r="F520" s="84" t="s">
        <v>4614</v>
      </c>
      <c r="G520" s="84" t="b">
        <v>0</v>
      </c>
      <c r="H520" s="84" t="b">
        <v>0</v>
      </c>
      <c r="I520" s="84" t="b">
        <v>0</v>
      </c>
      <c r="J520" s="84" t="b">
        <v>0</v>
      </c>
      <c r="K520" s="84" t="b">
        <v>0</v>
      </c>
      <c r="L520" s="84" t="b">
        <v>0</v>
      </c>
    </row>
    <row r="521" spans="1:12" ht="15">
      <c r="A521" s="84" t="s">
        <v>5378</v>
      </c>
      <c r="B521" s="84" t="s">
        <v>4792</v>
      </c>
      <c r="C521" s="84">
        <v>8</v>
      </c>
      <c r="D521" s="122">
        <v>0.009168983785360862</v>
      </c>
      <c r="E521" s="122">
        <v>1.4065401804339552</v>
      </c>
      <c r="F521" s="84" t="s">
        <v>4614</v>
      </c>
      <c r="G521" s="84" t="b">
        <v>0</v>
      </c>
      <c r="H521" s="84" t="b">
        <v>0</v>
      </c>
      <c r="I521" s="84" t="b">
        <v>0</v>
      </c>
      <c r="J521" s="84" t="b">
        <v>0</v>
      </c>
      <c r="K521" s="84" t="b">
        <v>0</v>
      </c>
      <c r="L521" s="84" t="b">
        <v>0</v>
      </c>
    </row>
    <row r="522" spans="1:12" ht="15">
      <c r="A522" s="84" t="s">
        <v>4740</v>
      </c>
      <c r="B522" s="84" t="s">
        <v>5379</v>
      </c>
      <c r="C522" s="84">
        <v>8</v>
      </c>
      <c r="D522" s="122">
        <v>0.009168983785360862</v>
      </c>
      <c r="E522" s="122">
        <v>1.7587226985453177</v>
      </c>
      <c r="F522" s="84" t="s">
        <v>4614</v>
      </c>
      <c r="G522" s="84" t="b">
        <v>0</v>
      </c>
      <c r="H522" s="84" t="b">
        <v>0</v>
      </c>
      <c r="I522" s="84" t="b">
        <v>0</v>
      </c>
      <c r="J522" s="84" t="b">
        <v>0</v>
      </c>
      <c r="K522" s="84" t="b">
        <v>0</v>
      </c>
      <c r="L522" s="84" t="b">
        <v>0</v>
      </c>
    </row>
    <row r="523" spans="1:12" ht="15">
      <c r="A523" s="84" t="s">
        <v>5379</v>
      </c>
      <c r="B523" s="84" t="s">
        <v>5359</v>
      </c>
      <c r="C523" s="84">
        <v>8</v>
      </c>
      <c r="D523" s="122">
        <v>0.009168983785360862</v>
      </c>
      <c r="E523" s="122">
        <v>1.7587226985453177</v>
      </c>
      <c r="F523" s="84" t="s">
        <v>4614</v>
      </c>
      <c r="G523" s="84" t="b">
        <v>0</v>
      </c>
      <c r="H523" s="84" t="b">
        <v>0</v>
      </c>
      <c r="I523" s="84" t="b">
        <v>0</v>
      </c>
      <c r="J523" s="84" t="b">
        <v>0</v>
      </c>
      <c r="K523" s="84" t="b">
        <v>0</v>
      </c>
      <c r="L523" s="84" t="b">
        <v>0</v>
      </c>
    </row>
    <row r="524" spans="1:12" ht="15">
      <c r="A524" s="84" t="s">
        <v>5359</v>
      </c>
      <c r="B524" s="84" t="s">
        <v>5347</v>
      </c>
      <c r="C524" s="84">
        <v>8</v>
      </c>
      <c r="D524" s="122">
        <v>0.009168983785360862</v>
      </c>
      <c r="E524" s="122">
        <v>1.7587226985453177</v>
      </c>
      <c r="F524" s="84" t="s">
        <v>4614</v>
      </c>
      <c r="G524" s="84" t="b">
        <v>0</v>
      </c>
      <c r="H524" s="84" t="b">
        <v>0</v>
      </c>
      <c r="I524" s="84" t="b">
        <v>0</v>
      </c>
      <c r="J524" s="84" t="b">
        <v>0</v>
      </c>
      <c r="K524" s="84" t="b">
        <v>0</v>
      </c>
      <c r="L524" s="84" t="b">
        <v>0</v>
      </c>
    </row>
    <row r="525" spans="1:12" ht="15">
      <c r="A525" s="84" t="s">
        <v>5347</v>
      </c>
      <c r="B525" s="84" t="s">
        <v>823</v>
      </c>
      <c r="C525" s="84">
        <v>8</v>
      </c>
      <c r="D525" s="122">
        <v>0.009168983785360862</v>
      </c>
      <c r="E525" s="122">
        <v>1.4576927028813365</v>
      </c>
      <c r="F525" s="84" t="s">
        <v>4614</v>
      </c>
      <c r="G525" s="84" t="b">
        <v>0</v>
      </c>
      <c r="H525" s="84" t="b">
        <v>0</v>
      </c>
      <c r="I525" s="84" t="b">
        <v>0</v>
      </c>
      <c r="J525" s="84" t="b">
        <v>0</v>
      </c>
      <c r="K525" s="84" t="b">
        <v>0</v>
      </c>
      <c r="L525" s="84" t="b">
        <v>0</v>
      </c>
    </row>
    <row r="526" spans="1:12" ht="15">
      <c r="A526" s="84" t="s">
        <v>823</v>
      </c>
      <c r="B526" s="84" t="s">
        <v>5373</v>
      </c>
      <c r="C526" s="84">
        <v>8</v>
      </c>
      <c r="D526" s="122">
        <v>0.009168983785360862</v>
      </c>
      <c r="E526" s="122">
        <v>1.4065401804339552</v>
      </c>
      <c r="F526" s="84" t="s">
        <v>4614</v>
      </c>
      <c r="G526" s="84" t="b">
        <v>0</v>
      </c>
      <c r="H526" s="84" t="b">
        <v>0</v>
      </c>
      <c r="I526" s="84" t="b">
        <v>0</v>
      </c>
      <c r="J526" s="84" t="b">
        <v>0</v>
      </c>
      <c r="K526" s="84" t="b">
        <v>0</v>
      </c>
      <c r="L526" s="84" t="b">
        <v>0</v>
      </c>
    </row>
    <row r="527" spans="1:12" ht="15">
      <c r="A527" s="84" t="s">
        <v>5373</v>
      </c>
      <c r="B527" s="84" t="s">
        <v>5380</v>
      </c>
      <c r="C527" s="84">
        <v>8</v>
      </c>
      <c r="D527" s="122">
        <v>0.009168983785360862</v>
      </c>
      <c r="E527" s="122">
        <v>1.7075701760979363</v>
      </c>
      <c r="F527" s="84" t="s">
        <v>4614</v>
      </c>
      <c r="G527" s="84" t="b">
        <v>0</v>
      </c>
      <c r="H527" s="84" t="b">
        <v>0</v>
      </c>
      <c r="I527" s="84" t="b">
        <v>0</v>
      </c>
      <c r="J527" s="84" t="b">
        <v>0</v>
      </c>
      <c r="K527" s="84" t="b">
        <v>0</v>
      </c>
      <c r="L527" s="84" t="b">
        <v>0</v>
      </c>
    </row>
    <row r="528" spans="1:12" ht="15">
      <c r="A528" s="84" t="s">
        <v>4790</v>
      </c>
      <c r="B528" s="84" t="s">
        <v>4788</v>
      </c>
      <c r="C528" s="84">
        <v>8</v>
      </c>
      <c r="D528" s="122">
        <v>0.009168983785360862</v>
      </c>
      <c r="E528" s="122">
        <v>0.7179473475093809</v>
      </c>
      <c r="F528" s="84" t="s">
        <v>4614</v>
      </c>
      <c r="G528" s="84" t="b">
        <v>0</v>
      </c>
      <c r="H528" s="84" t="b">
        <v>0</v>
      </c>
      <c r="I528" s="84" t="b">
        <v>0</v>
      </c>
      <c r="J528" s="84" t="b">
        <v>0</v>
      </c>
      <c r="K528" s="84" t="b">
        <v>0</v>
      </c>
      <c r="L528" s="84" t="b">
        <v>0</v>
      </c>
    </row>
    <row r="529" spans="1:12" ht="15">
      <c r="A529" s="84" t="s">
        <v>4788</v>
      </c>
      <c r="B529" s="84" t="s">
        <v>823</v>
      </c>
      <c r="C529" s="84">
        <v>8</v>
      </c>
      <c r="D529" s="122">
        <v>0.009168983785360862</v>
      </c>
      <c r="E529" s="122">
        <v>0.792580965806285</v>
      </c>
      <c r="F529" s="84" t="s">
        <v>4614</v>
      </c>
      <c r="G529" s="84" t="b">
        <v>0</v>
      </c>
      <c r="H529" s="84" t="b">
        <v>0</v>
      </c>
      <c r="I529" s="84" t="b">
        <v>0</v>
      </c>
      <c r="J529" s="84" t="b">
        <v>0</v>
      </c>
      <c r="K529" s="84" t="b">
        <v>0</v>
      </c>
      <c r="L529" s="84" t="b">
        <v>0</v>
      </c>
    </row>
    <row r="530" spans="1:12" ht="15">
      <c r="A530" s="84" t="s">
        <v>823</v>
      </c>
      <c r="B530" s="84" t="s">
        <v>4832</v>
      </c>
      <c r="C530" s="84">
        <v>8</v>
      </c>
      <c r="D530" s="122">
        <v>0.009168983785360862</v>
      </c>
      <c r="E530" s="122">
        <v>1.4576927028813365</v>
      </c>
      <c r="F530" s="84" t="s">
        <v>4614</v>
      </c>
      <c r="G530" s="84" t="b">
        <v>0</v>
      </c>
      <c r="H530" s="84" t="b">
        <v>0</v>
      </c>
      <c r="I530" s="84" t="b">
        <v>0</v>
      </c>
      <c r="J530" s="84" t="b">
        <v>0</v>
      </c>
      <c r="K530" s="84" t="b">
        <v>0</v>
      </c>
      <c r="L530" s="84" t="b">
        <v>0</v>
      </c>
    </row>
    <row r="531" spans="1:12" ht="15">
      <c r="A531" s="84" t="s">
        <v>4832</v>
      </c>
      <c r="B531" s="84" t="s">
        <v>4794</v>
      </c>
      <c r="C531" s="84">
        <v>8</v>
      </c>
      <c r="D531" s="122">
        <v>0.009168983785360862</v>
      </c>
      <c r="E531" s="122">
        <v>1.4065401804339552</v>
      </c>
      <c r="F531" s="84" t="s">
        <v>4614</v>
      </c>
      <c r="G531" s="84" t="b">
        <v>0</v>
      </c>
      <c r="H531" s="84" t="b">
        <v>0</v>
      </c>
      <c r="I531" s="84" t="b">
        <v>0</v>
      </c>
      <c r="J531" s="84" t="b">
        <v>0</v>
      </c>
      <c r="K531" s="84" t="b">
        <v>0</v>
      </c>
      <c r="L531" s="84" t="b">
        <v>0</v>
      </c>
    </row>
    <row r="532" spans="1:12" ht="15">
      <c r="A532" s="84" t="s">
        <v>5380</v>
      </c>
      <c r="B532" s="84" t="s">
        <v>5383</v>
      </c>
      <c r="C532" s="84">
        <v>7</v>
      </c>
      <c r="D532" s="122">
        <v>0.008854712510641178</v>
      </c>
      <c r="E532" s="122">
        <v>1.7587226985453177</v>
      </c>
      <c r="F532" s="84" t="s">
        <v>4614</v>
      </c>
      <c r="G532" s="84" t="b">
        <v>0</v>
      </c>
      <c r="H532" s="84" t="b">
        <v>0</v>
      </c>
      <c r="I532" s="84" t="b">
        <v>0</v>
      </c>
      <c r="J532" s="84" t="b">
        <v>0</v>
      </c>
      <c r="K532" s="84" t="b">
        <v>0</v>
      </c>
      <c r="L532" s="84" t="b">
        <v>0</v>
      </c>
    </row>
    <row r="533" spans="1:12" ht="15">
      <c r="A533" s="84" t="s">
        <v>4796</v>
      </c>
      <c r="B533" s="84" t="s">
        <v>5516</v>
      </c>
      <c r="C533" s="84">
        <v>2</v>
      </c>
      <c r="D533" s="122">
        <v>0.00475970492719252</v>
      </c>
      <c r="E533" s="122">
        <v>1.5826314394896364</v>
      </c>
      <c r="F533" s="84" t="s">
        <v>4614</v>
      </c>
      <c r="G533" s="84" t="b">
        <v>0</v>
      </c>
      <c r="H533" s="84" t="b">
        <v>0</v>
      </c>
      <c r="I533" s="84" t="b">
        <v>0</v>
      </c>
      <c r="J533" s="84" t="b">
        <v>0</v>
      </c>
      <c r="K533" s="84" t="b">
        <v>0</v>
      </c>
      <c r="L533" s="84" t="b">
        <v>0</v>
      </c>
    </row>
    <row r="534" spans="1:12" ht="15">
      <c r="A534" s="84" t="s">
        <v>5516</v>
      </c>
      <c r="B534" s="84" t="s">
        <v>5372</v>
      </c>
      <c r="C534" s="84">
        <v>2</v>
      </c>
      <c r="D534" s="122">
        <v>0.00475970492719252</v>
      </c>
      <c r="E534" s="122">
        <v>2.3607826898732798</v>
      </c>
      <c r="F534" s="84" t="s">
        <v>4614</v>
      </c>
      <c r="G534" s="84" t="b">
        <v>0</v>
      </c>
      <c r="H534" s="84" t="b">
        <v>0</v>
      </c>
      <c r="I534" s="84" t="b">
        <v>0</v>
      </c>
      <c r="J534" s="84" t="b">
        <v>0</v>
      </c>
      <c r="K534" s="84" t="b">
        <v>0</v>
      </c>
      <c r="L534" s="84" t="b">
        <v>0</v>
      </c>
    </row>
    <row r="535" spans="1:12" ht="15">
      <c r="A535" s="84" t="s">
        <v>4798</v>
      </c>
      <c r="B535" s="84" t="s">
        <v>4772</v>
      </c>
      <c r="C535" s="84">
        <v>6</v>
      </c>
      <c r="D535" s="122">
        <v>0.01271957728157667</v>
      </c>
      <c r="E535" s="122">
        <v>1.136219747017989</v>
      </c>
      <c r="F535" s="84" t="s">
        <v>4615</v>
      </c>
      <c r="G535" s="84" t="b">
        <v>0</v>
      </c>
      <c r="H535" s="84" t="b">
        <v>0</v>
      </c>
      <c r="I535" s="84" t="b">
        <v>0</v>
      </c>
      <c r="J535" s="84" t="b">
        <v>0</v>
      </c>
      <c r="K535" s="84" t="b">
        <v>0</v>
      </c>
      <c r="L535" s="84" t="b">
        <v>0</v>
      </c>
    </row>
    <row r="536" spans="1:12" ht="15">
      <c r="A536" s="84" t="s">
        <v>5412</v>
      </c>
      <c r="B536" s="84" t="s">
        <v>5556</v>
      </c>
      <c r="C536" s="84">
        <v>2</v>
      </c>
      <c r="D536" s="122">
        <v>0.007599867929912851</v>
      </c>
      <c r="E536" s="122">
        <v>2.113943352306837</v>
      </c>
      <c r="F536" s="84" t="s">
        <v>4615</v>
      </c>
      <c r="G536" s="84" t="b">
        <v>0</v>
      </c>
      <c r="H536" s="84" t="b">
        <v>0</v>
      </c>
      <c r="I536" s="84" t="b">
        <v>0</v>
      </c>
      <c r="J536" s="84" t="b">
        <v>0</v>
      </c>
      <c r="K536" s="84" t="b">
        <v>0</v>
      </c>
      <c r="L536" s="84" t="b">
        <v>0</v>
      </c>
    </row>
    <row r="537" spans="1:12" ht="15">
      <c r="A537" s="84" t="s">
        <v>5556</v>
      </c>
      <c r="B537" s="84" t="s">
        <v>2904</v>
      </c>
      <c r="C537" s="84">
        <v>2</v>
      </c>
      <c r="D537" s="122">
        <v>0.007599867929912851</v>
      </c>
      <c r="E537" s="122">
        <v>1.716003343634799</v>
      </c>
      <c r="F537" s="84" t="s">
        <v>4615</v>
      </c>
      <c r="G537" s="84" t="b">
        <v>0</v>
      </c>
      <c r="H537" s="84" t="b">
        <v>0</v>
      </c>
      <c r="I537" s="84" t="b">
        <v>0</v>
      </c>
      <c r="J537" s="84" t="b">
        <v>0</v>
      </c>
      <c r="K537" s="84" t="b">
        <v>0</v>
      </c>
      <c r="L537" s="84" t="b">
        <v>0</v>
      </c>
    </row>
    <row r="538" spans="1:12" ht="15">
      <c r="A538" s="84" t="s">
        <v>2904</v>
      </c>
      <c r="B538" s="84" t="s">
        <v>5375</v>
      </c>
      <c r="C538" s="84">
        <v>2</v>
      </c>
      <c r="D538" s="122">
        <v>0.007599867929912851</v>
      </c>
      <c r="E538" s="122">
        <v>1.716003343634799</v>
      </c>
      <c r="F538" s="84" t="s">
        <v>4615</v>
      </c>
      <c r="G538" s="84" t="b">
        <v>0</v>
      </c>
      <c r="H538" s="84" t="b">
        <v>0</v>
      </c>
      <c r="I538" s="84" t="b">
        <v>0</v>
      </c>
      <c r="J538" s="84" t="b">
        <v>0</v>
      </c>
      <c r="K538" s="84" t="b">
        <v>0</v>
      </c>
      <c r="L538" s="84" t="b">
        <v>0</v>
      </c>
    </row>
    <row r="539" spans="1:12" ht="15">
      <c r="A539" s="84" t="s">
        <v>5375</v>
      </c>
      <c r="B539" s="84" t="s">
        <v>4772</v>
      </c>
      <c r="C539" s="84">
        <v>2</v>
      </c>
      <c r="D539" s="122">
        <v>0.007599867929912851</v>
      </c>
      <c r="E539" s="122">
        <v>1.136219747017989</v>
      </c>
      <c r="F539" s="84" t="s">
        <v>4615</v>
      </c>
      <c r="G539" s="84" t="b">
        <v>0</v>
      </c>
      <c r="H539" s="84" t="b">
        <v>0</v>
      </c>
      <c r="I539" s="84" t="b">
        <v>0</v>
      </c>
      <c r="J539" s="84" t="b">
        <v>0</v>
      </c>
      <c r="K539" s="84" t="b">
        <v>0</v>
      </c>
      <c r="L539" s="84" t="b">
        <v>0</v>
      </c>
    </row>
    <row r="540" spans="1:12" ht="15">
      <c r="A540" s="84" t="s">
        <v>4772</v>
      </c>
      <c r="B540" s="84" t="s">
        <v>2904</v>
      </c>
      <c r="C540" s="84">
        <v>2</v>
      </c>
      <c r="D540" s="122">
        <v>0.007599867929912851</v>
      </c>
      <c r="E540" s="122">
        <v>0.9378520932511555</v>
      </c>
      <c r="F540" s="84" t="s">
        <v>4615</v>
      </c>
      <c r="G540" s="84" t="b">
        <v>0</v>
      </c>
      <c r="H540" s="84" t="b">
        <v>0</v>
      </c>
      <c r="I540" s="84" t="b">
        <v>0</v>
      </c>
      <c r="J540" s="84" t="b">
        <v>0</v>
      </c>
      <c r="K540" s="84" t="b">
        <v>0</v>
      </c>
      <c r="L540" s="84" t="b">
        <v>0</v>
      </c>
    </row>
    <row r="541" spans="1:12" ht="15">
      <c r="A541" s="84" t="s">
        <v>2904</v>
      </c>
      <c r="B541" s="84" t="s">
        <v>5557</v>
      </c>
      <c r="C541" s="84">
        <v>2</v>
      </c>
      <c r="D541" s="122">
        <v>0.007599867929912851</v>
      </c>
      <c r="E541" s="122">
        <v>1.716003343634799</v>
      </c>
      <c r="F541" s="84" t="s">
        <v>4615</v>
      </c>
      <c r="G541" s="84" t="b">
        <v>0</v>
      </c>
      <c r="H541" s="84" t="b">
        <v>0</v>
      </c>
      <c r="I541" s="84" t="b">
        <v>0</v>
      </c>
      <c r="J541" s="84" t="b">
        <v>0</v>
      </c>
      <c r="K541" s="84" t="b">
        <v>0</v>
      </c>
      <c r="L541" s="84" t="b">
        <v>0</v>
      </c>
    </row>
    <row r="542" spans="1:12" ht="15">
      <c r="A542" s="84" t="s">
        <v>4808</v>
      </c>
      <c r="B542" s="84" t="s">
        <v>4809</v>
      </c>
      <c r="C542" s="84">
        <v>3</v>
      </c>
      <c r="D542" s="122">
        <v>0.004966763051112456</v>
      </c>
      <c r="E542" s="122">
        <v>1.6334684555795866</v>
      </c>
      <c r="F542" s="84" t="s">
        <v>4616</v>
      </c>
      <c r="G542" s="84" t="b">
        <v>0</v>
      </c>
      <c r="H542" s="84" t="b">
        <v>0</v>
      </c>
      <c r="I542" s="84" t="b">
        <v>0</v>
      </c>
      <c r="J542" s="84" t="b">
        <v>0</v>
      </c>
      <c r="K542" s="84" t="b">
        <v>0</v>
      </c>
      <c r="L542" s="84" t="b">
        <v>0</v>
      </c>
    </row>
    <row r="543" spans="1:12" ht="15">
      <c r="A543" s="84" t="s">
        <v>4809</v>
      </c>
      <c r="B543" s="84" t="s">
        <v>4810</v>
      </c>
      <c r="C543" s="84">
        <v>3</v>
      </c>
      <c r="D543" s="122">
        <v>0.004966763051112456</v>
      </c>
      <c r="E543" s="122">
        <v>1.6334684555795866</v>
      </c>
      <c r="F543" s="84" t="s">
        <v>4616</v>
      </c>
      <c r="G543" s="84" t="b">
        <v>0</v>
      </c>
      <c r="H543" s="84" t="b">
        <v>0</v>
      </c>
      <c r="I543" s="84" t="b">
        <v>0</v>
      </c>
      <c r="J543" s="84" t="b">
        <v>0</v>
      </c>
      <c r="K543" s="84" t="b">
        <v>0</v>
      </c>
      <c r="L543" s="84" t="b">
        <v>0</v>
      </c>
    </row>
    <row r="544" spans="1:12" ht="15">
      <c r="A544" s="84" t="s">
        <v>4810</v>
      </c>
      <c r="B544" s="84" t="s">
        <v>5484</v>
      </c>
      <c r="C544" s="84">
        <v>3</v>
      </c>
      <c r="D544" s="122">
        <v>0.004966763051112456</v>
      </c>
      <c r="E544" s="122">
        <v>1.6334684555795866</v>
      </c>
      <c r="F544" s="84" t="s">
        <v>4616</v>
      </c>
      <c r="G544" s="84" t="b">
        <v>0</v>
      </c>
      <c r="H544" s="84" t="b">
        <v>0</v>
      </c>
      <c r="I544" s="84" t="b">
        <v>0</v>
      </c>
      <c r="J544" s="84" t="b">
        <v>0</v>
      </c>
      <c r="K544" s="84" t="b">
        <v>0</v>
      </c>
      <c r="L544" s="84" t="b">
        <v>0</v>
      </c>
    </row>
    <row r="545" spans="1:12" ht="15">
      <c r="A545" s="84" t="s">
        <v>5484</v>
      </c>
      <c r="B545" s="84" t="s">
        <v>4805</v>
      </c>
      <c r="C545" s="84">
        <v>3</v>
      </c>
      <c r="D545" s="122">
        <v>0.004966763051112456</v>
      </c>
      <c r="E545" s="122">
        <v>1.3324384599156054</v>
      </c>
      <c r="F545" s="84" t="s">
        <v>4616</v>
      </c>
      <c r="G545" s="84" t="b">
        <v>0</v>
      </c>
      <c r="H545" s="84" t="b">
        <v>0</v>
      </c>
      <c r="I545" s="84" t="b">
        <v>0</v>
      </c>
      <c r="J545" s="84" t="b">
        <v>0</v>
      </c>
      <c r="K545" s="84" t="b">
        <v>0</v>
      </c>
      <c r="L545" s="84" t="b">
        <v>0</v>
      </c>
    </row>
    <row r="546" spans="1:12" ht="15">
      <c r="A546" s="84" t="s">
        <v>4805</v>
      </c>
      <c r="B546" s="84" t="s">
        <v>4805</v>
      </c>
      <c r="C546" s="84">
        <v>3</v>
      </c>
      <c r="D546" s="122">
        <v>0.004966763051112456</v>
      </c>
      <c r="E546" s="122">
        <v>1.0314084642516241</v>
      </c>
      <c r="F546" s="84" t="s">
        <v>4616</v>
      </c>
      <c r="G546" s="84" t="b">
        <v>0</v>
      </c>
      <c r="H546" s="84" t="b">
        <v>0</v>
      </c>
      <c r="I546" s="84" t="b">
        <v>0</v>
      </c>
      <c r="J546" s="84" t="b">
        <v>0</v>
      </c>
      <c r="K546" s="84" t="b">
        <v>0</v>
      </c>
      <c r="L546" s="84" t="b">
        <v>0</v>
      </c>
    </row>
    <row r="547" spans="1:12" ht="15">
      <c r="A547" s="84" t="s">
        <v>4805</v>
      </c>
      <c r="B547" s="84" t="s">
        <v>5485</v>
      </c>
      <c r="C547" s="84">
        <v>3</v>
      </c>
      <c r="D547" s="122">
        <v>0.004966763051112456</v>
      </c>
      <c r="E547" s="122">
        <v>1.3324384599156054</v>
      </c>
      <c r="F547" s="84" t="s">
        <v>4616</v>
      </c>
      <c r="G547" s="84" t="b">
        <v>0</v>
      </c>
      <c r="H547" s="84" t="b">
        <v>0</v>
      </c>
      <c r="I547" s="84" t="b">
        <v>0</v>
      </c>
      <c r="J547" s="84" t="b">
        <v>0</v>
      </c>
      <c r="K547" s="84" t="b">
        <v>0</v>
      </c>
      <c r="L547" s="84" t="b">
        <v>0</v>
      </c>
    </row>
    <row r="548" spans="1:12" ht="15">
      <c r="A548" s="84" t="s">
        <v>5485</v>
      </c>
      <c r="B548" s="84" t="s">
        <v>4800</v>
      </c>
      <c r="C548" s="84">
        <v>3</v>
      </c>
      <c r="D548" s="122">
        <v>0.004966763051112456</v>
      </c>
      <c r="E548" s="122">
        <v>1.5085297189712865</v>
      </c>
      <c r="F548" s="84" t="s">
        <v>4616</v>
      </c>
      <c r="G548" s="84" t="b">
        <v>0</v>
      </c>
      <c r="H548" s="84" t="b">
        <v>0</v>
      </c>
      <c r="I548" s="84" t="b">
        <v>0</v>
      </c>
      <c r="J548" s="84" t="b">
        <v>0</v>
      </c>
      <c r="K548" s="84" t="b">
        <v>0</v>
      </c>
      <c r="L548" s="84" t="b">
        <v>0</v>
      </c>
    </row>
    <row r="549" spans="1:12" ht="15">
      <c r="A549" s="84" t="s">
        <v>4800</v>
      </c>
      <c r="B549" s="84" t="s">
        <v>5486</v>
      </c>
      <c r="C549" s="84">
        <v>3</v>
      </c>
      <c r="D549" s="122">
        <v>0.004966763051112456</v>
      </c>
      <c r="E549" s="122">
        <v>1.5085297189712865</v>
      </c>
      <c r="F549" s="84" t="s">
        <v>4616</v>
      </c>
      <c r="G549" s="84" t="b">
        <v>0</v>
      </c>
      <c r="H549" s="84" t="b">
        <v>0</v>
      </c>
      <c r="I549" s="84" t="b">
        <v>0</v>
      </c>
      <c r="J549" s="84" t="b">
        <v>0</v>
      </c>
      <c r="K549" s="84" t="b">
        <v>1</v>
      </c>
      <c r="L549" s="84" t="b">
        <v>0</v>
      </c>
    </row>
    <row r="550" spans="1:12" ht="15">
      <c r="A550" s="84" t="s">
        <v>5486</v>
      </c>
      <c r="B550" s="84" t="s">
        <v>5347</v>
      </c>
      <c r="C550" s="84">
        <v>3</v>
      </c>
      <c r="D550" s="122">
        <v>0.004966763051112456</v>
      </c>
      <c r="E550" s="122">
        <v>1.6334684555795866</v>
      </c>
      <c r="F550" s="84" t="s">
        <v>4616</v>
      </c>
      <c r="G550" s="84" t="b">
        <v>0</v>
      </c>
      <c r="H550" s="84" t="b">
        <v>1</v>
      </c>
      <c r="I550" s="84" t="b">
        <v>0</v>
      </c>
      <c r="J550" s="84" t="b">
        <v>0</v>
      </c>
      <c r="K550" s="84" t="b">
        <v>0</v>
      </c>
      <c r="L550" s="84" t="b">
        <v>0</v>
      </c>
    </row>
    <row r="551" spans="1:12" ht="15">
      <c r="A551" s="84" t="s">
        <v>5347</v>
      </c>
      <c r="B551" s="84" t="s">
        <v>5487</v>
      </c>
      <c r="C551" s="84">
        <v>3</v>
      </c>
      <c r="D551" s="122">
        <v>0.004966763051112456</v>
      </c>
      <c r="E551" s="122">
        <v>1.6334684555795866</v>
      </c>
      <c r="F551" s="84" t="s">
        <v>4616</v>
      </c>
      <c r="G551" s="84" t="b">
        <v>0</v>
      </c>
      <c r="H551" s="84" t="b">
        <v>0</v>
      </c>
      <c r="I551" s="84" t="b">
        <v>0</v>
      </c>
      <c r="J551" s="84" t="b">
        <v>0</v>
      </c>
      <c r="K551" s="84" t="b">
        <v>0</v>
      </c>
      <c r="L551" s="84" t="b">
        <v>0</v>
      </c>
    </row>
    <row r="552" spans="1:12" ht="15">
      <c r="A552" s="84" t="s">
        <v>5487</v>
      </c>
      <c r="B552" s="84" t="s">
        <v>4806</v>
      </c>
      <c r="C552" s="84">
        <v>3</v>
      </c>
      <c r="D552" s="122">
        <v>0.004966763051112456</v>
      </c>
      <c r="E552" s="122">
        <v>1.5085297189712865</v>
      </c>
      <c r="F552" s="84" t="s">
        <v>4616</v>
      </c>
      <c r="G552" s="84" t="b">
        <v>0</v>
      </c>
      <c r="H552" s="84" t="b">
        <v>0</v>
      </c>
      <c r="I552" s="84" t="b">
        <v>0</v>
      </c>
      <c r="J552" s="84" t="b">
        <v>0</v>
      </c>
      <c r="K552" s="84" t="b">
        <v>0</v>
      </c>
      <c r="L552" s="84" t="b">
        <v>0</v>
      </c>
    </row>
    <row r="553" spans="1:12" ht="15">
      <c r="A553" s="84" t="s">
        <v>4806</v>
      </c>
      <c r="B553" s="84" t="s">
        <v>5374</v>
      </c>
      <c r="C553" s="84">
        <v>3</v>
      </c>
      <c r="D553" s="122">
        <v>0.004966763051112456</v>
      </c>
      <c r="E553" s="122">
        <v>1.5085297189712865</v>
      </c>
      <c r="F553" s="84" t="s">
        <v>4616</v>
      </c>
      <c r="G553" s="84" t="b">
        <v>0</v>
      </c>
      <c r="H553" s="84" t="b">
        <v>0</v>
      </c>
      <c r="I553" s="84" t="b">
        <v>0</v>
      </c>
      <c r="J553" s="84" t="b">
        <v>0</v>
      </c>
      <c r="K553" s="84" t="b">
        <v>0</v>
      </c>
      <c r="L553" s="84" t="b">
        <v>0</v>
      </c>
    </row>
    <row r="554" spans="1:12" ht="15">
      <c r="A554" s="84" t="s">
        <v>5374</v>
      </c>
      <c r="B554" s="84" t="s">
        <v>4807</v>
      </c>
      <c r="C554" s="84">
        <v>3</v>
      </c>
      <c r="D554" s="122">
        <v>0.004966763051112456</v>
      </c>
      <c r="E554" s="122">
        <v>1.5085297189712865</v>
      </c>
      <c r="F554" s="84" t="s">
        <v>4616</v>
      </c>
      <c r="G554" s="84" t="b">
        <v>0</v>
      </c>
      <c r="H554" s="84" t="b">
        <v>0</v>
      </c>
      <c r="I554" s="84" t="b">
        <v>0</v>
      </c>
      <c r="J554" s="84" t="b">
        <v>0</v>
      </c>
      <c r="K554" s="84" t="b">
        <v>0</v>
      </c>
      <c r="L554" s="84" t="b">
        <v>0</v>
      </c>
    </row>
    <row r="555" spans="1:12" ht="15">
      <c r="A555" s="84" t="s">
        <v>4807</v>
      </c>
      <c r="B555" s="84" t="s">
        <v>5488</v>
      </c>
      <c r="C555" s="84">
        <v>3</v>
      </c>
      <c r="D555" s="122">
        <v>0.004966763051112456</v>
      </c>
      <c r="E555" s="122">
        <v>1.5085297189712865</v>
      </c>
      <c r="F555" s="84" t="s">
        <v>4616</v>
      </c>
      <c r="G555" s="84" t="b">
        <v>0</v>
      </c>
      <c r="H555" s="84" t="b">
        <v>0</v>
      </c>
      <c r="I555" s="84" t="b">
        <v>0</v>
      </c>
      <c r="J555" s="84" t="b">
        <v>0</v>
      </c>
      <c r="K555" s="84" t="b">
        <v>0</v>
      </c>
      <c r="L555" s="84" t="b">
        <v>0</v>
      </c>
    </row>
    <row r="556" spans="1:12" ht="15">
      <c r="A556" s="84" t="s">
        <v>5488</v>
      </c>
      <c r="B556" s="84" t="s">
        <v>5489</v>
      </c>
      <c r="C556" s="84">
        <v>3</v>
      </c>
      <c r="D556" s="122">
        <v>0.004966763051112456</v>
      </c>
      <c r="E556" s="122">
        <v>1.6334684555795866</v>
      </c>
      <c r="F556" s="84" t="s">
        <v>4616</v>
      </c>
      <c r="G556" s="84" t="b">
        <v>0</v>
      </c>
      <c r="H556" s="84" t="b">
        <v>0</v>
      </c>
      <c r="I556" s="84" t="b">
        <v>0</v>
      </c>
      <c r="J556" s="84" t="b">
        <v>0</v>
      </c>
      <c r="K556" s="84" t="b">
        <v>0</v>
      </c>
      <c r="L556" s="84" t="b">
        <v>0</v>
      </c>
    </row>
    <row r="557" spans="1:12" ht="15">
      <c r="A557" s="84" t="s">
        <v>5489</v>
      </c>
      <c r="B557" s="84" t="s">
        <v>5490</v>
      </c>
      <c r="C557" s="84">
        <v>3</v>
      </c>
      <c r="D557" s="122">
        <v>0.004966763051112456</v>
      </c>
      <c r="E557" s="122">
        <v>1.6334684555795866</v>
      </c>
      <c r="F557" s="84" t="s">
        <v>4616</v>
      </c>
      <c r="G557" s="84" t="b">
        <v>0</v>
      </c>
      <c r="H557" s="84" t="b">
        <v>0</v>
      </c>
      <c r="I557" s="84" t="b">
        <v>0</v>
      </c>
      <c r="J557" s="84" t="b">
        <v>0</v>
      </c>
      <c r="K557" s="84" t="b">
        <v>0</v>
      </c>
      <c r="L557" s="84" t="b">
        <v>0</v>
      </c>
    </row>
    <row r="558" spans="1:12" ht="15">
      <c r="A558" s="84" t="s">
        <v>636</v>
      </c>
      <c r="B558" s="84" t="s">
        <v>352</v>
      </c>
      <c r="C558" s="84">
        <v>2</v>
      </c>
      <c r="D558" s="122">
        <v>0.005939403114508024</v>
      </c>
      <c r="E558" s="122">
        <v>1.8095597146352678</v>
      </c>
      <c r="F558" s="84" t="s">
        <v>4616</v>
      </c>
      <c r="G558" s="84" t="b">
        <v>0</v>
      </c>
      <c r="H558" s="84" t="b">
        <v>0</v>
      </c>
      <c r="I558" s="84" t="b">
        <v>0</v>
      </c>
      <c r="J558" s="84" t="b">
        <v>0</v>
      </c>
      <c r="K558" s="84" t="b">
        <v>0</v>
      </c>
      <c r="L558" s="84" t="b">
        <v>0</v>
      </c>
    </row>
    <row r="559" spans="1:12" ht="15">
      <c r="A559" s="84" t="s">
        <v>352</v>
      </c>
      <c r="B559" s="84" t="s">
        <v>635</v>
      </c>
      <c r="C559" s="84">
        <v>2</v>
      </c>
      <c r="D559" s="122">
        <v>0.005939403114508024</v>
      </c>
      <c r="E559" s="122">
        <v>1.8095597146352678</v>
      </c>
      <c r="F559" s="84" t="s">
        <v>4616</v>
      </c>
      <c r="G559" s="84" t="b">
        <v>0</v>
      </c>
      <c r="H559" s="84" t="b">
        <v>0</v>
      </c>
      <c r="I559" s="84" t="b">
        <v>0</v>
      </c>
      <c r="J559" s="84" t="b">
        <v>0</v>
      </c>
      <c r="K559" s="84" t="b">
        <v>0</v>
      </c>
      <c r="L559" s="84" t="b">
        <v>0</v>
      </c>
    </row>
    <row r="560" spans="1:12" ht="15">
      <c r="A560" s="84" t="s">
        <v>635</v>
      </c>
      <c r="B560" s="84" t="s">
        <v>634</v>
      </c>
      <c r="C560" s="84">
        <v>2</v>
      </c>
      <c r="D560" s="122">
        <v>0.005939403114508024</v>
      </c>
      <c r="E560" s="122">
        <v>1.8095597146352678</v>
      </c>
      <c r="F560" s="84" t="s">
        <v>4616</v>
      </c>
      <c r="G560" s="84" t="b">
        <v>0</v>
      </c>
      <c r="H560" s="84" t="b">
        <v>0</v>
      </c>
      <c r="I560" s="84" t="b">
        <v>0</v>
      </c>
      <c r="J560" s="84" t="b">
        <v>0</v>
      </c>
      <c r="K560" s="84" t="b">
        <v>0</v>
      </c>
      <c r="L560" s="84" t="b">
        <v>0</v>
      </c>
    </row>
    <row r="561" spans="1:12" ht="15">
      <c r="A561" s="84" t="s">
        <v>634</v>
      </c>
      <c r="B561" s="84" t="s">
        <v>633</v>
      </c>
      <c r="C561" s="84">
        <v>2</v>
      </c>
      <c r="D561" s="122">
        <v>0.005939403114508024</v>
      </c>
      <c r="E561" s="122">
        <v>1.8095597146352678</v>
      </c>
      <c r="F561" s="84" t="s">
        <v>4616</v>
      </c>
      <c r="G561" s="84" t="b">
        <v>0</v>
      </c>
      <c r="H561" s="84" t="b">
        <v>0</v>
      </c>
      <c r="I561" s="84" t="b">
        <v>0</v>
      </c>
      <c r="J561" s="84" t="b">
        <v>0</v>
      </c>
      <c r="K561" s="84" t="b">
        <v>0</v>
      </c>
      <c r="L561" s="84" t="b">
        <v>0</v>
      </c>
    </row>
    <row r="562" spans="1:12" ht="15">
      <c r="A562" s="84" t="s">
        <v>633</v>
      </c>
      <c r="B562" s="84" t="s">
        <v>632</v>
      </c>
      <c r="C562" s="84">
        <v>2</v>
      </c>
      <c r="D562" s="122">
        <v>0.005939403114508024</v>
      </c>
      <c r="E562" s="122">
        <v>1.8095597146352678</v>
      </c>
      <c r="F562" s="84" t="s">
        <v>4616</v>
      </c>
      <c r="G562" s="84" t="b">
        <v>0</v>
      </c>
      <c r="H562" s="84" t="b">
        <v>0</v>
      </c>
      <c r="I562" s="84" t="b">
        <v>0</v>
      </c>
      <c r="J562" s="84" t="b">
        <v>0</v>
      </c>
      <c r="K562" s="84" t="b">
        <v>0</v>
      </c>
      <c r="L562" s="84" t="b">
        <v>0</v>
      </c>
    </row>
    <row r="563" spans="1:12" ht="15">
      <c r="A563" s="84" t="s">
        <v>632</v>
      </c>
      <c r="B563" s="84" t="s">
        <v>631</v>
      </c>
      <c r="C563" s="84">
        <v>2</v>
      </c>
      <c r="D563" s="122">
        <v>0.005939403114508024</v>
      </c>
      <c r="E563" s="122">
        <v>1.8095597146352678</v>
      </c>
      <c r="F563" s="84" t="s">
        <v>4616</v>
      </c>
      <c r="G563" s="84" t="b">
        <v>0</v>
      </c>
      <c r="H563" s="84" t="b">
        <v>0</v>
      </c>
      <c r="I563" s="84" t="b">
        <v>0</v>
      </c>
      <c r="J563" s="84" t="b">
        <v>0</v>
      </c>
      <c r="K563" s="84" t="b">
        <v>0</v>
      </c>
      <c r="L563" s="84" t="b">
        <v>0</v>
      </c>
    </row>
    <row r="564" spans="1:12" ht="15">
      <c r="A564" s="84" t="s">
        <v>631</v>
      </c>
      <c r="B564" s="84" t="s">
        <v>630</v>
      </c>
      <c r="C564" s="84">
        <v>2</v>
      </c>
      <c r="D564" s="122">
        <v>0.005939403114508024</v>
      </c>
      <c r="E564" s="122">
        <v>1.8095597146352678</v>
      </c>
      <c r="F564" s="84" t="s">
        <v>4616</v>
      </c>
      <c r="G564" s="84" t="b">
        <v>0</v>
      </c>
      <c r="H564" s="84" t="b">
        <v>0</v>
      </c>
      <c r="I564" s="84" t="b">
        <v>0</v>
      </c>
      <c r="J564" s="84" t="b">
        <v>0</v>
      </c>
      <c r="K564" s="84" t="b">
        <v>0</v>
      </c>
      <c r="L564" s="84" t="b">
        <v>0</v>
      </c>
    </row>
    <row r="565" spans="1:12" ht="15">
      <c r="A565" s="84" t="s">
        <v>630</v>
      </c>
      <c r="B565" s="84" t="s">
        <v>629</v>
      </c>
      <c r="C565" s="84">
        <v>2</v>
      </c>
      <c r="D565" s="122">
        <v>0.005939403114508024</v>
      </c>
      <c r="E565" s="122">
        <v>1.8095597146352678</v>
      </c>
      <c r="F565" s="84" t="s">
        <v>4616</v>
      </c>
      <c r="G565" s="84" t="b">
        <v>0</v>
      </c>
      <c r="H565" s="84" t="b">
        <v>0</v>
      </c>
      <c r="I565" s="84" t="b">
        <v>0</v>
      </c>
      <c r="J565" s="84" t="b">
        <v>0</v>
      </c>
      <c r="K565" s="84" t="b">
        <v>0</v>
      </c>
      <c r="L565" s="84" t="b">
        <v>0</v>
      </c>
    </row>
    <row r="566" spans="1:12" ht="15">
      <c r="A566" s="84" t="s">
        <v>348</v>
      </c>
      <c r="B566" s="84" t="s">
        <v>4808</v>
      </c>
      <c r="C566" s="84">
        <v>2</v>
      </c>
      <c r="D566" s="122">
        <v>0.005939403114508024</v>
      </c>
      <c r="E566" s="122">
        <v>1.6334684555795864</v>
      </c>
      <c r="F566" s="84" t="s">
        <v>4616</v>
      </c>
      <c r="G566" s="84" t="b">
        <v>0</v>
      </c>
      <c r="H566" s="84" t="b">
        <v>0</v>
      </c>
      <c r="I566" s="84" t="b">
        <v>0</v>
      </c>
      <c r="J566" s="84" t="b">
        <v>0</v>
      </c>
      <c r="K566" s="84" t="b">
        <v>0</v>
      </c>
      <c r="L566" s="84" t="b">
        <v>0</v>
      </c>
    </row>
    <row r="567" spans="1:12" ht="15">
      <c r="A567" s="84" t="s">
        <v>5490</v>
      </c>
      <c r="B567" s="84" t="s">
        <v>5549</v>
      </c>
      <c r="C567" s="84">
        <v>2</v>
      </c>
      <c r="D567" s="122">
        <v>0.005939403114508024</v>
      </c>
      <c r="E567" s="122">
        <v>1.6334684555795864</v>
      </c>
      <c r="F567" s="84" t="s">
        <v>4616</v>
      </c>
      <c r="G567" s="84" t="b">
        <v>0</v>
      </c>
      <c r="H567" s="84" t="b">
        <v>0</v>
      </c>
      <c r="I567" s="84" t="b">
        <v>0</v>
      </c>
      <c r="J567" s="84" t="b">
        <v>0</v>
      </c>
      <c r="K567" s="84" t="b">
        <v>0</v>
      </c>
      <c r="L567" s="84" t="b">
        <v>0</v>
      </c>
    </row>
    <row r="568" spans="1:12" ht="15">
      <c r="A568" s="84" t="s">
        <v>5346</v>
      </c>
      <c r="B568" s="84" t="s">
        <v>5554</v>
      </c>
      <c r="C568" s="84">
        <v>2</v>
      </c>
      <c r="D568" s="122">
        <v>0.010432388124418192</v>
      </c>
      <c r="E568" s="122">
        <v>1.6334684555795864</v>
      </c>
      <c r="F568" s="84" t="s">
        <v>4616</v>
      </c>
      <c r="G568" s="84" t="b">
        <v>0</v>
      </c>
      <c r="H568" s="84" t="b">
        <v>0</v>
      </c>
      <c r="I568" s="84" t="b">
        <v>0</v>
      </c>
      <c r="J568" s="84" t="b">
        <v>0</v>
      </c>
      <c r="K568" s="84" t="b">
        <v>0</v>
      </c>
      <c r="L568" s="84" t="b">
        <v>0</v>
      </c>
    </row>
    <row r="569" spans="1:12" ht="15">
      <c r="A569" s="84" t="s">
        <v>5554</v>
      </c>
      <c r="B569" s="84" t="s">
        <v>5555</v>
      </c>
      <c r="C569" s="84">
        <v>2</v>
      </c>
      <c r="D569" s="122">
        <v>0.010432388124418192</v>
      </c>
      <c r="E569" s="122">
        <v>1.8095597146352678</v>
      </c>
      <c r="F569" s="84" t="s">
        <v>4616</v>
      </c>
      <c r="G569" s="84" t="b">
        <v>0</v>
      </c>
      <c r="H569" s="84" t="b">
        <v>0</v>
      </c>
      <c r="I569" s="84" t="b">
        <v>0</v>
      </c>
      <c r="J569" s="84" t="b">
        <v>0</v>
      </c>
      <c r="K569" s="84" t="b">
        <v>0</v>
      </c>
      <c r="L569" s="84" t="b">
        <v>0</v>
      </c>
    </row>
    <row r="570" spans="1:12" ht="15">
      <c r="A570" s="84" t="s">
        <v>4813</v>
      </c>
      <c r="B570" s="84" t="s">
        <v>4812</v>
      </c>
      <c r="C570" s="84">
        <v>13</v>
      </c>
      <c r="D570" s="122">
        <v>0</v>
      </c>
      <c r="E570" s="122">
        <v>1.1760912590556811</v>
      </c>
      <c r="F570" s="84" t="s">
        <v>4617</v>
      </c>
      <c r="G570" s="84" t="b">
        <v>0</v>
      </c>
      <c r="H570" s="84" t="b">
        <v>0</v>
      </c>
      <c r="I570" s="84" t="b">
        <v>0</v>
      </c>
      <c r="J570" s="84" t="b">
        <v>0</v>
      </c>
      <c r="K570" s="84" t="b">
        <v>0</v>
      </c>
      <c r="L570" s="84" t="b">
        <v>0</v>
      </c>
    </row>
    <row r="571" spans="1:12" ht="15">
      <c r="A571" s="84" t="s">
        <v>4812</v>
      </c>
      <c r="B571" s="84" t="s">
        <v>4737</v>
      </c>
      <c r="C571" s="84">
        <v>13</v>
      </c>
      <c r="D571" s="122">
        <v>0</v>
      </c>
      <c r="E571" s="122">
        <v>1.1760912590556811</v>
      </c>
      <c r="F571" s="84" t="s">
        <v>4617</v>
      </c>
      <c r="G571" s="84" t="b">
        <v>0</v>
      </c>
      <c r="H571" s="84" t="b">
        <v>0</v>
      </c>
      <c r="I571" s="84" t="b">
        <v>0</v>
      </c>
      <c r="J571" s="84" t="b">
        <v>0</v>
      </c>
      <c r="K571" s="84" t="b">
        <v>0</v>
      </c>
      <c r="L571" s="84" t="b">
        <v>0</v>
      </c>
    </row>
    <row r="572" spans="1:12" ht="15">
      <c r="A572" s="84" t="s">
        <v>4737</v>
      </c>
      <c r="B572" s="84" t="s">
        <v>4814</v>
      </c>
      <c r="C572" s="84">
        <v>13</v>
      </c>
      <c r="D572" s="122">
        <v>0</v>
      </c>
      <c r="E572" s="122">
        <v>1.2082759424270826</v>
      </c>
      <c r="F572" s="84" t="s">
        <v>4617</v>
      </c>
      <c r="G572" s="84" t="b">
        <v>0</v>
      </c>
      <c r="H572" s="84" t="b">
        <v>0</v>
      </c>
      <c r="I572" s="84" t="b">
        <v>0</v>
      </c>
      <c r="J572" s="84" t="b">
        <v>0</v>
      </c>
      <c r="K572" s="84" t="b">
        <v>0</v>
      </c>
      <c r="L572" s="84" t="b">
        <v>0</v>
      </c>
    </row>
    <row r="573" spans="1:12" ht="15">
      <c r="A573" s="84" t="s">
        <v>4814</v>
      </c>
      <c r="B573" s="84" t="s">
        <v>4815</v>
      </c>
      <c r="C573" s="84">
        <v>13</v>
      </c>
      <c r="D573" s="122">
        <v>0</v>
      </c>
      <c r="E573" s="122">
        <v>1.2082759424270826</v>
      </c>
      <c r="F573" s="84" t="s">
        <v>4617</v>
      </c>
      <c r="G573" s="84" t="b">
        <v>0</v>
      </c>
      <c r="H573" s="84" t="b">
        <v>0</v>
      </c>
      <c r="I573" s="84" t="b">
        <v>0</v>
      </c>
      <c r="J573" s="84" t="b">
        <v>0</v>
      </c>
      <c r="K573" s="84" t="b">
        <v>0</v>
      </c>
      <c r="L573" s="84" t="b">
        <v>0</v>
      </c>
    </row>
    <row r="574" spans="1:12" ht="15">
      <c r="A574" s="84" t="s">
        <v>4815</v>
      </c>
      <c r="B574" s="84" t="s">
        <v>4738</v>
      </c>
      <c r="C574" s="84">
        <v>13</v>
      </c>
      <c r="D574" s="122">
        <v>0</v>
      </c>
      <c r="E574" s="122">
        <v>1.2082759424270826</v>
      </c>
      <c r="F574" s="84" t="s">
        <v>4617</v>
      </c>
      <c r="G574" s="84" t="b">
        <v>0</v>
      </c>
      <c r="H574" s="84" t="b">
        <v>0</v>
      </c>
      <c r="I574" s="84" t="b">
        <v>0</v>
      </c>
      <c r="J574" s="84" t="b">
        <v>0</v>
      </c>
      <c r="K574" s="84" t="b">
        <v>0</v>
      </c>
      <c r="L574" s="84" t="b">
        <v>0</v>
      </c>
    </row>
    <row r="575" spans="1:12" ht="15">
      <c r="A575" s="84" t="s">
        <v>4738</v>
      </c>
      <c r="B575" s="84" t="s">
        <v>4772</v>
      </c>
      <c r="C575" s="84">
        <v>13</v>
      </c>
      <c r="D575" s="122">
        <v>0</v>
      </c>
      <c r="E575" s="122">
        <v>1.2082759424270826</v>
      </c>
      <c r="F575" s="84" t="s">
        <v>4617</v>
      </c>
      <c r="G575" s="84" t="b">
        <v>0</v>
      </c>
      <c r="H575" s="84" t="b">
        <v>0</v>
      </c>
      <c r="I575" s="84" t="b">
        <v>0</v>
      </c>
      <c r="J575" s="84" t="b">
        <v>0</v>
      </c>
      <c r="K575" s="84" t="b">
        <v>0</v>
      </c>
      <c r="L575" s="84" t="b">
        <v>0</v>
      </c>
    </row>
    <row r="576" spans="1:12" ht="15">
      <c r="A576" s="84" t="s">
        <v>4772</v>
      </c>
      <c r="B576" s="84" t="s">
        <v>4816</v>
      </c>
      <c r="C576" s="84">
        <v>13</v>
      </c>
      <c r="D576" s="122">
        <v>0</v>
      </c>
      <c r="E576" s="122">
        <v>1.2082759424270826</v>
      </c>
      <c r="F576" s="84" t="s">
        <v>4617</v>
      </c>
      <c r="G576" s="84" t="b">
        <v>0</v>
      </c>
      <c r="H576" s="84" t="b">
        <v>0</v>
      </c>
      <c r="I576" s="84" t="b">
        <v>0</v>
      </c>
      <c r="J576" s="84" t="b">
        <v>0</v>
      </c>
      <c r="K576" s="84" t="b">
        <v>0</v>
      </c>
      <c r="L576" s="84" t="b">
        <v>0</v>
      </c>
    </row>
    <row r="577" spans="1:12" ht="15">
      <c r="A577" s="84" t="s">
        <v>4816</v>
      </c>
      <c r="B577" s="84" t="s">
        <v>4817</v>
      </c>
      <c r="C577" s="84">
        <v>13</v>
      </c>
      <c r="D577" s="122">
        <v>0</v>
      </c>
      <c r="E577" s="122">
        <v>1.2082759424270826</v>
      </c>
      <c r="F577" s="84" t="s">
        <v>4617</v>
      </c>
      <c r="G577" s="84" t="b">
        <v>0</v>
      </c>
      <c r="H577" s="84" t="b">
        <v>0</v>
      </c>
      <c r="I577" s="84" t="b">
        <v>0</v>
      </c>
      <c r="J577" s="84" t="b">
        <v>0</v>
      </c>
      <c r="K577" s="84" t="b">
        <v>0</v>
      </c>
      <c r="L577" s="84" t="b">
        <v>0</v>
      </c>
    </row>
    <row r="578" spans="1:12" ht="15">
      <c r="A578" s="84" t="s">
        <v>4817</v>
      </c>
      <c r="B578" s="84" t="s">
        <v>5354</v>
      </c>
      <c r="C578" s="84">
        <v>13</v>
      </c>
      <c r="D578" s="122">
        <v>0</v>
      </c>
      <c r="E578" s="122">
        <v>1.2082759424270826</v>
      </c>
      <c r="F578" s="84" t="s">
        <v>4617</v>
      </c>
      <c r="G578" s="84" t="b">
        <v>0</v>
      </c>
      <c r="H578" s="84" t="b">
        <v>0</v>
      </c>
      <c r="I578" s="84" t="b">
        <v>0</v>
      </c>
      <c r="J578" s="84" t="b">
        <v>0</v>
      </c>
      <c r="K578" s="84" t="b">
        <v>0</v>
      </c>
      <c r="L578" s="84" t="b">
        <v>0</v>
      </c>
    </row>
    <row r="579" spans="1:12" ht="15">
      <c r="A579" s="84" t="s">
        <v>5354</v>
      </c>
      <c r="B579" s="84" t="s">
        <v>5357</v>
      </c>
      <c r="C579" s="84">
        <v>13</v>
      </c>
      <c r="D579" s="122">
        <v>0</v>
      </c>
      <c r="E579" s="122">
        <v>1.2082759424270826</v>
      </c>
      <c r="F579" s="84" t="s">
        <v>4617</v>
      </c>
      <c r="G579" s="84" t="b">
        <v>0</v>
      </c>
      <c r="H579" s="84" t="b">
        <v>0</v>
      </c>
      <c r="I579" s="84" t="b">
        <v>0</v>
      </c>
      <c r="J579" s="84" t="b">
        <v>0</v>
      </c>
      <c r="K579" s="84" t="b">
        <v>0</v>
      </c>
      <c r="L579" s="84" t="b">
        <v>0</v>
      </c>
    </row>
    <row r="580" spans="1:12" ht="15">
      <c r="A580" s="84" t="s">
        <v>5357</v>
      </c>
      <c r="B580" s="84" t="s">
        <v>5355</v>
      </c>
      <c r="C580" s="84">
        <v>13</v>
      </c>
      <c r="D580" s="122">
        <v>0</v>
      </c>
      <c r="E580" s="122">
        <v>1.2082759424270826</v>
      </c>
      <c r="F580" s="84" t="s">
        <v>4617</v>
      </c>
      <c r="G580" s="84" t="b">
        <v>0</v>
      </c>
      <c r="H580" s="84" t="b">
        <v>0</v>
      </c>
      <c r="I580" s="84" t="b">
        <v>0</v>
      </c>
      <c r="J580" s="84" t="b">
        <v>0</v>
      </c>
      <c r="K580" s="84" t="b">
        <v>0</v>
      </c>
      <c r="L580" s="84" t="b">
        <v>0</v>
      </c>
    </row>
    <row r="581" spans="1:12" ht="15">
      <c r="A581" s="84" t="s">
        <v>5355</v>
      </c>
      <c r="B581" s="84" t="s">
        <v>5352</v>
      </c>
      <c r="C581" s="84">
        <v>13</v>
      </c>
      <c r="D581" s="122">
        <v>0</v>
      </c>
      <c r="E581" s="122">
        <v>1.2082759424270826</v>
      </c>
      <c r="F581" s="84" t="s">
        <v>4617</v>
      </c>
      <c r="G581" s="84" t="b">
        <v>0</v>
      </c>
      <c r="H581" s="84" t="b">
        <v>0</v>
      </c>
      <c r="I581" s="84" t="b">
        <v>0</v>
      </c>
      <c r="J581" s="84" t="b">
        <v>0</v>
      </c>
      <c r="K581" s="84" t="b">
        <v>0</v>
      </c>
      <c r="L581" s="84" t="b">
        <v>0</v>
      </c>
    </row>
    <row r="582" spans="1:12" ht="15">
      <c r="A582" s="84" t="s">
        <v>5352</v>
      </c>
      <c r="B582" s="84" t="s">
        <v>4739</v>
      </c>
      <c r="C582" s="84">
        <v>13</v>
      </c>
      <c r="D582" s="122">
        <v>0</v>
      </c>
      <c r="E582" s="122">
        <v>1.2082759424270826</v>
      </c>
      <c r="F582" s="84" t="s">
        <v>4617</v>
      </c>
      <c r="G582" s="84" t="b">
        <v>0</v>
      </c>
      <c r="H582" s="84" t="b">
        <v>0</v>
      </c>
      <c r="I582" s="84" t="b">
        <v>0</v>
      </c>
      <c r="J582" s="84" t="b">
        <v>0</v>
      </c>
      <c r="K582" s="84" t="b">
        <v>0</v>
      </c>
      <c r="L582" s="84" t="b">
        <v>0</v>
      </c>
    </row>
    <row r="583" spans="1:12" ht="15">
      <c r="A583" s="84" t="s">
        <v>227</v>
      </c>
      <c r="B583" s="84" t="s">
        <v>4813</v>
      </c>
      <c r="C583" s="84">
        <v>12</v>
      </c>
      <c r="D583" s="122">
        <v>0.0018706066148454841</v>
      </c>
      <c r="E583" s="122">
        <v>1.2430380486862944</v>
      </c>
      <c r="F583" s="84" t="s">
        <v>4617</v>
      </c>
      <c r="G583" s="84" t="b">
        <v>0</v>
      </c>
      <c r="H583" s="84" t="b">
        <v>0</v>
      </c>
      <c r="I583" s="84" t="b">
        <v>0</v>
      </c>
      <c r="J583" s="84" t="b">
        <v>0</v>
      </c>
      <c r="K583" s="84" t="b">
        <v>0</v>
      </c>
      <c r="L583" s="84" t="b">
        <v>0</v>
      </c>
    </row>
    <row r="584" spans="1:12" ht="15">
      <c r="A584" s="84" t="s">
        <v>4739</v>
      </c>
      <c r="B584" s="84" t="s">
        <v>5358</v>
      </c>
      <c r="C584" s="84">
        <v>12</v>
      </c>
      <c r="D584" s="122">
        <v>0.0018706066148454841</v>
      </c>
      <c r="E584" s="122">
        <v>1.2082759424270826</v>
      </c>
      <c r="F584" s="84" t="s">
        <v>4617</v>
      </c>
      <c r="G584" s="84" t="b">
        <v>0</v>
      </c>
      <c r="H584" s="84" t="b">
        <v>0</v>
      </c>
      <c r="I584" s="84" t="b">
        <v>0</v>
      </c>
      <c r="J584" s="84" t="b">
        <v>0</v>
      </c>
      <c r="K584" s="84" t="b">
        <v>0</v>
      </c>
      <c r="L584" s="84" t="b">
        <v>0</v>
      </c>
    </row>
    <row r="585" spans="1:12" ht="15">
      <c r="A585" s="84" t="s">
        <v>4819</v>
      </c>
      <c r="B585" s="84" t="s">
        <v>4771</v>
      </c>
      <c r="C585" s="84">
        <v>10</v>
      </c>
      <c r="D585" s="122">
        <v>0</v>
      </c>
      <c r="E585" s="122">
        <v>1.0658172844896434</v>
      </c>
      <c r="F585" s="84" t="s">
        <v>4618</v>
      </c>
      <c r="G585" s="84" t="b">
        <v>0</v>
      </c>
      <c r="H585" s="84" t="b">
        <v>0</v>
      </c>
      <c r="I585" s="84" t="b">
        <v>0</v>
      </c>
      <c r="J585" s="84" t="b">
        <v>0</v>
      </c>
      <c r="K585" s="84" t="b">
        <v>0</v>
      </c>
      <c r="L585" s="84" t="b">
        <v>0</v>
      </c>
    </row>
    <row r="586" spans="1:12" ht="15">
      <c r="A586" s="84" t="s">
        <v>4771</v>
      </c>
      <c r="B586" s="84" t="s">
        <v>4820</v>
      </c>
      <c r="C586" s="84">
        <v>10</v>
      </c>
      <c r="D586" s="122">
        <v>0</v>
      </c>
      <c r="E586" s="122">
        <v>1.0658172844896434</v>
      </c>
      <c r="F586" s="84" t="s">
        <v>4618</v>
      </c>
      <c r="G586" s="84" t="b">
        <v>0</v>
      </c>
      <c r="H586" s="84" t="b">
        <v>0</v>
      </c>
      <c r="I586" s="84" t="b">
        <v>0</v>
      </c>
      <c r="J586" s="84" t="b">
        <v>0</v>
      </c>
      <c r="K586" s="84" t="b">
        <v>0</v>
      </c>
      <c r="L586" s="84" t="b">
        <v>0</v>
      </c>
    </row>
    <row r="587" spans="1:12" ht="15">
      <c r="A587" s="84" t="s">
        <v>4820</v>
      </c>
      <c r="B587" s="84" t="s">
        <v>4772</v>
      </c>
      <c r="C587" s="84">
        <v>10</v>
      </c>
      <c r="D587" s="122">
        <v>0</v>
      </c>
      <c r="E587" s="122">
        <v>1.1072099696478683</v>
      </c>
      <c r="F587" s="84" t="s">
        <v>4618</v>
      </c>
      <c r="G587" s="84" t="b">
        <v>0</v>
      </c>
      <c r="H587" s="84" t="b">
        <v>0</v>
      </c>
      <c r="I587" s="84" t="b">
        <v>0</v>
      </c>
      <c r="J587" s="84" t="b">
        <v>0</v>
      </c>
      <c r="K587" s="84" t="b">
        <v>0</v>
      </c>
      <c r="L587" s="84" t="b">
        <v>0</v>
      </c>
    </row>
    <row r="588" spans="1:12" ht="15">
      <c r="A588" s="84" t="s">
        <v>4772</v>
      </c>
      <c r="B588" s="84" t="s">
        <v>4821</v>
      </c>
      <c r="C588" s="84">
        <v>10</v>
      </c>
      <c r="D588" s="122">
        <v>0</v>
      </c>
      <c r="E588" s="122">
        <v>1.1072099696478683</v>
      </c>
      <c r="F588" s="84" t="s">
        <v>4618</v>
      </c>
      <c r="G588" s="84" t="b">
        <v>0</v>
      </c>
      <c r="H588" s="84" t="b">
        <v>0</v>
      </c>
      <c r="I588" s="84" t="b">
        <v>0</v>
      </c>
      <c r="J588" s="84" t="b">
        <v>0</v>
      </c>
      <c r="K588" s="84" t="b">
        <v>0</v>
      </c>
      <c r="L588" s="84" t="b">
        <v>0</v>
      </c>
    </row>
    <row r="589" spans="1:12" ht="15">
      <c r="A589" s="84" t="s">
        <v>4821</v>
      </c>
      <c r="B589" s="84" t="s">
        <v>4775</v>
      </c>
      <c r="C589" s="84">
        <v>10</v>
      </c>
      <c r="D589" s="122">
        <v>0</v>
      </c>
      <c r="E589" s="122">
        <v>1.1072099696478683</v>
      </c>
      <c r="F589" s="84" t="s">
        <v>4618</v>
      </c>
      <c r="G589" s="84" t="b">
        <v>0</v>
      </c>
      <c r="H589" s="84" t="b">
        <v>0</v>
      </c>
      <c r="I589" s="84" t="b">
        <v>0</v>
      </c>
      <c r="J589" s="84" t="b">
        <v>0</v>
      </c>
      <c r="K589" s="84" t="b">
        <v>0</v>
      </c>
      <c r="L589" s="84" t="b">
        <v>0</v>
      </c>
    </row>
    <row r="590" spans="1:12" ht="15">
      <c r="A590" s="84" t="s">
        <v>4775</v>
      </c>
      <c r="B590" s="84" t="s">
        <v>4822</v>
      </c>
      <c r="C590" s="84">
        <v>10</v>
      </c>
      <c r="D590" s="122">
        <v>0</v>
      </c>
      <c r="E590" s="122">
        <v>1.1072099696478683</v>
      </c>
      <c r="F590" s="84" t="s">
        <v>4618</v>
      </c>
      <c r="G590" s="84" t="b">
        <v>0</v>
      </c>
      <c r="H590" s="84" t="b">
        <v>0</v>
      </c>
      <c r="I590" s="84" t="b">
        <v>0</v>
      </c>
      <c r="J590" s="84" t="b">
        <v>0</v>
      </c>
      <c r="K590" s="84" t="b">
        <v>0</v>
      </c>
      <c r="L590" s="84" t="b">
        <v>0</v>
      </c>
    </row>
    <row r="591" spans="1:12" ht="15">
      <c r="A591" s="84" t="s">
        <v>4822</v>
      </c>
      <c r="B591" s="84" t="s">
        <v>4823</v>
      </c>
      <c r="C591" s="84">
        <v>10</v>
      </c>
      <c r="D591" s="122">
        <v>0</v>
      </c>
      <c r="E591" s="122">
        <v>1.1072099696478683</v>
      </c>
      <c r="F591" s="84" t="s">
        <v>4618</v>
      </c>
      <c r="G591" s="84" t="b">
        <v>0</v>
      </c>
      <c r="H591" s="84" t="b">
        <v>0</v>
      </c>
      <c r="I591" s="84" t="b">
        <v>0</v>
      </c>
      <c r="J591" s="84" t="b">
        <v>0</v>
      </c>
      <c r="K591" s="84" t="b">
        <v>0</v>
      </c>
      <c r="L591" s="84" t="b">
        <v>0</v>
      </c>
    </row>
    <row r="592" spans="1:12" ht="15">
      <c r="A592" s="84" t="s">
        <v>4823</v>
      </c>
      <c r="B592" s="84" t="s">
        <v>4824</v>
      </c>
      <c r="C592" s="84">
        <v>10</v>
      </c>
      <c r="D592" s="122">
        <v>0</v>
      </c>
      <c r="E592" s="122">
        <v>1.1072099696478683</v>
      </c>
      <c r="F592" s="84" t="s">
        <v>4618</v>
      </c>
      <c r="G592" s="84" t="b">
        <v>0</v>
      </c>
      <c r="H592" s="84" t="b">
        <v>0</v>
      </c>
      <c r="I592" s="84" t="b">
        <v>0</v>
      </c>
      <c r="J592" s="84" t="b">
        <v>0</v>
      </c>
      <c r="K592" s="84" t="b">
        <v>0</v>
      </c>
      <c r="L592" s="84" t="b">
        <v>0</v>
      </c>
    </row>
    <row r="593" spans="1:12" ht="15">
      <c r="A593" s="84" t="s">
        <v>4824</v>
      </c>
      <c r="B593" s="84" t="s">
        <v>4825</v>
      </c>
      <c r="C593" s="84">
        <v>10</v>
      </c>
      <c r="D593" s="122">
        <v>0</v>
      </c>
      <c r="E593" s="122">
        <v>1.1072099696478683</v>
      </c>
      <c r="F593" s="84" t="s">
        <v>4618</v>
      </c>
      <c r="G593" s="84" t="b">
        <v>0</v>
      </c>
      <c r="H593" s="84" t="b">
        <v>0</v>
      </c>
      <c r="I593" s="84" t="b">
        <v>0</v>
      </c>
      <c r="J593" s="84" t="b">
        <v>0</v>
      </c>
      <c r="K593" s="84" t="b">
        <v>0</v>
      </c>
      <c r="L593" s="84" t="b">
        <v>0</v>
      </c>
    </row>
    <row r="594" spans="1:12" ht="15">
      <c r="A594" s="84" t="s">
        <v>4825</v>
      </c>
      <c r="B594" s="84" t="s">
        <v>5371</v>
      </c>
      <c r="C594" s="84">
        <v>10</v>
      </c>
      <c r="D594" s="122">
        <v>0</v>
      </c>
      <c r="E594" s="122">
        <v>1.1072099696478683</v>
      </c>
      <c r="F594" s="84" t="s">
        <v>4618</v>
      </c>
      <c r="G594" s="84" t="b">
        <v>0</v>
      </c>
      <c r="H594" s="84" t="b">
        <v>0</v>
      </c>
      <c r="I594" s="84" t="b">
        <v>0</v>
      </c>
      <c r="J594" s="84" t="b">
        <v>0</v>
      </c>
      <c r="K594" s="84" t="b">
        <v>0</v>
      </c>
      <c r="L594" s="84" t="b">
        <v>0</v>
      </c>
    </row>
    <row r="595" spans="1:12" ht="15">
      <c r="A595" s="84" t="s">
        <v>328</v>
      </c>
      <c r="B595" s="84" t="s">
        <v>4819</v>
      </c>
      <c r="C595" s="84">
        <v>9</v>
      </c>
      <c r="D595" s="122">
        <v>0.0029841841670005527</v>
      </c>
      <c r="E595" s="122">
        <v>1.1529674602085436</v>
      </c>
      <c r="F595" s="84" t="s">
        <v>4618</v>
      </c>
      <c r="G595" s="84" t="b">
        <v>0</v>
      </c>
      <c r="H595" s="84" t="b">
        <v>0</v>
      </c>
      <c r="I595" s="84" t="b">
        <v>0</v>
      </c>
      <c r="J595" s="84" t="b">
        <v>0</v>
      </c>
      <c r="K595" s="84" t="b">
        <v>0</v>
      </c>
      <c r="L595" s="84" t="b">
        <v>0</v>
      </c>
    </row>
    <row r="596" spans="1:12" ht="15">
      <c r="A596" s="84" t="s">
        <v>5371</v>
      </c>
      <c r="B596" s="84" t="s">
        <v>4778</v>
      </c>
      <c r="C596" s="84">
        <v>9</v>
      </c>
      <c r="D596" s="122">
        <v>0.0029841841670005527</v>
      </c>
      <c r="E596" s="122">
        <v>1.1072099696478683</v>
      </c>
      <c r="F596" s="84" t="s">
        <v>4618</v>
      </c>
      <c r="G596" s="84" t="b">
        <v>0</v>
      </c>
      <c r="H596" s="84" t="b">
        <v>0</v>
      </c>
      <c r="I596" s="84" t="b">
        <v>0</v>
      </c>
      <c r="J596" s="84" t="b">
        <v>0</v>
      </c>
      <c r="K596" s="84" t="b">
        <v>0</v>
      </c>
      <c r="L596" s="84" t="b">
        <v>0</v>
      </c>
    </row>
    <row r="597" spans="1:12" ht="15">
      <c r="A597" s="84" t="s">
        <v>4830</v>
      </c>
      <c r="B597" s="84" t="s">
        <v>4831</v>
      </c>
      <c r="C597" s="84">
        <v>7</v>
      </c>
      <c r="D597" s="122">
        <v>0</v>
      </c>
      <c r="E597" s="122">
        <v>1.304121072641123</v>
      </c>
      <c r="F597" s="84" t="s">
        <v>4619</v>
      </c>
      <c r="G597" s="84" t="b">
        <v>0</v>
      </c>
      <c r="H597" s="84" t="b">
        <v>0</v>
      </c>
      <c r="I597" s="84" t="b">
        <v>0</v>
      </c>
      <c r="J597" s="84" t="b">
        <v>0</v>
      </c>
      <c r="K597" s="84" t="b">
        <v>0</v>
      </c>
      <c r="L597" s="84" t="b">
        <v>0</v>
      </c>
    </row>
    <row r="598" spans="1:12" ht="15">
      <c r="A598" s="84" t="s">
        <v>4831</v>
      </c>
      <c r="B598" s="84" t="s">
        <v>638</v>
      </c>
      <c r="C598" s="84">
        <v>7</v>
      </c>
      <c r="D598" s="122">
        <v>0</v>
      </c>
      <c r="E598" s="122">
        <v>1.304121072641123</v>
      </c>
      <c r="F598" s="84" t="s">
        <v>4619</v>
      </c>
      <c r="G598" s="84" t="b">
        <v>0</v>
      </c>
      <c r="H598" s="84" t="b">
        <v>0</v>
      </c>
      <c r="I598" s="84" t="b">
        <v>0</v>
      </c>
      <c r="J598" s="84" t="b">
        <v>0</v>
      </c>
      <c r="K598" s="84" t="b">
        <v>0</v>
      </c>
      <c r="L598" s="84" t="b">
        <v>0</v>
      </c>
    </row>
    <row r="599" spans="1:12" ht="15">
      <c r="A599" s="84" t="s">
        <v>4832</v>
      </c>
      <c r="B599" s="84" t="s">
        <v>4833</v>
      </c>
      <c r="C599" s="84">
        <v>7</v>
      </c>
      <c r="D599" s="122">
        <v>0</v>
      </c>
      <c r="E599" s="122">
        <v>1.304121072641123</v>
      </c>
      <c r="F599" s="84" t="s">
        <v>4619</v>
      </c>
      <c r="G599" s="84" t="b">
        <v>0</v>
      </c>
      <c r="H599" s="84" t="b">
        <v>0</v>
      </c>
      <c r="I599" s="84" t="b">
        <v>0</v>
      </c>
      <c r="J599" s="84" t="b">
        <v>1</v>
      </c>
      <c r="K599" s="84" t="b">
        <v>0</v>
      </c>
      <c r="L599" s="84" t="b">
        <v>0</v>
      </c>
    </row>
    <row r="600" spans="1:12" ht="15">
      <c r="A600" s="84" t="s">
        <v>4833</v>
      </c>
      <c r="B600" s="84" t="s">
        <v>4834</v>
      </c>
      <c r="C600" s="84">
        <v>7</v>
      </c>
      <c r="D600" s="122">
        <v>0</v>
      </c>
      <c r="E600" s="122">
        <v>1.304121072641123</v>
      </c>
      <c r="F600" s="84" t="s">
        <v>4619</v>
      </c>
      <c r="G600" s="84" t="b">
        <v>1</v>
      </c>
      <c r="H600" s="84" t="b">
        <v>0</v>
      </c>
      <c r="I600" s="84" t="b">
        <v>0</v>
      </c>
      <c r="J600" s="84" t="b">
        <v>0</v>
      </c>
      <c r="K600" s="84" t="b">
        <v>0</v>
      </c>
      <c r="L600" s="84" t="b">
        <v>0</v>
      </c>
    </row>
    <row r="601" spans="1:12" ht="15">
      <c r="A601" s="84" t="s">
        <v>4788</v>
      </c>
      <c r="B601" s="84" t="s">
        <v>4827</v>
      </c>
      <c r="C601" s="84">
        <v>7</v>
      </c>
      <c r="D601" s="122">
        <v>0</v>
      </c>
      <c r="E601" s="122">
        <v>1.2461291256634364</v>
      </c>
      <c r="F601" s="84" t="s">
        <v>4619</v>
      </c>
      <c r="G601" s="84" t="b">
        <v>0</v>
      </c>
      <c r="H601" s="84" t="b">
        <v>0</v>
      </c>
      <c r="I601" s="84" t="b">
        <v>0</v>
      </c>
      <c r="J601" s="84" t="b">
        <v>0</v>
      </c>
      <c r="K601" s="84" t="b">
        <v>0</v>
      </c>
      <c r="L601" s="84" t="b">
        <v>0</v>
      </c>
    </row>
    <row r="602" spans="1:12" ht="15">
      <c r="A602" s="84" t="s">
        <v>4827</v>
      </c>
      <c r="B602" s="84" t="s">
        <v>4828</v>
      </c>
      <c r="C602" s="84">
        <v>7</v>
      </c>
      <c r="D602" s="122">
        <v>0</v>
      </c>
      <c r="E602" s="122">
        <v>1.1881371786857495</v>
      </c>
      <c r="F602" s="84" t="s">
        <v>4619</v>
      </c>
      <c r="G602" s="84" t="b">
        <v>0</v>
      </c>
      <c r="H602" s="84" t="b">
        <v>0</v>
      </c>
      <c r="I602" s="84" t="b">
        <v>0</v>
      </c>
      <c r="J602" s="84" t="b">
        <v>0</v>
      </c>
      <c r="K602" s="84" t="b">
        <v>0</v>
      </c>
      <c r="L602" s="84" t="b">
        <v>0</v>
      </c>
    </row>
    <row r="603" spans="1:12" ht="15">
      <c r="A603" s="84" t="s">
        <v>4828</v>
      </c>
      <c r="B603" s="84" t="s">
        <v>4805</v>
      </c>
      <c r="C603" s="84">
        <v>7</v>
      </c>
      <c r="D603" s="122">
        <v>0</v>
      </c>
      <c r="E603" s="122">
        <v>1.2461291256634364</v>
      </c>
      <c r="F603" s="84" t="s">
        <v>4619</v>
      </c>
      <c r="G603" s="84" t="b">
        <v>0</v>
      </c>
      <c r="H603" s="84" t="b">
        <v>0</v>
      </c>
      <c r="I603" s="84" t="b">
        <v>0</v>
      </c>
      <c r="J603" s="84" t="b">
        <v>0</v>
      </c>
      <c r="K603" s="84" t="b">
        <v>0</v>
      </c>
      <c r="L603" s="84" t="b">
        <v>0</v>
      </c>
    </row>
    <row r="604" spans="1:12" ht="15">
      <c r="A604" s="84" t="s">
        <v>4805</v>
      </c>
      <c r="B604" s="84" t="s">
        <v>4829</v>
      </c>
      <c r="C604" s="84">
        <v>7</v>
      </c>
      <c r="D604" s="122">
        <v>0</v>
      </c>
      <c r="E604" s="122">
        <v>1.2461291256634364</v>
      </c>
      <c r="F604" s="84" t="s">
        <v>4619</v>
      </c>
      <c r="G604" s="84" t="b">
        <v>0</v>
      </c>
      <c r="H604" s="84" t="b">
        <v>0</v>
      </c>
      <c r="I604" s="84" t="b">
        <v>0</v>
      </c>
      <c r="J604" s="84" t="b">
        <v>0</v>
      </c>
      <c r="K604" s="84" t="b">
        <v>0</v>
      </c>
      <c r="L604" s="84" t="b">
        <v>0</v>
      </c>
    </row>
    <row r="605" spans="1:12" ht="15">
      <c r="A605" s="84" t="s">
        <v>367</v>
      </c>
      <c r="B605" s="84" t="s">
        <v>4830</v>
      </c>
      <c r="C605" s="84">
        <v>6</v>
      </c>
      <c r="D605" s="122">
        <v>0.0027140590390789146</v>
      </c>
      <c r="E605" s="122">
        <v>1.3710678622717363</v>
      </c>
      <c r="F605" s="84" t="s">
        <v>4619</v>
      </c>
      <c r="G605" s="84" t="b">
        <v>0</v>
      </c>
      <c r="H605" s="84" t="b">
        <v>0</v>
      </c>
      <c r="I605" s="84" t="b">
        <v>0</v>
      </c>
      <c r="J605" s="84" t="b">
        <v>0</v>
      </c>
      <c r="K605" s="84" t="b">
        <v>0</v>
      </c>
      <c r="L605" s="84" t="b">
        <v>0</v>
      </c>
    </row>
    <row r="606" spans="1:12" ht="15">
      <c r="A606" s="84" t="s">
        <v>638</v>
      </c>
      <c r="B606" s="84" t="s">
        <v>5356</v>
      </c>
      <c r="C606" s="84">
        <v>5</v>
      </c>
      <c r="D606" s="122">
        <v>0.004936757962102635</v>
      </c>
      <c r="E606" s="122">
        <v>1.304121072641123</v>
      </c>
      <c r="F606" s="84" t="s">
        <v>4619</v>
      </c>
      <c r="G606" s="84" t="b">
        <v>0</v>
      </c>
      <c r="H606" s="84" t="b">
        <v>0</v>
      </c>
      <c r="I606" s="84" t="b">
        <v>0</v>
      </c>
      <c r="J606" s="84" t="b">
        <v>0</v>
      </c>
      <c r="K606" s="84" t="b">
        <v>0</v>
      </c>
      <c r="L606" s="84" t="b">
        <v>0</v>
      </c>
    </row>
    <row r="607" spans="1:12" ht="15">
      <c r="A607" s="84" t="s">
        <v>5356</v>
      </c>
      <c r="B607" s="84" t="s">
        <v>5407</v>
      </c>
      <c r="C607" s="84">
        <v>5</v>
      </c>
      <c r="D607" s="122">
        <v>0.004936757962102635</v>
      </c>
      <c r="E607" s="122">
        <v>1.450249108319361</v>
      </c>
      <c r="F607" s="84" t="s">
        <v>4619</v>
      </c>
      <c r="G607" s="84" t="b">
        <v>0</v>
      </c>
      <c r="H607" s="84" t="b">
        <v>0</v>
      </c>
      <c r="I607" s="84" t="b">
        <v>0</v>
      </c>
      <c r="J607" s="84" t="b">
        <v>0</v>
      </c>
      <c r="K607" s="84" t="b">
        <v>0</v>
      </c>
      <c r="L607" s="84" t="b">
        <v>0</v>
      </c>
    </row>
    <row r="608" spans="1:12" ht="15">
      <c r="A608" s="84" t="s">
        <v>5407</v>
      </c>
      <c r="B608" s="84" t="s">
        <v>4832</v>
      </c>
      <c r="C608" s="84">
        <v>5</v>
      </c>
      <c r="D608" s="122">
        <v>0.004936757962102635</v>
      </c>
      <c r="E608" s="122">
        <v>1.304121072641123</v>
      </c>
      <c r="F608" s="84" t="s">
        <v>4619</v>
      </c>
      <c r="G608" s="84" t="b">
        <v>0</v>
      </c>
      <c r="H608" s="84" t="b">
        <v>0</v>
      </c>
      <c r="I608" s="84" t="b">
        <v>0</v>
      </c>
      <c r="J608" s="84" t="b">
        <v>0</v>
      </c>
      <c r="K608" s="84" t="b">
        <v>0</v>
      </c>
      <c r="L608" s="84" t="b">
        <v>0</v>
      </c>
    </row>
    <row r="609" spans="1:12" ht="15">
      <c r="A609" s="84" t="s">
        <v>4834</v>
      </c>
      <c r="B609" s="84" t="s">
        <v>5408</v>
      </c>
      <c r="C609" s="84">
        <v>5</v>
      </c>
      <c r="D609" s="122">
        <v>0.004936757962102635</v>
      </c>
      <c r="E609" s="122">
        <v>1.304121072641123</v>
      </c>
      <c r="F609" s="84" t="s">
        <v>4619</v>
      </c>
      <c r="G609" s="84" t="b">
        <v>0</v>
      </c>
      <c r="H609" s="84" t="b">
        <v>0</v>
      </c>
      <c r="I609" s="84" t="b">
        <v>0</v>
      </c>
      <c r="J609" s="84" t="b">
        <v>0</v>
      </c>
      <c r="K609" s="84" t="b">
        <v>0</v>
      </c>
      <c r="L609" s="84" t="b">
        <v>0</v>
      </c>
    </row>
    <row r="610" spans="1:12" ht="15">
      <c r="A610" s="84" t="s">
        <v>5408</v>
      </c>
      <c r="B610" s="84" t="s">
        <v>4807</v>
      </c>
      <c r="C610" s="84">
        <v>5</v>
      </c>
      <c r="D610" s="122">
        <v>0.004936757962102635</v>
      </c>
      <c r="E610" s="122">
        <v>1.450249108319361</v>
      </c>
      <c r="F610" s="84" t="s">
        <v>4619</v>
      </c>
      <c r="G610" s="84" t="b">
        <v>0</v>
      </c>
      <c r="H610" s="84" t="b">
        <v>0</v>
      </c>
      <c r="I610" s="84" t="b">
        <v>0</v>
      </c>
      <c r="J610" s="84" t="b">
        <v>0</v>
      </c>
      <c r="K610" s="84" t="b">
        <v>0</v>
      </c>
      <c r="L610" s="84" t="b">
        <v>0</v>
      </c>
    </row>
    <row r="611" spans="1:12" ht="15">
      <c r="A611" s="84" t="s">
        <v>4807</v>
      </c>
      <c r="B611" s="84" t="s">
        <v>5409</v>
      </c>
      <c r="C611" s="84">
        <v>5</v>
      </c>
      <c r="D611" s="122">
        <v>0.004936757962102635</v>
      </c>
      <c r="E611" s="122">
        <v>1.450249108319361</v>
      </c>
      <c r="F611" s="84" t="s">
        <v>4619</v>
      </c>
      <c r="G611" s="84" t="b">
        <v>0</v>
      </c>
      <c r="H611" s="84" t="b">
        <v>0</v>
      </c>
      <c r="I611" s="84" t="b">
        <v>0</v>
      </c>
      <c r="J611" s="84" t="b">
        <v>0</v>
      </c>
      <c r="K611" s="84" t="b">
        <v>0</v>
      </c>
      <c r="L611" s="84" t="b">
        <v>0</v>
      </c>
    </row>
    <row r="612" spans="1:12" ht="15">
      <c r="A612" s="84" t="s">
        <v>5409</v>
      </c>
      <c r="B612" s="84" t="s">
        <v>5410</v>
      </c>
      <c r="C612" s="84">
        <v>5</v>
      </c>
      <c r="D612" s="122">
        <v>0.004936757962102635</v>
      </c>
      <c r="E612" s="122">
        <v>1.450249108319361</v>
      </c>
      <c r="F612" s="84" t="s">
        <v>4619</v>
      </c>
      <c r="G612" s="84" t="b">
        <v>0</v>
      </c>
      <c r="H612" s="84" t="b">
        <v>0</v>
      </c>
      <c r="I612" s="84" t="b">
        <v>0</v>
      </c>
      <c r="J612" s="84" t="b">
        <v>0</v>
      </c>
      <c r="K612" s="84" t="b">
        <v>0</v>
      </c>
      <c r="L612" s="84" t="b">
        <v>0</v>
      </c>
    </row>
    <row r="613" spans="1:12" ht="15">
      <c r="A613" s="84" t="s">
        <v>5410</v>
      </c>
      <c r="B613" s="84" t="s">
        <v>4788</v>
      </c>
      <c r="C613" s="84">
        <v>5</v>
      </c>
      <c r="D613" s="122">
        <v>0.004936757962102635</v>
      </c>
      <c r="E613" s="122">
        <v>1.304121072641123</v>
      </c>
      <c r="F613" s="84" t="s">
        <v>4619</v>
      </c>
      <c r="G613" s="84" t="b">
        <v>0</v>
      </c>
      <c r="H613" s="84" t="b">
        <v>0</v>
      </c>
      <c r="I613" s="84" t="b">
        <v>0</v>
      </c>
      <c r="J613" s="84" t="b">
        <v>0</v>
      </c>
      <c r="K613" s="84" t="b">
        <v>0</v>
      </c>
      <c r="L613" s="84" t="b">
        <v>0</v>
      </c>
    </row>
    <row r="614" spans="1:12" ht="15">
      <c r="A614" s="84" t="s">
        <v>4829</v>
      </c>
      <c r="B614" s="84" t="s">
        <v>5451</v>
      </c>
      <c r="C614" s="84">
        <v>4</v>
      </c>
      <c r="D614" s="122">
        <v>0.006568595910440391</v>
      </c>
      <c r="E614" s="122">
        <v>1.2461291256634364</v>
      </c>
      <c r="F614" s="84" t="s">
        <v>4619</v>
      </c>
      <c r="G614" s="84" t="b">
        <v>0</v>
      </c>
      <c r="H614" s="84" t="b">
        <v>0</v>
      </c>
      <c r="I614" s="84" t="b">
        <v>0</v>
      </c>
      <c r="J614" s="84" t="b">
        <v>0</v>
      </c>
      <c r="K614" s="84" t="b">
        <v>0</v>
      </c>
      <c r="L614" s="84" t="b">
        <v>0</v>
      </c>
    </row>
    <row r="615" spans="1:12" ht="15">
      <c r="A615" s="84" t="s">
        <v>638</v>
      </c>
      <c r="B615" s="84" t="s">
        <v>5479</v>
      </c>
      <c r="C615" s="84">
        <v>2</v>
      </c>
      <c r="D615" s="122">
        <v>0.007352270869598321</v>
      </c>
      <c r="E615" s="122">
        <v>1.304121072641123</v>
      </c>
      <c r="F615" s="84" t="s">
        <v>4619</v>
      </c>
      <c r="G615" s="84" t="b">
        <v>0</v>
      </c>
      <c r="H615" s="84" t="b">
        <v>0</v>
      </c>
      <c r="I615" s="84" t="b">
        <v>0</v>
      </c>
      <c r="J615" s="84" t="b">
        <v>0</v>
      </c>
      <c r="K615" s="84" t="b">
        <v>0</v>
      </c>
      <c r="L615" s="84" t="b">
        <v>0</v>
      </c>
    </row>
    <row r="616" spans="1:12" ht="15">
      <c r="A616" s="84" t="s">
        <v>5479</v>
      </c>
      <c r="B616" s="84" t="s">
        <v>4832</v>
      </c>
      <c r="C616" s="84">
        <v>2</v>
      </c>
      <c r="D616" s="122">
        <v>0.007352270869598321</v>
      </c>
      <c r="E616" s="122">
        <v>1.304121072641123</v>
      </c>
      <c r="F616" s="84" t="s">
        <v>4619</v>
      </c>
      <c r="G616" s="84" t="b">
        <v>0</v>
      </c>
      <c r="H616" s="84" t="b">
        <v>0</v>
      </c>
      <c r="I616" s="84" t="b">
        <v>0</v>
      </c>
      <c r="J616" s="84" t="b">
        <v>0</v>
      </c>
      <c r="K616" s="84" t="b">
        <v>0</v>
      </c>
      <c r="L616" s="84" t="b">
        <v>0</v>
      </c>
    </row>
    <row r="617" spans="1:12" ht="15">
      <c r="A617" s="84" t="s">
        <v>4834</v>
      </c>
      <c r="B617" s="84" t="s">
        <v>5405</v>
      </c>
      <c r="C617" s="84">
        <v>2</v>
      </c>
      <c r="D617" s="122">
        <v>0.007352270869598321</v>
      </c>
      <c r="E617" s="122">
        <v>1.304121072641123</v>
      </c>
      <c r="F617" s="84" t="s">
        <v>4619</v>
      </c>
      <c r="G617" s="84" t="b">
        <v>0</v>
      </c>
      <c r="H617" s="84" t="b">
        <v>0</v>
      </c>
      <c r="I617" s="84" t="b">
        <v>0</v>
      </c>
      <c r="J617" s="84" t="b">
        <v>0</v>
      </c>
      <c r="K617" s="84" t="b">
        <v>0</v>
      </c>
      <c r="L617" s="84" t="b">
        <v>0</v>
      </c>
    </row>
    <row r="618" spans="1:12" ht="15">
      <c r="A618" s="84" t="s">
        <v>5405</v>
      </c>
      <c r="B618" s="84" t="s">
        <v>5544</v>
      </c>
      <c r="C618" s="84">
        <v>2</v>
      </c>
      <c r="D618" s="122">
        <v>0.007352270869598321</v>
      </c>
      <c r="E618" s="122">
        <v>1.8481891169913987</v>
      </c>
      <c r="F618" s="84" t="s">
        <v>4619</v>
      </c>
      <c r="G618" s="84" t="b">
        <v>0</v>
      </c>
      <c r="H618" s="84" t="b">
        <v>0</v>
      </c>
      <c r="I618" s="84" t="b">
        <v>0</v>
      </c>
      <c r="J618" s="84" t="b">
        <v>0</v>
      </c>
      <c r="K618" s="84" t="b">
        <v>0</v>
      </c>
      <c r="L618" s="84" t="b">
        <v>0</v>
      </c>
    </row>
    <row r="619" spans="1:12" ht="15">
      <c r="A619" s="84" t="s">
        <v>5544</v>
      </c>
      <c r="B619" s="84" t="s">
        <v>4788</v>
      </c>
      <c r="C619" s="84">
        <v>2</v>
      </c>
      <c r="D619" s="122">
        <v>0.007352270869598321</v>
      </c>
      <c r="E619" s="122">
        <v>1.304121072641123</v>
      </c>
      <c r="F619" s="84" t="s">
        <v>4619</v>
      </c>
      <c r="G619" s="84" t="b">
        <v>0</v>
      </c>
      <c r="H619" s="84" t="b">
        <v>0</v>
      </c>
      <c r="I619" s="84" t="b">
        <v>0</v>
      </c>
      <c r="J619" s="84" t="b">
        <v>0</v>
      </c>
      <c r="K619" s="84" t="b">
        <v>0</v>
      </c>
      <c r="L619" s="84" t="b">
        <v>0</v>
      </c>
    </row>
    <row r="620" spans="1:12" ht="15">
      <c r="A620" s="84" t="s">
        <v>4829</v>
      </c>
      <c r="B620" s="84" t="s">
        <v>5545</v>
      </c>
      <c r="C620" s="84">
        <v>2</v>
      </c>
      <c r="D620" s="122">
        <v>0.007352270869598321</v>
      </c>
      <c r="E620" s="122">
        <v>1.2461291256634364</v>
      </c>
      <c r="F620" s="84" t="s">
        <v>4619</v>
      </c>
      <c r="G620" s="84" t="b">
        <v>0</v>
      </c>
      <c r="H620" s="84" t="b">
        <v>0</v>
      </c>
      <c r="I620" s="84" t="b">
        <v>0</v>
      </c>
      <c r="J620" s="84" t="b">
        <v>0</v>
      </c>
      <c r="K620" s="84" t="b">
        <v>0</v>
      </c>
      <c r="L620" s="84" t="b">
        <v>0</v>
      </c>
    </row>
    <row r="621" spans="1:12" ht="15">
      <c r="A621" s="84" t="s">
        <v>5386</v>
      </c>
      <c r="B621" s="84" t="s">
        <v>841</v>
      </c>
      <c r="C621" s="84">
        <v>6</v>
      </c>
      <c r="D621" s="122">
        <v>0</v>
      </c>
      <c r="E621" s="122">
        <v>1.3290587192642247</v>
      </c>
      <c r="F621" s="84" t="s">
        <v>4622</v>
      </c>
      <c r="G621" s="84" t="b">
        <v>0</v>
      </c>
      <c r="H621" s="84" t="b">
        <v>0</v>
      </c>
      <c r="I621" s="84" t="b">
        <v>0</v>
      </c>
      <c r="J621" s="84" t="b">
        <v>0</v>
      </c>
      <c r="K621" s="84" t="b">
        <v>0</v>
      </c>
      <c r="L621" s="84" t="b">
        <v>0</v>
      </c>
    </row>
    <row r="622" spans="1:12" ht="15">
      <c r="A622" s="84" t="s">
        <v>841</v>
      </c>
      <c r="B622" s="84" t="s">
        <v>5387</v>
      </c>
      <c r="C622" s="84">
        <v>6</v>
      </c>
      <c r="D622" s="122">
        <v>0</v>
      </c>
      <c r="E622" s="122">
        <v>1.3290587192642247</v>
      </c>
      <c r="F622" s="84" t="s">
        <v>4622</v>
      </c>
      <c r="G622" s="84" t="b">
        <v>0</v>
      </c>
      <c r="H622" s="84" t="b">
        <v>0</v>
      </c>
      <c r="I622" s="84" t="b">
        <v>0</v>
      </c>
      <c r="J622" s="84" t="b">
        <v>0</v>
      </c>
      <c r="K622" s="84" t="b">
        <v>0</v>
      </c>
      <c r="L622" s="84" t="b">
        <v>0</v>
      </c>
    </row>
    <row r="623" spans="1:12" ht="15">
      <c r="A623" s="84" t="s">
        <v>5387</v>
      </c>
      <c r="B623" s="84" t="s">
        <v>5348</v>
      </c>
      <c r="C623" s="84">
        <v>6</v>
      </c>
      <c r="D623" s="122">
        <v>0</v>
      </c>
      <c r="E623" s="122">
        <v>1.3290587192642247</v>
      </c>
      <c r="F623" s="84" t="s">
        <v>4622</v>
      </c>
      <c r="G623" s="84" t="b">
        <v>0</v>
      </c>
      <c r="H623" s="84" t="b">
        <v>0</v>
      </c>
      <c r="I623" s="84" t="b">
        <v>0</v>
      </c>
      <c r="J623" s="84" t="b">
        <v>0</v>
      </c>
      <c r="K623" s="84" t="b">
        <v>0</v>
      </c>
      <c r="L623" s="84" t="b">
        <v>0</v>
      </c>
    </row>
    <row r="624" spans="1:12" ht="15">
      <c r="A624" s="84" t="s">
        <v>5348</v>
      </c>
      <c r="B624" s="84" t="s">
        <v>4808</v>
      </c>
      <c r="C624" s="84">
        <v>6</v>
      </c>
      <c r="D624" s="122">
        <v>0</v>
      </c>
      <c r="E624" s="122">
        <v>1.3290587192642247</v>
      </c>
      <c r="F624" s="84" t="s">
        <v>4622</v>
      </c>
      <c r="G624" s="84" t="b">
        <v>0</v>
      </c>
      <c r="H624" s="84" t="b">
        <v>0</v>
      </c>
      <c r="I624" s="84" t="b">
        <v>0</v>
      </c>
      <c r="J624" s="84" t="b">
        <v>0</v>
      </c>
      <c r="K624" s="84" t="b">
        <v>0</v>
      </c>
      <c r="L624" s="84" t="b">
        <v>0</v>
      </c>
    </row>
    <row r="625" spans="1:12" ht="15">
      <c r="A625" s="84" t="s">
        <v>4808</v>
      </c>
      <c r="B625" s="84" t="s">
        <v>5388</v>
      </c>
      <c r="C625" s="84">
        <v>6</v>
      </c>
      <c r="D625" s="122">
        <v>0</v>
      </c>
      <c r="E625" s="122">
        <v>1.3290587192642247</v>
      </c>
      <c r="F625" s="84" t="s">
        <v>4622</v>
      </c>
      <c r="G625" s="84" t="b">
        <v>0</v>
      </c>
      <c r="H625" s="84" t="b">
        <v>0</v>
      </c>
      <c r="I625" s="84" t="b">
        <v>0</v>
      </c>
      <c r="J625" s="84" t="b">
        <v>0</v>
      </c>
      <c r="K625" s="84" t="b">
        <v>0</v>
      </c>
      <c r="L625" s="84" t="b">
        <v>0</v>
      </c>
    </row>
    <row r="626" spans="1:12" ht="15">
      <c r="A626" s="84" t="s">
        <v>5388</v>
      </c>
      <c r="B626" s="84" t="s">
        <v>5389</v>
      </c>
      <c r="C626" s="84">
        <v>6</v>
      </c>
      <c r="D626" s="122">
        <v>0</v>
      </c>
      <c r="E626" s="122">
        <v>1.3290587192642247</v>
      </c>
      <c r="F626" s="84" t="s">
        <v>4622</v>
      </c>
      <c r="G626" s="84" t="b">
        <v>0</v>
      </c>
      <c r="H626" s="84" t="b">
        <v>0</v>
      </c>
      <c r="I626" s="84" t="b">
        <v>0</v>
      </c>
      <c r="J626" s="84" t="b">
        <v>0</v>
      </c>
      <c r="K626" s="84" t="b">
        <v>0</v>
      </c>
      <c r="L626" s="84" t="b">
        <v>0</v>
      </c>
    </row>
    <row r="627" spans="1:12" ht="15">
      <c r="A627" s="84" t="s">
        <v>5389</v>
      </c>
      <c r="B627" s="84" t="s">
        <v>5381</v>
      </c>
      <c r="C627" s="84">
        <v>6</v>
      </c>
      <c r="D627" s="122">
        <v>0</v>
      </c>
      <c r="E627" s="122">
        <v>1.2621119296336114</v>
      </c>
      <c r="F627" s="84" t="s">
        <v>4622</v>
      </c>
      <c r="G627" s="84" t="b">
        <v>0</v>
      </c>
      <c r="H627" s="84" t="b">
        <v>0</v>
      </c>
      <c r="I627" s="84" t="b">
        <v>0</v>
      </c>
      <c r="J627" s="84" t="b">
        <v>0</v>
      </c>
      <c r="K627" s="84" t="b">
        <v>0</v>
      </c>
      <c r="L627" s="84" t="b">
        <v>0</v>
      </c>
    </row>
    <row r="628" spans="1:12" ht="15">
      <c r="A628" s="84" t="s">
        <v>5381</v>
      </c>
      <c r="B628" s="84" t="s">
        <v>4814</v>
      </c>
      <c r="C628" s="84">
        <v>6</v>
      </c>
      <c r="D628" s="122">
        <v>0</v>
      </c>
      <c r="E628" s="122">
        <v>1.2621119296336114</v>
      </c>
      <c r="F628" s="84" t="s">
        <v>4622</v>
      </c>
      <c r="G628" s="84" t="b">
        <v>0</v>
      </c>
      <c r="H628" s="84" t="b">
        <v>0</v>
      </c>
      <c r="I628" s="84" t="b">
        <v>0</v>
      </c>
      <c r="J628" s="84" t="b">
        <v>0</v>
      </c>
      <c r="K628" s="84" t="b">
        <v>0</v>
      </c>
      <c r="L628" s="84" t="b">
        <v>0</v>
      </c>
    </row>
    <row r="629" spans="1:12" ht="15">
      <c r="A629" s="84" t="s">
        <v>4814</v>
      </c>
      <c r="B629" s="84" t="s">
        <v>5390</v>
      </c>
      <c r="C629" s="84">
        <v>6</v>
      </c>
      <c r="D629" s="122">
        <v>0</v>
      </c>
      <c r="E629" s="122">
        <v>1.3290587192642247</v>
      </c>
      <c r="F629" s="84" t="s">
        <v>4622</v>
      </c>
      <c r="G629" s="84" t="b">
        <v>0</v>
      </c>
      <c r="H629" s="84" t="b">
        <v>0</v>
      </c>
      <c r="I629" s="84" t="b">
        <v>0</v>
      </c>
      <c r="J629" s="84" t="b">
        <v>0</v>
      </c>
      <c r="K629" s="84" t="b">
        <v>0</v>
      </c>
      <c r="L629" s="84" t="b">
        <v>0</v>
      </c>
    </row>
    <row r="630" spans="1:12" ht="15">
      <c r="A630" s="84" t="s">
        <v>5390</v>
      </c>
      <c r="B630" s="84" t="s">
        <v>5375</v>
      </c>
      <c r="C630" s="84">
        <v>6</v>
      </c>
      <c r="D630" s="122">
        <v>0</v>
      </c>
      <c r="E630" s="122">
        <v>1.3290587192642247</v>
      </c>
      <c r="F630" s="84" t="s">
        <v>4622</v>
      </c>
      <c r="G630" s="84" t="b">
        <v>0</v>
      </c>
      <c r="H630" s="84" t="b">
        <v>0</v>
      </c>
      <c r="I630" s="84" t="b">
        <v>0</v>
      </c>
      <c r="J630" s="84" t="b">
        <v>0</v>
      </c>
      <c r="K630" s="84" t="b">
        <v>0</v>
      </c>
      <c r="L630" s="84" t="b">
        <v>0</v>
      </c>
    </row>
    <row r="631" spans="1:12" ht="15">
      <c r="A631" s="84" t="s">
        <v>5375</v>
      </c>
      <c r="B631" s="84" t="s">
        <v>5356</v>
      </c>
      <c r="C631" s="84">
        <v>6</v>
      </c>
      <c r="D631" s="122">
        <v>0</v>
      </c>
      <c r="E631" s="122">
        <v>1.2041199826559248</v>
      </c>
      <c r="F631" s="84" t="s">
        <v>4622</v>
      </c>
      <c r="G631" s="84" t="b">
        <v>0</v>
      </c>
      <c r="H631" s="84" t="b">
        <v>0</v>
      </c>
      <c r="I631" s="84" t="b">
        <v>0</v>
      </c>
      <c r="J631" s="84" t="b">
        <v>0</v>
      </c>
      <c r="K631" s="84" t="b">
        <v>0</v>
      </c>
      <c r="L631" s="84" t="b">
        <v>0</v>
      </c>
    </row>
    <row r="632" spans="1:12" ht="15">
      <c r="A632" s="84" t="s">
        <v>5356</v>
      </c>
      <c r="B632" s="84" t="s">
        <v>5346</v>
      </c>
      <c r="C632" s="84">
        <v>6</v>
      </c>
      <c r="D632" s="122">
        <v>0</v>
      </c>
      <c r="E632" s="122">
        <v>1.2041199826559248</v>
      </c>
      <c r="F632" s="84" t="s">
        <v>4622</v>
      </c>
      <c r="G632" s="84" t="b">
        <v>0</v>
      </c>
      <c r="H632" s="84" t="b">
        <v>0</v>
      </c>
      <c r="I632" s="84" t="b">
        <v>0</v>
      </c>
      <c r="J632" s="84" t="b">
        <v>0</v>
      </c>
      <c r="K632" s="84" t="b">
        <v>0</v>
      </c>
      <c r="L632" s="84" t="b">
        <v>0</v>
      </c>
    </row>
    <row r="633" spans="1:12" ht="15">
      <c r="A633" s="84" t="s">
        <v>5346</v>
      </c>
      <c r="B633" s="84" t="s">
        <v>5376</v>
      </c>
      <c r="C633" s="84">
        <v>6</v>
      </c>
      <c r="D633" s="122">
        <v>0</v>
      </c>
      <c r="E633" s="122">
        <v>1.3290587192642247</v>
      </c>
      <c r="F633" s="84" t="s">
        <v>4622</v>
      </c>
      <c r="G633" s="84" t="b">
        <v>0</v>
      </c>
      <c r="H633" s="84" t="b">
        <v>0</v>
      </c>
      <c r="I633" s="84" t="b">
        <v>0</v>
      </c>
      <c r="J633" s="84" t="b">
        <v>0</v>
      </c>
      <c r="K633" s="84" t="b">
        <v>0</v>
      </c>
      <c r="L633" s="84" t="b">
        <v>0</v>
      </c>
    </row>
    <row r="634" spans="1:12" ht="15">
      <c r="A634" s="84" t="s">
        <v>5376</v>
      </c>
      <c r="B634" s="84" t="s">
        <v>5353</v>
      </c>
      <c r="C634" s="84">
        <v>6</v>
      </c>
      <c r="D634" s="122">
        <v>0</v>
      </c>
      <c r="E634" s="122">
        <v>1.3290587192642247</v>
      </c>
      <c r="F634" s="84" t="s">
        <v>4622</v>
      </c>
      <c r="G634" s="84" t="b">
        <v>0</v>
      </c>
      <c r="H634" s="84" t="b">
        <v>0</v>
      </c>
      <c r="I634" s="84" t="b">
        <v>0</v>
      </c>
      <c r="J634" s="84" t="b">
        <v>0</v>
      </c>
      <c r="K634" s="84" t="b">
        <v>0</v>
      </c>
      <c r="L634" s="84" t="b">
        <v>0</v>
      </c>
    </row>
    <row r="635" spans="1:12" ht="15">
      <c r="A635" s="84" t="s">
        <v>5353</v>
      </c>
      <c r="B635" s="84" t="s">
        <v>5391</v>
      </c>
      <c r="C635" s="84">
        <v>6</v>
      </c>
      <c r="D635" s="122">
        <v>0</v>
      </c>
      <c r="E635" s="122">
        <v>1.3290587192642247</v>
      </c>
      <c r="F635" s="84" t="s">
        <v>4622</v>
      </c>
      <c r="G635" s="84" t="b">
        <v>0</v>
      </c>
      <c r="H635" s="84" t="b">
        <v>0</v>
      </c>
      <c r="I635" s="84" t="b">
        <v>0</v>
      </c>
      <c r="J635" s="84" t="b">
        <v>0</v>
      </c>
      <c r="K635" s="84" t="b">
        <v>0</v>
      </c>
      <c r="L635" s="84" t="b">
        <v>0</v>
      </c>
    </row>
    <row r="636" spans="1:12" ht="15">
      <c r="A636" s="84" t="s">
        <v>5391</v>
      </c>
      <c r="B636" s="84" t="s">
        <v>5392</v>
      </c>
      <c r="C636" s="84">
        <v>6</v>
      </c>
      <c r="D636" s="122">
        <v>0</v>
      </c>
      <c r="E636" s="122">
        <v>1.3290587192642247</v>
      </c>
      <c r="F636" s="84" t="s">
        <v>4622</v>
      </c>
      <c r="G636" s="84" t="b">
        <v>0</v>
      </c>
      <c r="H636" s="84" t="b">
        <v>0</v>
      </c>
      <c r="I636" s="84" t="b">
        <v>0</v>
      </c>
      <c r="J636" s="84" t="b">
        <v>0</v>
      </c>
      <c r="K636" s="84" t="b">
        <v>0</v>
      </c>
      <c r="L636" s="84" t="b">
        <v>0</v>
      </c>
    </row>
    <row r="637" spans="1:12" ht="15">
      <c r="A637" s="84" t="s">
        <v>364</v>
      </c>
      <c r="B637" s="84" t="s">
        <v>5386</v>
      </c>
      <c r="C637" s="84">
        <v>5</v>
      </c>
      <c r="D637" s="122">
        <v>0.002954524106254657</v>
      </c>
      <c r="E637" s="122">
        <v>1.4082399653118496</v>
      </c>
      <c r="F637" s="84" t="s">
        <v>4622</v>
      </c>
      <c r="G637" s="84" t="b">
        <v>0</v>
      </c>
      <c r="H637" s="84" t="b">
        <v>0</v>
      </c>
      <c r="I637" s="84" t="b">
        <v>0</v>
      </c>
      <c r="J637" s="84" t="b">
        <v>0</v>
      </c>
      <c r="K637" s="84" t="b">
        <v>0</v>
      </c>
      <c r="L637" s="84" t="b">
        <v>0</v>
      </c>
    </row>
    <row r="638" spans="1:12" ht="15">
      <c r="A638" s="84" t="s">
        <v>5392</v>
      </c>
      <c r="B638" s="84" t="s">
        <v>5406</v>
      </c>
      <c r="C638" s="84">
        <v>5</v>
      </c>
      <c r="D638" s="122">
        <v>0.002954524106254657</v>
      </c>
      <c r="E638" s="122">
        <v>1.3290587192642247</v>
      </c>
      <c r="F638" s="84" t="s">
        <v>4622</v>
      </c>
      <c r="G638" s="84" t="b">
        <v>0</v>
      </c>
      <c r="H638" s="84" t="b">
        <v>0</v>
      </c>
      <c r="I638" s="84" t="b">
        <v>0</v>
      </c>
      <c r="J638" s="84" t="b">
        <v>0</v>
      </c>
      <c r="K638" s="84" t="b">
        <v>0</v>
      </c>
      <c r="L638" s="84" t="b">
        <v>0</v>
      </c>
    </row>
    <row r="639" spans="1:12" ht="15">
      <c r="A639" s="84" t="s">
        <v>5529</v>
      </c>
      <c r="B639" s="84" t="s">
        <v>534</v>
      </c>
      <c r="C639" s="84">
        <v>3</v>
      </c>
      <c r="D639" s="122">
        <v>0</v>
      </c>
      <c r="E639" s="122">
        <v>1.156347200859924</v>
      </c>
      <c r="F639" s="84" t="s">
        <v>4623</v>
      </c>
      <c r="G639" s="84" t="b">
        <v>0</v>
      </c>
      <c r="H639" s="84" t="b">
        <v>0</v>
      </c>
      <c r="I639" s="84" t="b">
        <v>0</v>
      </c>
      <c r="J639" s="84" t="b">
        <v>0</v>
      </c>
      <c r="K639" s="84" t="b">
        <v>0</v>
      </c>
      <c r="L639" s="84" t="b">
        <v>0</v>
      </c>
    </row>
    <row r="640" spans="1:12" ht="15">
      <c r="A640" s="84" t="s">
        <v>534</v>
      </c>
      <c r="B640" s="84" t="s">
        <v>533</v>
      </c>
      <c r="C640" s="84">
        <v>3</v>
      </c>
      <c r="D640" s="122">
        <v>0</v>
      </c>
      <c r="E640" s="122">
        <v>1.156347200859924</v>
      </c>
      <c r="F640" s="84" t="s">
        <v>4623</v>
      </c>
      <c r="G640" s="84" t="b">
        <v>0</v>
      </c>
      <c r="H640" s="84" t="b">
        <v>0</v>
      </c>
      <c r="I640" s="84" t="b">
        <v>0</v>
      </c>
      <c r="J640" s="84" t="b">
        <v>0</v>
      </c>
      <c r="K640" s="84" t="b">
        <v>0</v>
      </c>
      <c r="L640" s="84" t="b">
        <v>0</v>
      </c>
    </row>
    <row r="641" spans="1:12" ht="15">
      <c r="A641" s="84" t="s">
        <v>533</v>
      </c>
      <c r="B641" s="84" t="s">
        <v>532</v>
      </c>
      <c r="C641" s="84">
        <v>3</v>
      </c>
      <c r="D641" s="122">
        <v>0</v>
      </c>
      <c r="E641" s="122">
        <v>1.156347200859924</v>
      </c>
      <c r="F641" s="84" t="s">
        <v>4623</v>
      </c>
      <c r="G641" s="84" t="b">
        <v>0</v>
      </c>
      <c r="H641" s="84" t="b">
        <v>0</v>
      </c>
      <c r="I641" s="84" t="b">
        <v>0</v>
      </c>
      <c r="J641" s="84" t="b">
        <v>0</v>
      </c>
      <c r="K641" s="84" t="b">
        <v>0</v>
      </c>
      <c r="L641" s="84" t="b">
        <v>0</v>
      </c>
    </row>
    <row r="642" spans="1:12" ht="15">
      <c r="A642" s="84" t="s">
        <v>532</v>
      </c>
      <c r="B642" s="84" t="s">
        <v>5530</v>
      </c>
      <c r="C642" s="84">
        <v>3</v>
      </c>
      <c r="D642" s="122">
        <v>0</v>
      </c>
      <c r="E642" s="122">
        <v>1.156347200859924</v>
      </c>
      <c r="F642" s="84" t="s">
        <v>4623</v>
      </c>
      <c r="G642" s="84" t="b">
        <v>0</v>
      </c>
      <c r="H642" s="84" t="b">
        <v>0</v>
      </c>
      <c r="I642" s="84" t="b">
        <v>0</v>
      </c>
      <c r="J642" s="84" t="b">
        <v>0</v>
      </c>
      <c r="K642" s="84" t="b">
        <v>1</v>
      </c>
      <c r="L642" s="84" t="b">
        <v>0</v>
      </c>
    </row>
    <row r="643" spans="1:12" ht="15">
      <c r="A643" s="84" t="s">
        <v>5530</v>
      </c>
      <c r="B643" s="84" t="s">
        <v>5531</v>
      </c>
      <c r="C643" s="84">
        <v>3</v>
      </c>
      <c r="D643" s="122">
        <v>0</v>
      </c>
      <c r="E643" s="122">
        <v>1.156347200859924</v>
      </c>
      <c r="F643" s="84" t="s">
        <v>4623</v>
      </c>
      <c r="G643" s="84" t="b">
        <v>0</v>
      </c>
      <c r="H643" s="84" t="b">
        <v>1</v>
      </c>
      <c r="I643" s="84" t="b">
        <v>0</v>
      </c>
      <c r="J643" s="84" t="b">
        <v>0</v>
      </c>
      <c r="K643" s="84" t="b">
        <v>0</v>
      </c>
      <c r="L643" s="84" t="b">
        <v>0</v>
      </c>
    </row>
    <row r="644" spans="1:12" ht="15">
      <c r="A644" s="84" t="s">
        <v>5531</v>
      </c>
      <c r="B644" s="84" t="s">
        <v>5474</v>
      </c>
      <c r="C644" s="84">
        <v>3</v>
      </c>
      <c r="D644" s="122">
        <v>0</v>
      </c>
      <c r="E644" s="122">
        <v>1.156347200859924</v>
      </c>
      <c r="F644" s="84" t="s">
        <v>4623</v>
      </c>
      <c r="G644" s="84" t="b">
        <v>0</v>
      </c>
      <c r="H644" s="84" t="b">
        <v>0</v>
      </c>
      <c r="I644" s="84" t="b">
        <v>0</v>
      </c>
      <c r="J644" s="84" t="b">
        <v>0</v>
      </c>
      <c r="K644" s="84" t="b">
        <v>0</v>
      </c>
      <c r="L644" s="84" t="b">
        <v>0</v>
      </c>
    </row>
    <row r="645" spans="1:12" ht="15">
      <c r="A645" s="84" t="s">
        <v>5474</v>
      </c>
      <c r="B645" s="84" t="s">
        <v>5353</v>
      </c>
      <c r="C645" s="84">
        <v>3</v>
      </c>
      <c r="D645" s="122">
        <v>0</v>
      </c>
      <c r="E645" s="122">
        <v>1.156347200859924</v>
      </c>
      <c r="F645" s="84" t="s">
        <v>4623</v>
      </c>
      <c r="G645" s="84" t="b">
        <v>0</v>
      </c>
      <c r="H645" s="84" t="b">
        <v>0</v>
      </c>
      <c r="I645" s="84" t="b">
        <v>0</v>
      </c>
      <c r="J645" s="84" t="b">
        <v>0</v>
      </c>
      <c r="K645" s="84" t="b">
        <v>0</v>
      </c>
      <c r="L645" s="84" t="b">
        <v>0</v>
      </c>
    </row>
    <row r="646" spans="1:12" ht="15">
      <c r="A646" s="84" t="s">
        <v>5353</v>
      </c>
      <c r="B646" s="84" t="s">
        <v>5532</v>
      </c>
      <c r="C646" s="84">
        <v>3</v>
      </c>
      <c r="D646" s="122">
        <v>0</v>
      </c>
      <c r="E646" s="122">
        <v>1.156347200859924</v>
      </c>
      <c r="F646" s="84" t="s">
        <v>4623</v>
      </c>
      <c r="G646" s="84" t="b">
        <v>0</v>
      </c>
      <c r="H646" s="84" t="b">
        <v>0</v>
      </c>
      <c r="I646" s="84" t="b">
        <v>0</v>
      </c>
      <c r="J646" s="84" t="b">
        <v>0</v>
      </c>
      <c r="K646" s="84" t="b">
        <v>0</v>
      </c>
      <c r="L646" s="84" t="b">
        <v>0</v>
      </c>
    </row>
    <row r="647" spans="1:12" ht="15">
      <c r="A647" s="84" t="s">
        <v>5532</v>
      </c>
      <c r="B647" s="84" t="s">
        <v>5533</v>
      </c>
      <c r="C647" s="84">
        <v>3</v>
      </c>
      <c r="D647" s="122">
        <v>0</v>
      </c>
      <c r="E647" s="122">
        <v>1.156347200859924</v>
      </c>
      <c r="F647" s="84" t="s">
        <v>4623</v>
      </c>
      <c r="G647" s="84" t="b">
        <v>0</v>
      </c>
      <c r="H647" s="84" t="b">
        <v>0</v>
      </c>
      <c r="I647" s="84" t="b">
        <v>0</v>
      </c>
      <c r="J647" s="84" t="b">
        <v>0</v>
      </c>
      <c r="K647" s="84" t="b">
        <v>0</v>
      </c>
      <c r="L647" s="84" t="b">
        <v>0</v>
      </c>
    </row>
    <row r="648" spans="1:12" ht="15">
      <c r="A648" s="84" t="s">
        <v>5533</v>
      </c>
      <c r="B648" s="84" t="s">
        <v>5534</v>
      </c>
      <c r="C648" s="84">
        <v>3</v>
      </c>
      <c r="D648" s="122">
        <v>0</v>
      </c>
      <c r="E648" s="122">
        <v>1.156347200859924</v>
      </c>
      <c r="F648" s="84" t="s">
        <v>4623</v>
      </c>
      <c r="G648" s="84" t="b">
        <v>0</v>
      </c>
      <c r="H648" s="84" t="b">
        <v>0</v>
      </c>
      <c r="I648" s="84" t="b">
        <v>0</v>
      </c>
      <c r="J648" s="84" t="b">
        <v>0</v>
      </c>
      <c r="K648" s="84" t="b">
        <v>0</v>
      </c>
      <c r="L648" s="84" t="b">
        <v>0</v>
      </c>
    </row>
    <row r="649" spans="1:12" ht="15">
      <c r="A649" s="84" t="s">
        <v>222</v>
      </c>
      <c r="B649" s="84" t="s">
        <v>5529</v>
      </c>
      <c r="C649" s="84">
        <v>2</v>
      </c>
      <c r="D649" s="122">
        <v>0.007656141698073097</v>
      </c>
      <c r="E649" s="122">
        <v>1.3324384599156054</v>
      </c>
      <c r="F649" s="84" t="s">
        <v>4623</v>
      </c>
      <c r="G649" s="84" t="b">
        <v>0</v>
      </c>
      <c r="H649" s="84" t="b">
        <v>0</v>
      </c>
      <c r="I649" s="84" t="b">
        <v>0</v>
      </c>
      <c r="J649" s="84" t="b">
        <v>0</v>
      </c>
      <c r="K649" s="84" t="b">
        <v>0</v>
      </c>
      <c r="L649" s="84" t="b">
        <v>0</v>
      </c>
    </row>
    <row r="650" spans="1:12" ht="15">
      <c r="A650" s="84" t="s">
        <v>5422</v>
      </c>
      <c r="B650" s="84" t="s">
        <v>5423</v>
      </c>
      <c r="C650" s="84">
        <v>5</v>
      </c>
      <c r="D650" s="122">
        <v>0</v>
      </c>
      <c r="E650" s="122">
        <v>1.287801729930226</v>
      </c>
      <c r="F650" s="84" t="s">
        <v>4624</v>
      </c>
      <c r="G650" s="84" t="b">
        <v>0</v>
      </c>
      <c r="H650" s="84" t="b">
        <v>0</v>
      </c>
      <c r="I650" s="84" t="b">
        <v>0</v>
      </c>
      <c r="J650" s="84" t="b">
        <v>0</v>
      </c>
      <c r="K650" s="84" t="b">
        <v>0</v>
      </c>
      <c r="L650" s="84" t="b">
        <v>0</v>
      </c>
    </row>
    <row r="651" spans="1:12" ht="15">
      <c r="A651" s="84" t="s">
        <v>5423</v>
      </c>
      <c r="B651" s="84" t="s">
        <v>5424</v>
      </c>
      <c r="C651" s="84">
        <v>5</v>
      </c>
      <c r="D651" s="122">
        <v>0</v>
      </c>
      <c r="E651" s="122">
        <v>1.287801729930226</v>
      </c>
      <c r="F651" s="84" t="s">
        <v>4624</v>
      </c>
      <c r="G651" s="84" t="b">
        <v>0</v>
      </c>
      <c r="H651" s="84" t="b">
        <v>0</v>
      </c>
      <c r="I651" s="84" t="b">
        <v>0</v>
      </c>
      <c r="J651" s="84" t="b">
        <v>0</v>
      </c>
      <c r="K651" s="84" t="b">
        <v>0</v>
      </c>
      <c r="L651" s="84" t="b">
        <v>0</v>
      </c>
    </row>
    <row r="652" spans="1:12" ht="15">
      <c r="A652" s="84" t="s">
        <v>5424</v>
      </c>
      <c r="B652" s="84" t="s">
        <v>5425</v>
      </c>
      <c r="C652" s="84">
        <v>5</v>
      </c>
      <c r="D652" s="122">
        <v>0</v>
      </c>
      <c r="E652" s="122">
        <v>1.287801729930226</v>
      </c>
      <c r="F652" s="84" t="s">
        <v>4624</v>
      </c>
      <c r="G652" s="84" t="b">
        <v>0</v>
      </c>
      <c r="H652" s="84" t="b">
        <v>0</v>
      </c>
      <c r="I652" s="84" t="b">
        <v>0</v>
      </c>
      <c r="J652" s="84" t="b">
        <v>0</v>
      </c>
      <c r="K652" s="84" t="b">
        <v>0</v>
      </c>
      <c r="L652" s="84" t="b">
        <v>0</v>
      </c>
    </row>
    <row r="653" spans="1:12" ht="15">
      <c r="A653" s="84" t="s">
        <v>5425</v>
      </c>
      <c r="B653" s="84" t="s">
        <v>5426</v>
      </c>
      <c r="C653" s="84">
        <v>5</v>
      </c>
      <c r="D653" s="122">
        <v>0</v>
      </c>
      <c r="E653" s="122">
        <v>1.287801729930226</v>
      </c>
      <c r="F653" s="84" t="s">
        <v>4624</v>
      </c>
      <c r="G653" s="84" t="b">
        <v>0</v>
      </c>
      <c r="H653" s="84" t="b">
        <v>0</v>
      </c>
      <c r="I653" s="84" t="b">
        <v>0</v>
      </c>
      <c r="J653" s="84" t="b">
        <v>0</v>
      </c>
      <c r="K653" s="84" t="b">
        <v>0</v>
      </c>
      <c r="L653" s="84" t="b">
        <v>0</v>
      </c>
    </row>
    <row r="654" spans="1:12" ht="15">
      <c r="A654" s="84" t="s">
        <v>5426</v>
      </c>
      <c r="B654" s="84" t="s">
        <v>5427</v>
      </c>
      <c r="C654" s="84">
        <v>5</v>
      </c>
      <c r="D654" s="122">
        <v>0</v>
      </c>
      <c r="E654" s="122">
        <v>1.287801729930226</v>
      </c>
      <c r="F654" s="84" t="s">
        <v>4624</v>
      </c>
      <c r="G654" s="84" t="b">
        <v>0</v>
      </c>
      <c r="H654" s="84" t="b">
        <v>0</v>
      </c>
      <c r="I654" s="84" t="b">
        <v>0</v>
      </c>
      <c r="J654" s="84" t="b">
        <v>0</v>
      </c>
      <c r="K654" s="84" t="b">
        <v>0</v>
      </c>
      <c r="L654" s="84" t="b">
        <v>0</v>
      </c>
    </row>
    <row r="655" spans="1:12" ht="15">
      <c r="A655" s="84" t="s">
        <v>5427</v>
      </c>
      <c r="B655" s="84" t="s">
        <v>5428</v>
      </c>
      <c r="C655" s="84">
        <v>5</v>
      </c>
      <c r="D655" s="122">
        <v>0</v>
      </c>
      <c r="E655" s="122">
        <v>1.287801729930226</v>
      </c>
      <c r="F655" s="84" t="s">
        <v>4624</v>
      </c>
      <c r="G655" s="84" t="b">
        <v>0</v>
      </c>
      <c r="H655" s="84" t="b">
        <v>0</v>
      </c>
      <c r="I655" s="84" t="b">
        <v>0</v>
      </c>
      <c r="J655" s="84" t="b">
        <v>0</v>
      </c>
      <c r="K655" s="84" t="b">
        <v>0</v>
      </c>
      <c r="L655" s="84" t="b">
        <v>0</v>
      </c>
    </row>
    <row r="656" spans="1:12" ht="15">
      <c r="A656" s="84" t="s">
        <v>5428</v>
      </c>
      <c r="B656" s="84" t="s">
        <v>5429</v>
      </c>
      <c r="C656" s="84">
        <v>5</v>
      </c>
      <c r="D656" s="122">
        <v>0</v>
      </c>
      <c r="E656" s="122">
        <v>1.287801729930226</v>
      </c>
      <c r="F656" s="84" t="s">
        <v>4624</v>
      </c>
      <c r="G656" s="84" t="b">
        <v>0</v>
      </c>
      <c r="H656" s="84" t="b">
        <v>0</v>
      </c>
      <c r="I656" s="84" t="b">
        <v>0</v>
      </c>
      <c r="J656" s="84" t="b">
        <v>0</v>
      </c>
      <c r="K656" s="84" t="b">
        <v>0</v>
      </c>
      <c r="L656" s="84" t="b">
        <v>0</v>
      </c>
    </row>
    <row r="657" spans="1:12" ht="15">
      <c r="A657" s="84" t="s">
        <v>5429</v>
      </c>
      <c r="B657" s="84" t="s">
        <v>5430</v>
      </c>
      <c r="C657" s="84">
        <v>5</v>
      </c>
      <c r="D657" s="122">
        <v>0</v>
      </c>
      <c r="E657" s="122">
        <v>1.287801729930226</v>
      </c>
      <c r="F657" s="84" t="s">
        <v>4624</v>
      </c>
      <c r="G657" s="84" t="b">
        <v>0</v>
      </c>
      <c r="H657" s="84" t="b">
        <v>0</v>
      </c>
      <c r="I657" s="84" t="b">
        <v>0</v>
      </c>
      <c r="J657" s="84" t="b">
        <v>0</v>
      </c>
      <c r="K657" s="84" t="b">
        <v>0</v>
      </c>
      <c r="L657" s="84" t="b">
        <v>0</v>
      </c>
    </row>
    <row r="658" spans="1:12" ht="15">
      <c r="A658" s="84" t="s">
        <v>5430</v>
      </c>
      <c r="B658" s="84" t="s">
        <v>5431</v>
      </c>
      <c r="C658" s="84">
        <v>5</v>
      </c>
      <c r="D658" s="122">
        <v>0</v>
      </c>
      <c r="E658" s="122">
        <v>1.287801729930226</v>
      </c>
      <c r="F658" s="84" t="s">
        <v>4624</v>
      </c>
      <c r="G658" s="84" t="b">
        <v>0</v>
      </c>
      <c r="H658" s="84" t="b">
        <v>0</v>
      </c>
      <c r="I658" s="84" t="b">
        <v>0</v>
      </c>
      <c r="J658" s="84" t="b">
        <v>0</v>
      </c>
      <c r="K658" s="84" t="b">
        <v>0</v>
      </c>
      <c r="L658" s="84" t="b">
        <v>0</v>
      </c>
    </row>
    <row r="659" spans="1:12" ht="15">
      <c r="A659" s="84" t="s">
        <v>5431</v>
      </c>
      <c r="B659" s="84" t="s">
        <v>5432</v>
      </c>
      <c r="C659" s="84">
        <v>5</v>
      </c>
      <c r="D659" s="122">
        <v>0</v>
      </c>
      <c r="E659" s="122">
        <v>1.287801729930226</v>
      </c>
      <c r="F659" s="84" t="s">
        <v>4624</v>
      </c>
      <c r="G659" s="84" t="b">
        <v>0</v>
      </c>
      <c r="H659" s="84" t="b">
        <v>0</v>
      </c>
      <c r="I659" s="84" t="b">
        <v>0</v>
      </c>
      <c r="J659" s="84" t="b">
        <v>0</v>
      </c>
      <c r="K659" s="84" t="b">
        <v>0</v>
      </c>
      <c r="L659" s="84" t="b">
        <v>0</v>
      </c>
    </row>
    <row r="660" spans="1:12" ht="15">
      <c r="A660" s="84" t="s">
        <v>5432</v>
      </c>
      <c r="B660" s="84" t="s">
        <v>5433</v>
      </c>
      <c r="C660" s="84">
        <v>5</v>
      </c>
      <c r="D660" s="122">
        <v>0</v>
      </c>
      <c r="E660" s="122">
        <v>1.287801729930226</v>
      </c>
      <c r="F660" s="84" t="s">
        <v>4624</v>
      </c>
      <c r="G660" s="84" t="b">
        <v>0</v>
      </c>
      <c r="H660" s="84" t="b">
        <v>0</v>
      </c>
      <c r="I660" s="84" t="b">
        <v>0</v>
      </c>
      <c r="J660" s="84" t="b">
        <v>0</v>
      </c>
      <c r="K660" s="84" t="b">
        <v>0</v>
      </c>
      <c r="L660" s="84" t="b">
        <v>0</v>
      </c>
    </row>
    <row r="661" spans="1:12" ht="15">
      <c r="A661" s="84" t="s">
        <v>5433</v>
      </c>
      <c r="B661" s="84" t="s">
        <v>5434</v>
      </c>
      <c r="C661" s="84">
        <v>5</v>
      </c>
      <c r="D661" s="122">
        <v>0</v>
      </c>
      <c r="E661" s="122">
        <v>1.287801729930226</v>
      </c>
      <c r="F661" s="84" t="s">
        <v>4624</v>
      </c>
      <c r="G661" s="84" t="b">
        <v>0</v>
      </c>
      <c r="H661" s="84" t="b">
        <v>0</v>
      </c>
      <c r="I661" s="84" t="b">
        <v>0</v>
      </c>
      <c r="J661" s="84" t="b">
        <v>0</v>
      </c>
      <c r="K661" s="84" t="b">
        <v>0</v>
      </c>
      <c r="L661" s="84" t="b">
        <v>0</v>
      </c>
    </row>
    <row r="662" spans="1:12" ht="15">
      <c r="A662" s="84" t="s">
        <v>5434</v>
      </c>
      <c r="B662" s="84" t="s">
        <v>5435</v>
      </c>
      <c r="C662" s="84">
        <v>5</v>
      </c>
      <c r="D662" s="122">
        <v>0</v>
      </c>
      <c r="E662" s="122">
        <v>1.287801729930226</v>
      </c>
      <c r="F662" s="84" t="s">
        <v>4624</v>
      </c>
      <c r="G662" s="84" t="b">
        <v>0</v>
      </c>
      <c r="H662" s="84" t="b">
        <v>0</v>
      </c>
      <c r="I662" s="84" t="b">
        <v>0</v>
      </c>
      <c r="J662" s="84" t="b">
        <v>0</v>
      </c>
      <c r="K662" s="84" t="b">
        <v>0</v>
      </c>
      <c r="L662" s="84" t="b">
        <v>0</v>
      </c>
    </row>
    <row r="663" spans="1:12" ht="15">
      <c r="A663" s="84" t="s">
        <v>5435</v>
      </c>
      <c r="B663" s="84" t="s">
        <v>5436</v>
      </c>
      <c r="C663" s="84">
        <v>5</v>
      </c>
      <c r="D663" s="122">
        <v>0</v>
      </c>
      <c r="E663" s="122">
        <v>1.287801729930226</v>
      </c>
      <c r="F663" s="84" t="s">
        <v>4624</v>
      </c>
      <c r="G663" s="84" t="b">
        <v>0</v>
      </c>
      <c r="H663" s="84" t="b">
        <v>0</v>
      </c>
      <c r="I663" s="84" t="b">
        <v>0</v>
      </c>
      <c r="J663" s="84" t="b">
        <v>0</v>
      </c>
      <c r="K663" s="84" t="b">
        <v>0</v>
      </c>
      <c r="L663" s="84" t="b">
        <v>0</v>
      </c>
    </row>
    <row r="664" spans="1:12" ht="15">
      <c r="A664" s="84" t="s">
        <v>5436</v>
      </c>
      <c r="B664" s="84" t="s">
        <v>5437</v>
      </c>
      <c r="C664" s="84">
        <v>5</v>
      </c>
      <c r="D664" s="122">
        <v>0</v>
      </c>
      <c r="E664" s="122">
        <v>1.287801729930226</v>
      </c>
      <c r="F664" s="84" t="s">
        <v>4624</v>
      </c>
      <c r="G664" s="84" t="b">
        <v>0</v>
      </c>
      <c r="H664" s="84" t="b">
        <v>0</v>
      </c>
      <c r="I664" s="84" t="b">
        <v>0</v>
      </c>
      <c r="J664" s="84" t="b">
        <v>0</v>
      </c>
      <c r="K664" s="84" t="b">
        <v>0</v>
      </c>
      <c r="L664" s="84" t="b">
        <v>0</v>
      </c>
    </row>
    <row r="665" spans="1:12" ht="15">
      <c r="A665" s="84" t="s">
        <v>5437</v>
      </c>
      <c r="B665" s="84" t="s">
        <v>5438</v>
      </c>
      <c r="C665" s="84">
        <v>5</v>
      </c>
      <c r="D665" s="122">
        <v>0</v>
      </c>
      <c r="E665" s="122">
        <v>1.287801729930226</v>
      </c>
      <c r="F665" s="84" t="s">
        <v>4624</v>
      </c>
      <c r="G665" s="84" t="b">
        <v>0</v>
      </c>
      <c r="H665" s="84" t="b">
        <v>0</v>
      </c>
      <c r="I665" s="84" t="b">
        <v>0</v>
      </c>
      <c r="J665" s="84" t="b">
        <v>0</v>
      </c>
      <c r="K665" s="84" t="b">
        <v>0</v>
      </c>
      <c r="L665" s="84" t="b">
        <v>0</v>
      </c>
    </row>
    <row r="666" spans="1:12" ht="15">
      <c r="A666" s="84" t="s">
        <v>272</v>
      </c>
      <c r="B666" s="84" t="s">
        <v>5422</v>
      </c>
      <c r="C666" s="84">
        <v>4</v>
      </c>
      <c r="D666" s="122">
        <v>0.0038003926669826047</v>
      </c>
      <c r="E666" s="122">
        <v>1.3847117429382825</v>
      </c>
      <c r="F666" s="84" t="s">
        <v>4624</v>
      </c>
      <c r="G666" s="84" t="b">
        <v>0</v>
      </c>
      <c r="H666" s="84" t="b">
        <v>0</v>
      </c>
      <c r="I666" s="84" t="b">
        <v>0</v>
      </c>
      <c r="J666" s="84" t="b">
        <v>0</v>
      </c>
      <c r="K666" s="84" t="b">
        <v>0</v>
      </c>
      <c r="L666" s="84" t="b">
        <v>0</v>
      </c>
    </row>
    <row r="667" spans="1:12" ht="15">
      <c r="A667" s="84" t="s">
        <v>5438</v>
      </c>
      <c r="B667" s="84" t="s">
        <v>5476</v>
      </c>
      <c r="C667" s="84">
        <v>4</v>
      </c>
      <c r="D667" s="122">
        <v>0.0038003926669826047</v>
      </c>
      <c r="E667" s="122">
        <v>1.287801729930226</v>
      </c>
      <c r="F667" s="84" t="s">
        <v>4624</v>
      </c>
      <c r="G667" s="84" t="b">
        <v>0</v>
      </c>
      <c r="H667" s="84" t="b">
        <v>0</v>
      </c>
      <c r="I667" s="84" t="b">
        <v>0</v>
      </c>
      <c r="J667" s="84" t="b">
        <v>0</v>
      </c>
      <c r="K667" s="84" t="b">
        <v>0</v>
      </c>
      <c r="L667" s="84" t="b">
        <v>0</v>
      </c>
    </row>
    <row r="668" spans="1:12" ht="15">
      <c r="A668" s="84" t="s">
        <v>5401</v>
      </c>
      <c r="B668" s="84" t="s">
        <v>4803</v>
      </c>
      <c r="C668" s="84">
        <v>4</v>
      </c>
      <c r="D668" s="122">
        <v>0</v>
      </c>
      <c r="E668" s="122">
        <v>1.0511525224473812</v>
      </c>
      <c r="F668" s="84" t="s">
        <v>4625</v>
      </c>
      <c r="G668" s="84" t="b">
        <v>0</v>
      </c>
      <c r="H668" s="84" t="b">
        <v>0</v>
      </c>
      <c r="I668" s="84" t="b">
        <v>0</v>
      </c>
      <c r="J668" s="84" t="b">
        <v>0</v>
      </c>
      <c r="K668" s="84" t="b">
        <v>0</v>
      </c>
      <c r="L668" s="84" t="b">
        <v>0</v>
      </c>
    </row>
    <row r="669" spans="1:12" ht="15">
      <c r="A669" s="84" t="s">
        <v>4803</v>
      </c>
      <c r="B669" s="84" t="s">
        <v>5382</v>
      </c>
      <c r="C669" s="84">
        <v>4</v>
      </c>
      <c r="D669" s="122">
        <v>0</v>
      </c>
      <c r="E669" s="122">
        <v>1.0511525224473812</v>
      </c>
      <c r="F669" s="84" t="s">
        <v>4625</v>
      </c>
      <c r="G669" s="84" t="b">
        <v>0</v>
      </c>
      <c r="H669" s="84" t="b">
        <v>0</v>
      </c>
      <c r="I669" s="84" t="b">
        <v>0</v>
      </c>
      <c r="J669" s="84" t="b">
        <v>0</v>
      </c>
      <c r="K669" s="84" t="b">
        <v>0</v>
      </c>
      <c r="L669" s="84" t="b">
        <v>0</v>
      </c>
    </row>
    <row r="670" spans="1:12" ht="15">
      <c r="A670" s="84" t="s">
        <v>5382</v>
      </c>
      <c r="B670" s="84" t="s">
        <v>5439</v>
      </c>
      <c r="C670" s="84">
        <v>4</v>
      </c>
      <c r="D670" s="122">
        <v>0</v>
      </c>
      <c r="E670" s="122">
        <v>1.0511525224473812</v>
      </c>
      <c r="F670" s="84" t="s">
        <v>4625</v>
      </c>
      <c r="G670" s="84" t="b">
        <v>0</v>
      </c>
      <c r="H670" s="84" t="b">
        <v>0</v>
      </c>
      <c r="I670" s="84" t="b">
        <v>0</v>
      </c>
      <c r="J670" s="84" t="b">
        <v>0</v>
      </c>
      <c r="K670" s="84" t="b">
        <v>0</v>
      </c>
      <c r="L670" s="84" t="b">
        <v>0</v>
      </c>
    </row>
    <row r="671" spans="1:12" ht="15">
      <c r="A671" s="84" t="s">
        <v>5439</v>
      </c>
      <c r="B671" s="84" t="s">
        <v>5440</v>
      </c>
      <c r="C671" s="84">
        <v>4</v>
      </c>
      <c r="D671" s="122">
        <v>0</v>
      </c>
      <c r="E671" s="122">
        <v>1.0511525224473812</v>
      </c>
      <c r="F671" s="84" t="s">
        <v>4625</v>
      </c>
      <c r="G671" s="84" t="b">
        <v>0</v>
      </c>
      <c r="H671" s="84" t="b">
        <v>0</v>
      </c>
      <c r="I671" s="84" t="b">
        <v>0</v>
      </c>
      <c r="J671" s="84" t="b">
        <v>0</v>
      </c>
      <c r="K671" s="84" t="b">
        <v>0</v>
      </c>
      <c r="L671" s="84" t="b">
        <v>0</v>
      </c>
    </row>
    <row r="672" spans="1:12" ht="15">
      <c r="A672" s="84" t="s">
        <v>5440</v>
      </c>
      <c r="B672" s="84" t="s">
        <v>5441</v>
      </c>
      <c r="C672" s="84">
        <v>4</v>
      </c>
      <c r="D672" s="122">
        <v>0</v>
      </c>
      <c r="E672" s="122">
        <v>1.0511525224473812</v>
      </c>
      <c r="F672" s="84" t="s">
        <v>4625</v>
      </c>
      <c r="G672" s="84" t="b">
        <v>0</v>
      </c>
      <c r="H672" s="84" t="b">
        <v>0</v>
      </c>
      <c r="I672" s="84" t="b">
        <v>0</v>
      </c>
      <c r="J672" s="84" t="b">
        <v>0</v>
      </c>
      <c r="K672" s="84" t="b">
        <v>0</v>
      </c>
      <c r="L672" s="84" t="b">
        <v>0</v>
      </c>
    </row>
    <row r="673" spans="1:12" ht="15">
      <c r="A673" s="84" t="s">
        <v>5441</v>
      </c>
      <c r="B673" s="84" t="s">
        <v>5442</v>
      </c>
      <c r="C673" s="84">
        <v>4</v>
      </c>
      <c r="D673" s="122">
        <v>0</v>
      </c>
      <c r="E673" s="122">
        <v>1.0511525224473812</v>
      </c>
      <c r="F673" s="84" t="s">
        <v>4625</v>
      </c>
      <c r="G673" s="84" t="b">
        <v>0</v>
      </c>
      <c r="H673" s="84" t="b">
        <v>0</v>
      </c>
      <c r="I673" s="84" t="b">
        <v>0</v>
      </c>
      <c r="J673" s="84" t="b">
        <v>0</v>
      </c>
      <c r="K673" s="84" t="b">
        <v>0</v>
      </c>
      <c r="L673" s="84" t="b">
        <v>0</v>
      </c>
    </row>
    <row r="674" spans="1:12" ht="15">
      <c r="A674" s="84" t="s">
        <v>5442</v>
      </c>
      <c r="B674" s="84" t="s">
        <v>5443</v>
      </c>
      <c r="C674" s="84">
        <v>4</v>
      </c>
      <c r="D674" s="122">
        <v>0</v>
      </c>
      <c r="E674" s="122">
        <v>1.0511525224473812</v>
      </c>
      <c r="F674" s="84" t="s">
        <v>4625</v>
      </c>
      <c r="G674" s="84" t="b">
        <v>0</v>
      </c>
      <c r="H674" s="84" t="b">
        <v>0</v>
      </c>
      <c r="I674" s="84" t="b">
        <v>0</v>
      </c>
      <c r="J674" s="84" t="b">
        <v>0</v>
      </c>
      <c r="K674" s="84" t="b">
        <v>0</v>
      </c>
      <c r="L674" s="84" t="b">
        <v>0</v>
      </c>
    </row>
    <row r="675" spans="1:12" ht="15">
      <c r="A675" s="84" t="s">
        <v>5443</v>
      </c>
      <c r="B675" s="84" t="s">
        <v>4744</v>
      </c>
      <c r="C675" s="84">
        <v>4</v>
      </c>
      <c r="D675" s="122">
        <v>0</v>
      </c>
      <c r="E675" s="122">
        <v>1.0511525224473812</v>
      </c>
      <c r="F675" s="84" t="s">
        <v>4625</v>
      </c>
      <c r="G675" s="84" t="b">
        <v>0</v>
      </c>
      <c r="H675" s="84" t="b">
        <v>0</v>
      </c>
      <c r="I675" s="84" t="b">
        <v>0</v>
      </c>
      <c r="J675" s="84" t="b">
        <v>0</v>
      </c>
      <c r="K675" s="84" t="b">
        <v>0</v>
      </c>
      <c r="L675" s="84" t="b">
        <v>0</v>
      </c>
    </row>
    <row r="676" spans="1:12" ht="15">
      <c r="A676" s="84" t="s">
        <v>4744</v>
      </c>
      <c r="B676" s="84" t="s">
        <v>5444</v>
      </c>
      <c r="C676" s="84">
        <v>4</v>
      </c>
      <c r="D676" s="122">
        <v>0</v>
      </c>
      <c r="E676" s="122">
        <v>1.0511525224473812</v>
      </c>
      <c r="F676" s="84" t="s">
        <v>4625</v>
      </c>
      <c r="G676" s="84" t="b">
        <v>0</v>
      </c>
      <c r="H676" s="84" t="b">
        <v>0</v>
      </c>
      <c r="I676" s="84" t="b">
        <v>0</v>
      </c>
      <c r="J676" s="84" t="b">
        <v>0</v>
      </c>
      <c r="K676" s="84" t="b">
        <v>0</v>
      </c>
      <c r="L676" s="84" t="b">
        <v>0</v>
      </c>
    </row>
    <row r="677" spans="1:12" ht="15">
      <c r="A677" s="84" t="s">
        <v>265</v>
      </c>
      <c r="B677" s="84" t="s">
        <v>5401</v>
      </c>
      <c r="C677" s="84">
        <v>3</v>
      </c>
      <c r="D677" s="122">
        <v>0.007649310404589792</v>
      </c>
      <c r="E677" s="122">
        <v>1.1760912590556813</v>
      </c>
      <c r="F677" s="84" t="s">
        <v>4625</v>
      </c>
      <c r="G677" s="84" t="b">
        <v>0</v>
      </c>
      <c r="H677" s="84" t="b">
        <v>0</v>
      </c>
      <c r="I677" s="84" t="b">
        <v>0</v>
      </c>
      <c r="J677" s="84" t="b">
        <v>0</v>
      </c>
      <c r="K677" s="84" t="b">
        <v>0</v>
      </c>
      <c r="L677" s="84" t="b">
        <v>0</v>
      </c>
    </row>
    <row r="678" spans="1:12" ht="15">
      <c r="A678" s="84" t="s">
        <v>5444</v>
      </c>
      <c r="B678" s="84" t="s">
        <v>5524</v>
      </c>
      <c r="C678" s="84">
        <v>3</v>
      </c>
      <c r="D678" s="122">
        <v>0.007649310404589792</v>
      </c>
      <c r="E678" s="122">
        <v>1.0511525224473812</v>
      </c>
      <c r="F678" s="84" t="s">
        <v>4625</v>
      </c>
      <c r="G678" s="84" t="b">
        <v>0</v>
      </c>
      <c r="H678" s="84" t="b">
        <v>0</v>
      </c>
      <c r="I678" s="84" t="b">
        <v>0</v>
      </c>
      <c r="J678" s="84" t="b">
        <v>0</v>
      </c>
      <c r="K678" s="84" t="b">
        <v>0</v>
      </c>
      <c r="L678" s="84" t="b">
        <v>0</v>
      </c>
    </row>
    <row r="679" spans="1:12" ht="15">
      <c r="A679" s="84" t="s">
        <v>4772</v>
      </c>
      <c r="B679" s="84" t="s">
        <v>5377</v>
      </c>
      <c r="C679" s="84">
        <v>4</v>
      </c>
      <c r="D679" s="122">
        <v>0</v>
      </c>
      <c r="E679" s="122">
        <v>0.9602328731285124</v>
      </c>
      <c r="F679" s="84" t="s">
        <v>4628</v>
      </c>
      <c r="G679" s="84" t="b">
        <v>0</v>
      </c>
      <c r="H679" s="84" t="b">
        <v>0</v>
      </c>
      <c r="I679" s="84" t="b">
        <v>0</v>
      </c>
      <c r="J679" s="84" t="b">
        <v>0</v>
      </c>
      <c r="K679" s="84" t="b">
        <v>0</v>
      </c>
      <c r="L679" s="84" t="b">
        <v>0</v>
      </c>
    </row>
    <row r="680" spans="1:12" ht="15">
      <c r="A680" s="84" t="s">
        <v>5377</v>
      </c>
      <c r="B680" s="84" t="s">
        <v>5464</v>
      </c>
      <c r="C680" s="84">
        <v>4</v>
      </c>
      <c r="D680" s="122">
        <v>0</v>
      </c>
      <c r="E680" s="122">
        <v>0.9602328731285124</v>
      </c>
      <c r="F680" s="84" t="s">
        <v>4628</v>
      </c>
      <c r="G680" s="84" t="b">
        <v>0</v>
      </c>
      <c r="H680" s="84" t="b">
        <v>0</v>
      </c>
      <c r="I680" s="84" t="b">
        <v>0</v>
      </c>
      <c r="J680" s="84" t="b">
        <v>0</v>
      </c>
      <c r="K680" s="84" t="b">
        <v>0</v>
      </c>
      <c r="L680" s="84" t="b">
        <v>0</v>
      </c>
    </row>
    <row r="681" spans="1:12" ht="15">
      <c r="A681" s="84" t="s">
        <v>5464</v>
      </c>
      <c r="B681" s="84" t="s">
        <v>5465</v>
      </c>
      <c r="C681" s="84">
        <v>4</v>
      </c>
      <c r="D681" s="122">
        <v>0</v>
      </c>
      <c r="E681" s="122">
        <v>1.2612628687924936</v>
      </c>
      <c r="F681" s="84" t="s">
        <v>4628</v>
      </c>
      <c r="G681" s="84" t="b">
        <v>0</v>
      </c>
      <c r="H681" s="84" t="b">
        <v>0</v>
      </c>
      <c r="I681" s="84" t="b">
        <v>0</v>
      </c>
      <c r="J681" s="84" t="b">
        <v>0</v>
      </c>
      <c r="K681" s="84" t="b">
        <v>0</v>
      </c>
      <c r="L681" s="84" t="b">
        <v>0</v>
      </c>
    </row>
    <row r="682" spans="1:12" ht="15">
      <c r="A682" s="84" t="s">
        <v>5465</v>
      </c>
      <c r="B682" s="84" t="s">
        <v>5413</v>
      </c>
      <c r="C682" s="84">
        <v>4</v>
      </c>
      <c r="D682" s="122">
        <v>0</v>
      </c>
      <c r="E682" s="122">
        <v>1.2612628687924936</v>
      </c>
      <c r="F682" s="84" t="s">
        <v>4628</v>
      </c>
      <c r="G682" s="84" t="b">
        <v>0</v>
      </c>
      <c r="H682" s="84" t="b">
        <v>0</v>
      </c>
      <c r="I682" s="84" t="b">
        <v>0</v>
      </c>
      <c r="J682" s="84" t="b">
        <v>0</v>
      </c>
      <c r="K682" s="84" t="b">
        <v>0</v>
      </c>
      <c r="L682" s="84" t="b">
        <v>0</v>
      </c>
    </row>
    <row r="683" spans="1:12" ht="15">
      <c r="A683" s="84" t="s">
        <v>5413</v>
      </c>
      <c r="B683" s="84" t="s">
        <v>5377</v>
      </c>
      <c r="C683" s="84">
        <v>4</v>
      </c>
      <c r="D683" s="122">
        <v>0</v>
      </c>
      <c r="E683" s="122">
        <v>0.9602328731285124</v>
      </c>
      <c r="F683" s="84" t="s">
        <v>4628</v>
      </c>
      <c r="G683" s="84" t="b">
        <v>0</v>
      </c>
      <c r="H683" s="84" t="b">
        <v>0</v>
      </c>
      <c r="I683" s="84" t="b">
        <v>0</v>
      </c>
      <c r="J683" s="84" t="b">
        <v>0</v>
      </c>
      <c r="K683" s="84" t="b">
        <v>0</v>
      </c>
      <c r="L683" s="84" t="b">
        <v>0</v>
      </c>
    </row>
    <row r="684" spans="1:12" ht="15">
      <c r="A684" s="84" t="s">
        <v>5377</v>
      </c>
      <c r="B684" s="84" t="s">
        <v>5414</v>
      </c>
      <c r="C684" s="84">
        <v>4</v>
      </c>
      <c r="D684" s="122">
        <v>0</v>
      </c>
      <c r="E684" s="122">
        <v>0.9602328731285124</v>
      </c>
      <c r="F684" s="84" t="s">
        <v>4628</v>
      </c>
      <c r="G684" s="84" t="b">
        <v>0</v>
      </c>
      <c r="H684" s="84" t="b">
        <v>0</v>
      </c>
      <c r="I684" s="84" t="b">
        <v>0</v>
      </c>
      <c r="J684" s="84" t="b">
        <v>0</v>
      </c>
      <c r="K684" s="84" t="b">
        <v>0</v>
      </c>
      <c r="L684" s="84" t="b">
        <v>0</v>
      </c>
    </row>
    <row r="685" spans="1:12" ht="15">
      <c r="A685" s="84" t="s">
        <v>5414</v>
      </c>
      <c r="B685" s="84" t="s">
        <v>5466</v>
      </c>
      <c r="C685" s="84">
        <v>4</v>
      </c>
      <c r="D685" s="122">
        <v>0</v>
      </c>
      <c r="E685" s="122">
        <v>1.2612628687924936</v>
      </c>
      <c r="F685" s="84" t="s">
        <v>4628</v>
      </c>
      <c r="G685" s="84" t="b">
        <v>0</v>
      </c>
      <c r="H685" s="84" t="b">
        <v>0</v>
      </c>
      <c r="I685" s="84" t="b">
        <v>0</v>
      </c>
      <c r="J685" s="84" t="b">
        <v>0</v>
      </c>
      <c r="K685" s="84" t="b">
        <v>0</v>
      </c>
      <c r="L685" s="84" t="b">
        <v>0</v>
      </c>
    </row>
    <row r="686" spans="1:12" ht="15">
      <c r="A686" s="84" t="s">
        <v>5466</v>
      </c>
      <c r="B686" s="84" t="s">
        <v>5415</v>
      </c>
      <c r="C686" s="84">
        <v>4</v>
      </c>
      <c r="D686" s="122">
        <v>0</v>
      </c>
      <c r="E686" s="122">
        <v>1.1643528557844371</v>
      </c>
      <c r="F686" s="84" t="s">
        <v>4628</v>
      </c>
      <c r="G686" s="84" t="b">
        <v>0</v>
      </c>
      <c r="H686" s="84" t="b">
        <v>0</v>
      </c>
      <c r="I686" s="84" t="b">
        <v>0</v>
      </c>
      <c r="J686" s="84" t="b">
        <v>0</v>
      </c>
      <c r="K686" s="84" t="b">
        <v>0</v>
      </c>
      <c r="L686" s="84" t="b">
        <v>0</v>
      </c>
    </row>
    <row r="687" spans="1:12" ht="15">
      <c r="A687" s="84" t="s">
        <v>5415</v>
      </c>
      <c r="B687" s="84" t="s">
        <v>5467</v>
      </c>
      <c r="C687" s="84">
        <v>4</v>
      </c>
      <c r="D687" s="122">
        <v>0</v>
      </c>
      <c r="E687" s="122">
        <v>1.1643528557844371</v>
      </c>
      <c r="F687" s="84" t="s">
        <v>4628</v>
      </c>
      <c r="G687" s="84" t="b">
        <v>0</v>
      </c>
      <c r="H687" s="84" t="b">
        <v>0</v>
      </c>
      <c r="I687" s="84" t="b">
        <v>0</v>
      </c>
      <c r="J687" s="84" t="b">
        <v>0</v>
      </c>
      <c r="K687" s="84" t="b">
        <v>1</v>
      </c>
      <c r="L687" s="84" t="b">
        <v>0</v>
      </c>
    </row>
    <row r="688" spans="1:12" ht="15">
      <c r="A688" s="84" t="s">
        <v>5467</v>
      </c>
      <c r="B688" s="84" t="s">
        <v>5468</v>
      </c>
      <c r="C688" s="84">
        <v>4</v>
      </c>
      <c r="D688" s="122">
        <v>0</v>
      </c>
      <c r="E688" s="122">
        <v>1.2612628687924936</v>
      </c>
      <c r="F688" s="84" t="s">
        <v>4628</v>
      </c>
      <c r="G688" s="84" t="b">
        <v>0</v>
      </c>
      <c r="H688" s="84" t="b">
        <v>1</v>
      </c>
      <c r="I688" s="84" t="b">
        <v>0</v>
      </c>
      <c r="J688" s="84" t="b">
        <v>0</v>
      </c>
      <c r="K688" s="84" t="b">
        <v>0</v>
      </c>
      <c r="L688" s="84" t="b">
        <v>0</v>
      </c>
    </row>
    <row r="689" spans="1:12" ht="15">
      <c r="A689" s="84" t="s">
        <v>5468</v>
      </c>
      <c r="B689" s="84" t="s">
        <v>5469</v>
      </c>
      <c r="C689" s="84">
        <v>4</v>
      </c>
      <c r="D689" s="122">
        <v>0</v>
      </c>
      <c r="E689" s="122">
        <v>1.2612628687924936</v>
      </c>
      <c r="F689" s="84" t="s">
        <v>4628</v>
      </c>
      <c r="G689" s="84" t="b">
        <v>0</v>
      </c>
      <c r="H689" s="84" t="b">
        <v>0</v>
      </c>
      <c r="I689" s="84" t="b">
        <v>0</v>
      </c>
      <c r="J689" s="84" t="b">
        <v>0</v>
      </c>
      <c r="K689" s="84" t="b">
        <v>0</v>
      </c>
      <c r="L689" s="84" t="b">
        <v>0</v>
      </c>
    </row>
    <row r="690" spans="1:12" ht="15">
      <c r="A690" s="84" t="s">
        <v>5469</v>
      </c>
      <c r="B690" s="84" t="s">
        <v>5470</v>
      </c>
      <c r="C690" s="84">
        <v>4</v>
      </c>
      <c r="D690" s="122">
        <v>0</v>
      </c>
      <c r="E690" s="122">
        <v>1.2612628687924936</v>
      </c>
      <c r="F690" s="84" t="s">
        <v>4628</v>
      </c>
      <c r="G690" s="84" t="b">
        <v>0</v>
      </c>
      <c r="H690" s="84" t="b">
        <v>0</v>
      </c>
      <c r="I690" s="84" t="b">
        <v>0</v>
      </c>
      <c r="J690" s="84" t="b">
        <v>0</v>
      </c>
      <c r="K690" s="84" t="b">
        <v>0</v>
      </c>
      <c r="L690" s="84" t="b">
        <v>0</v>
      </c>
    </row>
    <row r="691" spans="1:12" ht="15">
      <c r="A691" s="84" t="s">
        <v>333</v>
      </c>
      <c r="B691" s="84" t="s">
        <v>4772</v>
      </c>
      <c r="C691" s="84">
        <v>3</v>
      </c>
      <c r="D691" s="122">
        <v>0.004867742984738958</v>
      </c>
      <c r="E691" s="122">
        <v>1.3862016054007935</v>
      </c>
      <c r="F691" s="84" t="s">
        <v>4628</v>
      </c>
      <c r="G691" s="84" t="b">
        <v>0</v>
      </c>
      <c r="H691" s="84" t="b">
        <v>0</v>
      </c>
      <c r="I691" s="84" t="b">
        <v>0</v>
      </c>
      <c r="J691" s="84" t="b">
        <v>0</v>
      </c>
      <c r="K691" s="84" t="b">
        <v>0</v>
      </c>
      <c r="L691" s="84" t="b">
        <v>0</v>
      </c>
    </row>
    <row r="692" spans="1:12" ht="15">
      <c r="A692" s="84" t="s">
        <v>5470</v>
      </c>
      <c r="B692" s="84" t="s">
        <v>5345</v>
      </c>
      <c r="C692" s="84">
        <v>3</v>
      </c>
      <c r="D692" s="122">
        <v>0.004867742984738958</v>
      </c>
      <c r="E692" s="122">
        <v>1.2612628687924936</v>
      </c>
      <c r="F692" s="84" t="s">
        <v>4628</v>
      </c>
      <c r="G692" s="84" t="b">
        <v>0</v>
      </c>
      <c r="H692" s="84" t="b">
        <v>0</v>
      </c>
      <c r="I692" s="84" t="b">
        <v>0</v>
      </c>
      <c r="J692" s="84" t="b">
        <v>0</v>
      </c>
      <c r="K692" s="84" t="b">
        <v>0</v>
      </c>
      <c r="L692" s="84" t="b">
        <v>0</v>
      </c>
    </row>
    <row r="693" spans="1:12" ht="15">
      <c r="A693" s="84" t="s">
        <v>559</v>
      </c>
      <c r="B693" s="84" t="s">
        <v>558</v>
      </c>
      <c r="C693" s="84">
        <v>2</v>
      </c>
      <c r="D693" s="122">
        <v>0</v>
      </c>
      <c r="E693" s="122">
        <v>0.9999999999999999</v>
      </c>
      <c r="F693" s="84" t="s">
        <v>4629</v>
      </c>
      <c r="G693" s="84" t="b">
        <v>0</v>
      </c>
      <c r="H693" s="84" t="b">
        <v>0</v>
      </c>
      <c r="I693" s="84" t="b">
        <v>0</v>
      </c>
      <c r="J693" s="84" t="b">
        <v>0</v>
      </c>
      <c r="K693" s="84" t="b">
        <v>0</v>
      </c>
      <c r="L693" s="84" t="b">
        <v>0</v>
      </c>
    </row>
    <row r="694" spans="1:12" ht="15">
      <c r="A694" s="84" t="s">
        <v>558</v>
      </c>
      <c r="B694" s="84" t="s">
        <v>5522</v>
      </c>
      <c r="C694" s="84">
        <v>2</v>
      </c>
      <c r="D694" s="122">
        <v>0</v>
      </c>
      <c r="E694" s="122">
        <v>0.9999999999999999</v>
      </c>
      <c r="F694" s="84" t="s">
        <v>4629</v>
      </c>
      <c r="G694" s="84" t="b">
        <v>0</v>
      </c>
      <c r="H694" s="84" t="b">
        <v>0</v>
      </c>
      <c r="I694" s="84" t="b">
        <v>0</v>
      </c>
      <c r="J694" s="84" t="b">
        <v>0</v>
      </c>
      <c r="K694" s="84" t="b">
        <v>0</v>
      </c>
      <c r="L694" s="84" t="b">
        <v>0</v>
      </c>
    </row>
    <row r="695" spans="1:12" ht="15">
      <c r="A695" s="84" t="s">
        <v>5522</v>
      </c>
      <c r="B695" s="84" t="s">
        <v>5647</v>
      </c>
      <c r="C695" s="84">
        <v>2</v>
      </c>
      <c r="D695" s="122">
        <v>0</v>
      </c>
      <c r="E695" s="122">
        <v>0.9999999999999999</v>
      </c>
      <c r="F695" s="84" t="s">
        <v>4629</v>
      </c>
      <c r="G695" s="84" t="b">
        <v>0</v>
      </c>
      <c r="H695" s="84" t="b">
        <v>0</v>
      </c>
      <c r="I695" s="84" t="b">
        <v>0</v>
      </c>
      <c r="J695" s="84" t="b">
        <v>0</v>
      </c>
      <c r="K695" s="84" t="b">
        <v>0</v>
      </c>
      <c r="L695" s="84" t="b">
        <v>0</v>
      </c>
    </row>
    <row r="696" spans="1:12" ht="15">
      <c r="A696" s="84" t="s">
        <v>5647</v>
      </c>
      <c r="B696" s="84" t="s">
        <v>5648</v>
      </c>
      <c r="C696" s="84">
        <v>2</v>
      </c>
      <c r="D696" s="122">
        <v>0</v>
      </c>
      <c r="E696" s="122">
        <v>0.9999999999999999</v>
      </c>
      <c r="F696" s="84" t="s">
        <v>4629</v>
      </c>
      <c r="G696" s="84" t="b">
        <v>0</v>
      </c>
      <c r="H696" s="84" t="b">
        <v>0</v>
      </c>
      <c r="I696" s="84" t="b">
        <v>0</v>
      </c>
      <c r="J696" s="84" t="b">
        <v>0</v>
      </c>
      <c r="K696" s="84" t="b">
        <v>0</v>
      </c>
      <c r="L696" s="84" t="b">
        <v>0</v>
      </c>
    </row>
    <row r="697" spans="1:12" ht="15">
      <c r="A697" s="84" t="s">
        <v>5648</v>
      </c>
      <c r="B697" s="84" t="s">
        <v>5649</v>
      </c>
      <c r="C697" s="84">
        <v>2</v>
      </c>
      <c r="D697" s="122">
        <v>0</v>
      </c>
      <c r="E697" s="122">
        <v>0.9999999999999999</v>
      </c>
      <c r="F697" s="84" t="s">
        <v>4629</v>
      </c>
      <c r="G697" s="84" t="b">
        <v>0</v>
      </c>
      <c r="H697" s="84" t="b">
        <v>0</v>
      </c>
      <c r="I697" s="84" t="b">
        <v>0</v>
      </c>
      <c r="J697" s="84" t="b">
        <v>0</v>
      </c>
      <c r="K697" s="84" t="b">
        <v>0</v>
      </c>
      <c r="L697" s="84" t="b">
        <v>0</v>
      </c>
    </row>
    <row r="698" spans="1:12" ht="15">
      <c r="A698" s="84" t="s">
        <v>5649</v>
      </c>
      <c r="B698" s="84" t="s">
        <v>5650</v>
      </c>
      <c r="C698" s="84">
        <v>2</v>
      </c>
      <c r="D698" s="122">
        <v>0</v>
      </c>
      <c r="E698" s="122">
        <v>0.9999999999999999</v>
      </c>
      <c r="F698" s="84" t="s">
        <v>4629</v>
      </c>
      <c r="G698" s="84" t="b">
        <v>0</v>
      </c>
      <c r="H698" s="84" t="b">
        <v>0</v>
      </c>
      <c r="I698" s="84" t="b">
        <v>0</v>
      </c>
      <c r="J698" s="84" t="b">
        <v>0</v>
      </c>
      <c r="K698" s="84" t="b">
        <v>0</v>
      </c>
      <c r="L698" s="84" t="b">
        <v>0</v>
      </c>
    </row>
    <row r="699" spans="1:12" ht="15">
      <c r="A699" s="84" t="s">
        <v>5650</v>
      </c>
      <c r="B699" s="84" t="s">
        <v>4772</v>
      </c>
      <c r="C699" s="84">
        <v>2</v>
      </c>
      <c r="D699" s="122">
        <v>0</v>
      </c>
      <c r="E699" s="122">
        <v>0.9999999999999999</v>
      </c>
      <c r="F699" s="84" t="s">
        <v>4629</v>
      </c>
      <c r="G699" s="84" t="b">
        <v>0</v>
      </c>
      <c r="H699" s="84" t="b">
        <v>0</v>
      </c>
      <c r="I699" s="84" t="b">
        <v>0</v>
      </c>
      <c r="J699" s="84" t="b">
        <v>0</v>
      </c>
      <c r="K699" s="84" t="b">
        <v>0</v>
      </c>
      <c r="L699" s="84" t="b">
        <v>0</v>
      </c>
    </row>
    <row r="700" spans="1:12" ht="15">
      <c r="A700" s="84" t="s">
        <v>4772</v>
      </c>
      <c r="B700" s="84" t="s">
        <v>5651</v>
      </c>
      <c r="C700" s="84">
        <v>2</v>
      </c>
      <c r="D700" s="122">
        <v>0</v>
      </c>
      <c r="E700" s="122">
        <v>0.9999999999999999</v>
      </c>
      <c r="F700" s="84" t="s">
        <v>4629</v>
      </c>
      <c r="G700" s="84" t="b">
        <v>0</v>
      </c>
      <c r="H700" s="84" t="b">
        <v>0</v>
      </c>
      <c r="I700" s="84" t="b">
        <v>0</v>
      </c>
      <c r="J700" s="84" t="b">
        <v>0</v>
      </c>
      <c r="K700" s="84" t="b">
        <v>0</v>
      </c>
      <c r="L700" s="84" t="b">
        <v>0</v>
      </c>
    </row>
    <row r="701" spans="1:12" ht="15">
      <c r="A701" s="84" t="s">
        <v>5349</v>
      </c>
      <c r="B701" s="84" t="s">
        <v>5393</v>
      </c>
      <c r="C701" s="84">
        <v>6</v>
      </c>
      <c r="D701" s="122">
        <v>0</v>
      </c>
      <c r="E701" s="122">
        <v>1.3457003905834422</v>
      </c>
      <c r="F701" s="84" t="s">
        <v>4632</v>
      </c>
      <c r="G701" s="84" t="b">
        <v>0</v>
      </c>
      <c r="H701" s="84" t="b">
        <v>0</v>
      </c>
      <c r="I701" s="84" t="b">
        <v>0</v>
      </c>
      <c r="J701" s="84" t="b">
        <v>0</v>
      </c>
      <c r="K701" s="84" t="b">
        <v>0</v>
      </c>
      <c r="L701" s="84" t="b">
        <v>0</v>
      </c>
    </row>
    <row r="702" spans="1:12" ht="15">
      <c r="A702" s="84" t="s">
        <v>5394</v>
      </c>
      <c r="B702" s="84" t="s">
        <v>5395</v>
      </c>
      <c r="C702" s="84">
        <v>6</v>
      </c>
      <c r="D702" s="122">
        <v>0</v>
      </c>
      <c r="E702" s="122">
        <v>1.3457003905834422</v>
      </c>
      <c r="F702" s="84" t="s">
        <v>4632</v>
      </c>
      <c r="G702" s="84" t="b">
        <v>0</v>
      </c>
      <c r="H702" s="84" t="b">
        <v>0</v>
      </c>
      <c r="I702" s="84" t="b">
        <v>0</v>
      </c>
      <c r="J702" s="84" t="b">
        <v>0</v>
      </c>
      <c r="K702" s="84" t="b">
        <v>0</v>
      </c>
      <c r="L702" s="84" t="b">
        <v>0</v>
      </c>
    </row>
    <row r="703" spans="1:12" ht="15">
      <c r="A703" s="84" t="s">
        <v>5395</v>
      </c>
      <c r="B703" s="84" t="s">
        <v>5346</v>
      </c>
      <c r="C703" s="84">
        <v>6</v>
      </c>
      <c r="D703" s="122">
        <v>0</v>
      </c>
      <c r="E703" s="122">
        <v>1.3457003905834422</v>
      </c>
      <c r="F703" s="84" t="s">
        <v>4632</v>
      </c>
      <c r="G703" s="84" t="b">
        <v>0</v>
      </c>
      <c r="H703" s="84" t="b">
        <v>0</v>
      </c>
      <c r="I703" s="84" t="b">
        <v>0</v>
      </c>
      <c r="J703" s="84" t="b">
        <v>0</v>
      </c>
      <c r="K703" s="84" t="b">
        <v>0</v>
      </c>
      <c r="L703" s="84" t="b">
        <v>0</v>
      </c>
    </row>
    <row r="704" spans="1:12" ht="15">
      <c r="A704" s="84" t="s">
        <v>5346</v>
      </c>
      <c r="B704" s="84" t="s">
        <v>5396</v>
      </c>
      <c r="C704" s="84">
        <v>6</v>
      </c>
      <c r="D704" s="122">
        <v>0</v>
      </c>
      <c r="E704" s="122">
        <v>1.3457003905834422</v>
      </c>
      <c r="F704" s="84" t="s">
        <v>4632</v>
      </c>
      <c r="G704" s="84" t="b">
        <v>0</v>
      </c>
      <c r="H704" s="84" t="b">
        <v>0</v>
      </c>
      <c r="I704" s="84" t="b">
        <v>0</v>
      </c>
      <c r="J704" s="84" t="b">
        <v>0</v>
      </c>
      <c r="K704" s="84" t="b">
        <v>0</v>
      </c>
      <c r="L704" s="84" t="b">
        <v>0</v>
      </c>
    </row>
    <row r="705" spans="1:12" ht="15">
      <c r="A705" s="84" t="s">
        <v>5396</v>
      </c>
      <c r="B705" s="84" t="s">
        <v>4790</v>
      </c>
      <c r="C705" s="84">
        <v>6</v>
      </c>
      <c r="D705" s="122">
        <v>0</v>
      </c>
      <c r="E705" s="122">
        <v>1.3457003905834422</v>
      </c>
      <c r="F705" s="84" t="s">
        <v>4632</v>
      </c>
      <c r="G705" s="84" t="b">
        <v>0</v>
      </c>
      <c r="H705" s="84" t="b">
        <v>0</v>
      </c>
      <c r="I705" s="84" t="b">
        <v>0</v>
      </c>
      <c r="J705" s="84" t="b">
        <v>0</v>
      </c>
      <c r="K705" s="84" t="b">
        <v>0</v>
      </c>
      <c r="L705" s="84" t="b">
        <v>0</v>
      </c>
    </row>
    <row r="706" spans="1:12" ht="15">
      <c r="A706" s="84" t="s">
        <v>4790</v>
      </c>
      <c r="B706" s="84" t="s">
        <v>4788</v>
      </c>
      <c r="C706" s="84">
        <v>6</v>
      </c>
      <c r="D706" s="122">
        <v>0</v>
      </c>
      <c r="E706" s="122">
        <v>1.3457003905834422</v>
      </c>
      <c r="F706" s="84" t="s">
        <v>4632</v>
      </c>
      <c r="G706" s="84" t="b">
        <v>0</v>
      </c>
      <c r="H706" s="84" t="b">
        <v>0</v>
      </c>
      <c r="I706" s="84" t="b">
        <v>0</v>
      </c>
      <c r="J706" s="84" t="b">
        <v>0</v>
      </c>
      <c r="K706" s="84" t="b">
        <v>0</v>
      </c>
      <c r="L706" s="84" t="b">
        <v>0</v>
      </c>
    </row>
    <row r="707" spans="1:12" ht="15">
      <c r="A707" s="84" t="s">
        <v>4788</v>
      </c>
      <c r="B707" s="84" t="s">
        <v>4794</v>
      </c>
      <c r="C707" s="84">
        <v>6</v>
      </c>
      <c r="D707" s="122">
        <v>0</v>
      </c>
      <c r="E707" s="122">
        <v>1.3457003905834422</v>
      </c>
      <c r="F707" s="84" t="s">
        <v>4632</v>
      </c>
      <c r="G707" s="84" t="b">
        <v>0</v>
      </c>
      <c r="H707" s="84" t="b">
        <v>0</v>
      </c>
      <c r="I707" s="84" t="b">
        <v>0</v>
      </c>
      <c r="J707" s="84" t="b">
        <v>0</v>
      </c>
      <c r="K707" s="84" t="b">
        <v>0</v>
      </c>
      <c r="L707" s="84" t="b">
        <v>0</v>
      </c>
    </row>
    <row r="708" spans="1:12" ht="15">
      <c r="A708" s="84" t="s">
        <v>4794</v>
      </c>
      <c r="B708" s="84" t="s">
        <v>5397</v>
      </c>
      <c r="C708" s="84">
        <v>6</v>
      </c>
      <c r="D708" s="122">
        <v>0</v>
      </c>
      <c r="E708" s="122">
        <v>1.3457003905834422</v>
      </c>
      <c r="F708" s="84" t="s">
        <v>4632</v>
      </c>
      <c r="G708" s="84" t="b">
        <v>0</v>
      </c>
      <c r="H708" s="84" t="b">
        <v>0</v>
      </c>
      <c r="I708" s="84" t="b">
        <v>0</v>
      </c>
      <c r="J708" s="84" t="b">
        <v>0</v>
      </c>
      <c r="K708" s="84" t="b">
        <v>0</v>
      </c>
      <c r="L708" s="84" t="b">
        <v>0</v>
      </c>
    </row>
    <row r="709" spans="1:12" ht="15">
      <c r="A709" s="84" t="s">
        <v>5397</v>
      </c>
      <c r="B709" s="84" t="s">
        <v>5398</v>
      </c>
      <c r="C709" s="84">
        <v>6</v>
      </c>
      <c r="D709" s="122">
        <v>0</v>
      </c>
      <c r="E709" s="122">
        <v>1.3457003905834422</v>
      </c>
      <c r="F709" s="84" t="s">
        <v>4632</v>
      </c>
      <c r="G709" s="84" t="b">
        <v>0</v>
      </c>
      <c r="H709" s="84" t="b">
        <v>0</v>
      </c>
      <c r="I709" s="84" t="b">
        <v>0</v>
      </c>
      <c r="J709" s="84" t="b">
        <v>0</v>
      </c>
      <c r="K709" s="84" t="b">
        <v>0</v>
      </c>
      <c r="L709" s="84" t="b">
        <v>0</v>
      </c>
    </row>
    <row r="710" spans="1:12" ht="15">
      <c r="A710" s="84" t="s">
        <v>5398</v>
      </c>
      <c r="B710" s="84" t="s">
        <v>4793</v>
      </c>
      <c r="C710" s="84">
        <v>6</v>
      </c>
      <c r="D710" s="122">
        <v>0</v>
      </c>
      <c r="E710" s="122">
        <v>1.3457003905834422</v>
      </c>
      <c r="F710" s="84" t="s">
        <v>4632</v>
      </c>
      <c r="G710" s="84" t="b">
        <v>0</v>
      </c>
      <c r="H710" s="84" t="b">
        <v>0</v>
      </c>
      <c r="I710" s="84" t="b">
        <v>0</v>
      </c>
      <c r="J710" s="84" t="b">
        <v>0</v>
      </c>
      <c r="K710" s="84" t="b">
        <v>0</v>
      </c>
      <c r="L710" s="84" t="b">
        <v>0</v>
      </c>
    </row>
    <row r="711" spans="1:12" ht="15">
      <c r="A711" s="84" t="s">
        <v>4793</v>
      </c>
      <c r="B711" s="84" t="s">
        <v>5399</v>
      </c>
      <c r="C711" s="84">
        <v>6</v>
      </c>
      <c r="D711" s="122">
        <v>0</v>
      </c>
      <c r="E711" s="122">
        <v>1.3457003905834422</v>
      </c>
      <c r="F711" s="84" t="s">
        <v>4632</v>
      </c>
      <c r="G711" s="84" t="b">
        <v>0</v>
      </c>
      <c r="H711" s="84" t="b">
        <v>0</v>
      </c>
      <c r="I711" s="84" t="b">
        <v>0</v>
      </c>
      <c r="J711" s="84" t="b">
        <v>0</v>
      </c>
      <c r="K711" s="84" t="b">
        <v>0</v>
      </c>
      <c r="L711" s="84" t="b">
        <v>0</v>
      </c>
    </row>
    <row r="712" spans="1:12" ht="15">
      <c r="A712" s="84" t="s">
        <v>5399</v>
      </c>
      <c r="B712" s="84" t="s">
        <v>5400</v>
      </c>
      <c r="C712" s="84">
        <v>6</v>
      </c>
      <c r="D712" s="122">
        <v>0</v>
      </c>
      <c r="E712" s="122">
        <v>1.3457003905834422</v>
      </c>
      <c r="F712" s="84" t="s">
        <v>4632</v>
      </c>
      <c r="G712" s="84" t="b">
        <v>0</v>
      </c>
      <c r="H712" s="84" t="b">
        <v>0</v>
      </c>
      <c r="I712" s="84" t="b">
        <v>0</v>
      </c>
      <c r="J712" s="84" t="b">
        <v>0</v>
      </c>
      <c r="K712" s="84" t="b">
        <v>0</v>
      </c>
      <c r="L712" s="84" t="b">
        <v>0</v>
      </c>
    </row>
    <row r="713" spans="1:12" ht="15">
      <c r="A713" s="84" t="s">
        <v>5393</v>
      </c>
      <c r="B713" s="84" t="s">
        <v>5394</v>
      </c>
      <c r="C713" s="84">
        <v>5</v>
      </c>
      <c r="D713" s="122">
        <v>0.0028482462607059287</v>
      </c>
      <c r="E713" s="122">
        <v>1.2665191445358175</v>
      </c>
      <c r="F713" s="84" t="s">
        <v>4632</v>
      </c>
      <c r="G713" s="84" t="b">
        <v>0</v>
      </c>
      <c r="H713" s="84" t="b">
        <v>0</v>
      </c>
      <c r="I713" s="84" t="b">
        <v>0</v>
      </c>
      <c r="J713" s="84" t="b">
        <v>0</v>
      </c>
      <c r="K713" s="84" t="b">
        <v>0</v>
      </c>
      <c r="L713" s="84" t="b">
        <v>0</v>
      </c>
    </row>
    <row r="714" spans="1:12" ht="15">
      <c r="A714" s="84" t="s">
        <v>5400</v>
      </c>
      <c r="B714" s="84" t="s">
        <v>5455</v>
      </c>
      <c r="C714" s="84">
        <v>4</v>
      </c>
      <c r="D714" s="122">
        <v>0.005067374361314568</v>
      </c>
      <c r="E714" s="122">
        <v>1.3457003905834422</v>
      </c>
      <c r="F714" s="84" t="s">
        <v>4632</v>
      </c>
      <c r="G714" s="84" t="b">
        <v>0</v>
      </c>
      <c r="H714" s="84" t="b">
        <v>0</v>
      </c>
      <c r="I714" s="84" t="b">
        <v>0</v>
      </c>
      <c r="J714" s="84" t="b">
        <v>0</v>
      </c>
      <c r="K714" s="84" t="b">
        <v>0</v>
      </c>
      <c r="L714" s="84" t="b">
        <v>0</v>
      </c>
    </row>
    <row r="715" spans="1:12" ht="15">
      <c r="A715" s="84" t="s">
        <v>5455</v>
      </c>
      <c r="B715" s="84" t="s">
        <v>5456</v>
      </c>
      <c r="C715" s="84">
        <v>4</v>
      </c>
      <c r="D715" s="122">
        <v>0.005067374361314568</v>
      </c>
      <c r="E715" s="122">
        <v>1.5217916496391235</v>
      </c>
      <c r="F715" s="84" t="s">
        <v>4632</v>
      </c>
      <c r="G715" s="84" t="b">
        <v>0</v>
      </c>
      <c r="H715" s="84" t="b">
        <v>0</v>
      </c>
      <c r="I715" s="84" t="b">
        <v>0</v>
      </c>
      <c r="J715" s="84" t="b">
        <v>0</v>
      </c>
      <c r="K715" s="84" t="b">
        <v>0</v>
      </c>
      <c r="L715" s="84" t="b">
        <v>0</v>
      </c>
    </row>
    <row r="716" spans="1:12" ht="15">
      <c r="A716" s="84" t="s">
        <v>5456</v>
      </c>
      <c r="B716" s="84" t="s">
        <v>5411</v>
      </c>
      <c r="C716" s="84">
        <v>4</v>
      </c>
      <c r="D716" s="122">
        <v>0.005067374361314568</v>
      </c>
      <c r="E716" s="122">
        <v>1.5217916496391235</v>
      </c>
      <c r="F716" s="84" t="s">
        <v>4632</v>
      </c>
      <c r="G716" s="84" t="b">
        <v>0</v>
      </c>
      <c r="H716" s="84" t="b">
        <v>0</v>
      </c>
      <c r="I716" s="84" t="b">
        <v>0</v>
      </c>
      <c r="J716" s="84" t="b">
        <v>0</v>
      </c>
      <c r="K716" s="84" t="b">
        <v>0</v>
      </c>
      <c r="L716" s="84" t="b">
        <v>0</v>
      </c>
    </row>
    <row r="717" spans="1:12" ht="15">
      <c r="A717" s="84" t="s">
        <v>5411</v>
      </c>
      <c r="B717" s="84" t="s">
        <v>5457</v>
      </c>
      <c r="C717" s="84">
        <v>4</v>
      </c>
      <c r="D717" s="122">
        <v>0.005067374361314568</v>
      </c>
      <c r="E717" s="122">
        <v>1.5217916496391235</v>
      </c>
      <c r="F717" s="84" t="s">
        <v>4632</v>
      </c>
      <c r="G717" s="84" t="b">
        <v>0</v>
      </c>
      <c r="H717" s="84" t="b">
        <v>0</v>
      </c>
      <c r="I717" s="84" t="b">
        <v>0</v>
      </c>
      <c r="J717" s="84" t="b">
        <v>0</v>
      </c>
      <c r="K717" s="84" t="b">
        <v>0</v>
      </c>
      <c r="L717" s="84" t="b">
        <v>0</v>
      </c>
    </row>
    <row r="718" spans="1:12" ht="15">
      <c r="A718" s="84" t="s">
        <v>5457</v>
      </c>
      <c r="B718" s="84" t="s">
        <v>4809</v>
      </c>
      <c r="C718" s="84">
        <v>4</v>
      </c>
      <c r="D718" s="122">
        <v>0.005067374361314568</v>
      </c>
      <c r="E718" s="122">
        <v>1.5217916496391235</v>
      </c>
      <c r="F718" s="84" t="s">
        <v>4632</v>
      </c>
      <c r="G718" s="84" t="b">
        <v>0</v>
      </c>
      <c r="H718" s="84" t="b">
        <v>0</v>
      </c>
      <c r="I718" s="84" t="b">
        <v>0</v>
      </c>
      <c r="J718" s="84" t="b">
        <v>0</v>
      </c>
      <c r="K718" s="84" t="b">
        <v>0</v>
      </c>
      <c r="L718" s="84" t="b">
        <v>0</v>
      </c>
    </row>
    <row r="719" spans="1:12" ht="15">
      <c r="A719" s="84" t="s">
        <v>4809</v>
      </c>
      <c r="B719" s="84" t="s">
        <v>5491</v>
      </c>
      <c r="C719" s="84">
        <v>3</v>
      </c>
      <c r="D719" s="122">
        <v>0.006497050266129091</v>
      </c>
      <c r="E719" s="122">
        <v>1.5217916496391235</v>
      </c>
      <c r="F719" s="84" t="s">
        <v>4632</v>
      </c>
      <c r="G719" s="84" t="b">
        <v>0</v>
      </c>
      <c r="H719" s="84" t="b">
        <v>0</v>
      </c>
      <c r="I719" s="84" t="b">
        <v>0</v>
      </c>
      <c r="J719" s="84" t="b">
        <v>0</v>
      </c>
      <c r="K719" s="84" t="b">
        <v>0</v>
      </c>
      <c r="L719" s="84" t="b">
        <v>0</v>
      </c>
    </row>
    <row r="720" spans="1:12" ht="15">
      <c r="A720" s="84" t="s">
        <v>5491</v>
      </c>
      <c r="B720" s="84" t="s">
        <v>5492</v>
      </c>
      <c r="C720" s="84">
        <v>3</v>
      </c>
      <c r="D720" s="122">
        <v>0.006497050266129091</v>
      </c>
      <c r="E720" s="122">
        <v>1.6467303862474234</v>
      </c>
      <c r="F720" s="84" t="s">
        <v>4632</v>
      </c>
      <c r="G720" s="84" t="b">
        <v>0</v>
      </c>
      <c r="H720" s="84" t="b">
        <v>0</v>
      </c>
      <c r="I720" s="84" t="b">
        <v>0</v>
      </c>
      <c r="J720" s="84" t="b">
        <v>0</v>
      </c>
      <c r="K720" s="84" t="b">
        <v>0</v>
      </c>
      <c r="L720" s="84" t="b">
        <v>0</v>
      </c>
    </row>
    <row r="721" spans="1:12" ht="15">
      <c r="A721" s="84" t="s">
        <v>5492</v>
      </c>
      <c r="B721" s="84" t="s">
        <v>4800</v>
      </c>
      <c r="C721" s="84">
        <v>3</v>
      </c>
      <c r="D721" s="122">
        <v>0.006497050266129091</v>
      </c>
      <c r="E721" s="122">
        <v>1.6467303862474234</v>
      </c>
      <c r="F721" s="84" t="s">
        <v>4632</v>
      </c>
      <c r="G721" s="84" t="b">
        <v>0</v>
      </c>
      <c r="H721" s="84" t="b">
        <v>0</v>
      </c>
      <c r="I721" s="84" t="b">
        <v>0</v>
      </c>
      <c r="J721" s="84" t="b">
        <v>0</v>
      </c>
      <c r="K721" s="84" t="b">
        <v>0</v>
      </c>
      <c r="L721" s="84" t="b">
        <v>0</v>
      </c>
    </row>
    <row r="722" spans="1:12" ht="15">
      <c r="A722" s="84" t="s">
        <v>4800</v>
      </c>
      <c r="B722" s="84" t="s">
        <v>5493</v>
      </c>
      <c r="C722" s="84">
        <v>3</v>
      </c>
      <c r="D722" s="122">
        <v>0.006497050266129091</v>
      </c>
      <c r="E722" s="122">
        <v>1.6467303862474234</v>
      </c>
      <c r="F722" s="84" t="s">
        <v>4632</v>
      </c>
      <c r="G722" s="84" t="b">
        <v>0</v>
      </c>
      <c r="H722" s="84" t="b">
        <v>0</v>
      </c>
      <c r="I722" s="84" t="b">
        <v>0</v>
      </c>
      <c r="J722" s="84" t="b">
        <v>0</v>
      </c>
      <c r="K722" s="84" t="b">
        <v>0</v>
      </c>
      <c r="L722" s="84" t="b">
        <v>0</v>
      </c>
    </row>
    <row r="723" spans="1:12" ht="15">
      <c r="A723" s="84" t="s">
        <v>353</v>
      </c>
      <c r="B723" s="84" t="s">
        <v>5349</v>
      </c>
      <c r="C723" s="84">
        <v>2</v>
      </c>
      <c r="D723" s="122">
        <v>0.006865054024743345</v>
      </c>
      <c r="E723" s="122">
        <v>1.8228216453031045</v>
      </c>
      <c r="F723" s="84" t="s">
        <v>4632</v>
      </c>
      <c r="G723" s="84" t="b">
        <v>0</v>
      </c>
      <c r="H723" s="84" t="b">
        <v>0</v>
      </c>
      <c r="I723" s="84" t="b">
        <v>0</v>
      </c>
      <c r="J723" s="84" t="b">
        <v>0</v>
      </c>
      <c r="K723" s="84" t="b">
        <v>0</v>
      </c>
      <c r="L723" s="84" t="b">
        <v>0</v>
      </c>
    </row>
    <row r="724" spans="1:12" ht="15">
      <c r="A724" s="84" t="s">
        <v>5400</v>
      </c>
      <c r="B724" s="84" t="s">
        <v>5550</v>
      </c>
      <c r="C724" s="84">
        <v>2</v>
      </c>
      <c r="D724" s="122">
        <v>0.006865054024743345</v>
      </c>
      <c r="E724" s="122">
        <v>1.3457003905834422</v>
      </c>
      <c r="F724" s="84" t="s">
        <v>4632</v>
      </c>
      <c r="G724" s="84" t="b">
        <v>0</v>
      </c>
      <c r="H724" s="84" t="b">
        <v>0</v>
      </c>
      <c r="I724" s="84" t="b">
        <v>0</v>
      </c>
      <c r="J724" s="84" t="b">
        <v>0</v>
      </c>
      <c r="K724" s="84" t="b">
        <v>0</v>
      </c>
      <c r="L724" s="84" t="b">
        <v>0</v>
      </c>
    </row>
    <row r="725" spans="1:12" ht="15">
      <c r="A725" s="84" t="s">
        <v>5493</v>
      </c>
      <c r="B725" s="84" t="s">
        <v>5458</v>
      </c>
      <c r="C725" s="84">
        <v>2</v>
      </c>
      <c r="D725" s="122">
        <v>0.006865054024743345</v>
      </c>
      <c r="E725" s="122">
        <v>1.3457003905834422</v>
      </c>
      <c r="F725" s="84" t="s">
        <v>4632</v>
      </c>
      <c r="G725" s="84" t="b">
        <v>0</v>
      </c>
      <c r="H725" s="84" t="b">
        <v>0</v>
      </c>
      <c r="I725" s="84" t="b">
        <v>0</v>
      </c>
      <c r="J725" s="84" t="b">
        <v>0</v>
      </c>
      <c r="K725" s="84" t="b">
        <v>0</v>
      </c>
      <c r="L725" s="84" t="b">
        <v>0</v>
      </c>
    </row>
    <row r="726" spans="1:12" ht="15">
      <c r="A726" s="84" t="s">
        <v>5458</v>
      </c>
      <c r="B726" s="84" t="s">
        <v>5551</v>
      </c>
      <c r="C726" s="84">
        <v>2</v>
      </c>
      <c r="D726" s="122">
        <v>0.006865054024743345</v>
      </c>
      <c r="E726" s="122">
        <v>1.5217916496391235</v>
      </c>
      <c r="F726" s="84" t="s">
        <v>4632</v>
      </c>
      <c r="G726" s="84" t="b">
        <v>0</v>
      </c>
      <c r="H726" s="84" t="b">
        <v>0</v>
      </c>
      <c r="I726" s="84" t="b">
        <v>0</v>
      </c>
      <c r="J726" s="84" t="b">
        <v>0</v>
      </c>
      <c r="K726" s="84" t="b">
        <v>0</v>
      </c>
      <c r="L726" s="84" t="b">
        <v>0</v>
      </c>
    </row>
    <row r="727" spans="1:12" ht="15">
      <c r="A727" s="84" t="s">
        <v>5551</v>
      </c>
      <c r="B727" s="84" t="s">
        <v>5458</v>
      </c>
      <c r="C727" s="84">
        <v>2</v>
      </c>
      <c r="D727" s="122">
        <v>0.006865054024743345</v>
      </c>
      <c r="E727" s="122">
        <v>1.5217916496391235</v>
      </c>
      <c r="F727" s="84" t="s">
        <v>4632</v>
      </c>
      <c r="G727" s="84" t="b">
        <v>0</v>
      </c>
      <c r="H727" s="84" t="b">
        <v>0</v>
      </c>
      <c r="I727" s="84" t="b">
        <v>0</v>
      </c>
      <c r="J727" s="84" t="b">
        <v>0</v>
      </c>
      <c r="K727" s="84" t="b">
        <v>0</v>
      </c>
      <c r="L727" s="84" t="b">
        <v>0</v>
      </c>
    </row>
    <row r="728" spans="1:12" ht="15">
      <c r="A728" s="84" t="s">
        <v>5458</v>
      </c>
      <c r="B728" s="84" t="s">
        <v>4828</v>
      </c>
      <c r="C728" s="84">
        <v>2</v>
      </c>
      <c r="D728" s="122">
        <v>0.006865054024743345</v>
      </c>
      <c r="E728" s="122">
        <v>1.5217916496391235</v>
      </c>
      <c r="F728" s="84" t="s">
        <v>4632</v>
      </c>
      <c r="G728" s="84" t="b">
        <v>0</v>
      </c>
      <c r="H728" s="84" t="b">
        <v>0</v>
      </c>
      <c r="I728" s="84" t="b">
        <v>0</v>
      </c>
      <c r="J728" s="84" t="b">
        <v>0</v>
      </c>
      <c r="K728" s="84" t="b">
        <v>0</v>
      </c>
      <c r="L728" s="84" t="b">
        <v>0</v>
      </c>
    </row>
    <row r="729" spans="1:12" ht="15">
      <c r="A729" s="84" t="s">
        <v>4828</v>
      </c>
      <c r="B729" s="84" t="s">
        <v>5347</v>
      </c>
      <c r="C729" s="84">
        <v>2</v>
      </c>
      <c r="D729" s="122">
        <v>0.006865054024743345</v>
      </c>
      <c r="E729" s="122">
        <v>1.8228216453031045</v>
      </c>
      <c r="F729" s="84" t="s">
        <v>4632</v>
      </c>
      <c r="G729" s="84" t="b">
        <v>0</v>
      </c>
      <c r="H729" s="84" t="b">
        <v>0</v>
      </c>
      <c r="I729" s="84" t="b">
        <v>0</v>
      </c>
      <c r="J729" s="84" t="b">
        <v>0</v>
      </c>
      <c r="K729" s="84" t="b">
        <v>0</v>
      </c>
      <c r="L729" s="84" t="b">
        <v>0</v>
      </c>
    </row>
    <row r="730" spans="1:12" ht="15">
      <c r="A730" s="84" t="s">
        <v>5347</v>
      </c>
      <c r="B730" s="84" t="s">
        <v>5552</v>
      </c>
      <c r="C730" s="84">
        <v>2</v>
      </c>
      <c r="D730" s="122">
        <v>0.006865054024743345</v>
      </c>
      <c r="E730" s="122">
        <v>1.8228216453031045</v>
      </c>
      <c r="F730" s="84" t="s">
        <v>4632</v>
      </c>
      <c r="G730" s="84" t="b">
        <v>0</v>
      </c>
      <c r="H730" s="84" t="b">
        <v>0</v>
      </c>
      <c r="I730" s="84" t="b">
        <v>0</v>
      </c>
      <c r="J730" s="84" t="b">
        <v>0</v>
      </c>
      <c r="K730" s="84" t="b">
        <v>0</v>
      </c>
      <c r="L730" s="84" t="b">
        <v>0</v>
      </c>
    </row>
    <row r="731" spans="1:12" ht="15">
      <c r="A731" s="84" t="s">
        <v>5552</v>
      </c>
      <c r="B731" s="84" t="s">
        <v>5553</v>
      </c>
      <c r="C731" s="84">
        <v>2</v>
      </c>
      <c r="D731" s="122">
        <v>0.006865054024743345</v>
      </c>
      <c r="E731" s="122">
        <v>1.8228216453031045</v>
      </c>
      <c r="F731" s="84" t="s">
        <v>4632</v>
      </c>
      <c r="G731" s="84" t="b">
        <v>0</v>
      </c>
      <c r="H731" s="84" t="b">
        <v>0</v>
      </c>
      <c r="I731" s="84" t="b">
        <v>0</v>
      </c>
      <c r="J731" s="84" t="b">
        <v>0</v>
      </c>
      <c r="K731" s="84" t="b">
        <v>0</v>
      </c>
      <c r="L731" s="84" t="b">
        <v>0</v>
      </c>
    </row>
    <row r="732" spans="1:12" ht="15">
      <c r="A732" s="84" t="s">
        <v>5495</v>
      </c>
      <c r="B732" s="84" t="s">
        <v>5496</v>
      </c>
      <c r="C732" s="84">
        <v>3</v>
      </c>
      <c r="D732" s="122">
        <v>0</v>
      </c>
      <c r="E732" s="122">
        <v>1.1949766032160551</v>
      </c>
      <c r="F732" s="84" t="s">
        <v>4633</v>
      </c>
      <c r="G732" s="84" t="b">
        <v>0</v>
      </c>
      <c r="H732" s="84" t="b">
        <v>1</v>
      </c>
      <c r="I732" s="84" t="b">
        <v>0</v>
      </c>
      <c r="J732" s="84" t="b">
        <v>0</v>
      </c>
      <c r="K732" s="84" t="b">
        <v>0</v>
      </c>
      <c r="L732" s="84" t="b">
        <v>0</v>
      </c>
    </row>
    <row r="733" spans="1:12" ht="15">
      <c r="A733" s="84" t="s">
        <v>5496</v>
      </c>
      <c r="B733" s="84" t="s">
        <v>5497</v>
      </c>
      <c r="C733" s="84">
        <v>3</v>
      </c>
      <c r="D733" s="122">
        <v>0</v>
      </c>
      <c r="E733" s="122">
        <v>1.1949766032160551</v>
      </c>
      <c r="F733" s="84" t="s">
        <v>4633</v>
      </c>
      <c r="G733" s="84" t="b">
        <v>0</v>
      </c>
      <c r="H733" s="84" t="b">
        <v>0</v>
      </c>
      <c r="I733" s="84" t="b">
        <v>0</v>
      </c>
      <c r="J733" s="84" t="b">
        <v>0</v>
      </c>
      <c r="K733" s="84" t="b">
        <v>0</v>
      </c>
      <c r="L733" s="84" t="b">
        <v>0</v>
      </c>
    </row>
    <row r="734" spans="1:12" ht="15">
      <c r="A734" s="84" t="s">
        <v>5497</v>
      </c>
      <c r="B734" s="84" t="s">
        <v>5498</v>
      </c>
      <c r="C734" s="84">
        <v>3</v>
      </c>
      <c r="D734" s="122">
        <v>0</v>
      </c>
      <c r="E734" s="122">
        <v>1.1949766032160551</v>
      </c>
      <c r="F734" s="84" t="s">
        <v>4633</v>
      </c>
      <c r="G734" s="84" t="b">
        <v>0</v>
      </c>
      <c r="H734" s="84" t="b">
        <v>0</v>
      </c>
      <c r="I734" s="84" t="b">
        <v>0</v>
      </c>
      <c r="J734" s="84" t="b">
        <v>0</v>
      </c>
      <c r="K734" s="84" t="b">
        <v>0</v>
      </c>
      <c r="L734" s="84" t="b">
        <v>0</v>
      </c>
    </row>
    <row r="735" spans="1:12" ht="15">
      <c r="A735" s="84" t="s">
        <v>5498</v>
      </c>
      <c r="B735" s="84" t="s">
        <v>5499</v>
      </c>
      <c r="C735" s="84">
        <v>3</v>
      </c>
      <c r="D735" s="122">
        <v>0</v>
      </c>
      <c r="E735" s="122">
        <v>1.1949766032160551</v>
      </c>
      <c r="F735" s="84" t="s">
        <v>4633</v>
      </c>
      <c r="G735" s="84" t="b">
        <v>0</v>
      </c>
      <c r="H735" s="84" t="b">
        <v>0</v>
      </c>
      <c r="I735" s="84" t="b">
        <v>0</v>
      </c>
      <c r="J735" s="84" t="b">
        <v>0</v>
      </c>
      <c r="K735" s="84" t="b">
        <v>1</v>
      </c>
      <c r="L735" s="84" t="b">
        <v>0</v>
      </c>
    </row>
    <row r="736" spans="1:12" ht="15">
      <c r="A736" s="84" t="s">
        <v>5499</v>
      </c>
      <c r="B736" s="84" t="s">
        <v>5500</v>
      </c>
      <c r="C736" s="84">
        <v>3</v>
      </c>
      <c r="D736" s="122">
        <v>0</v>
      </c>
      <c r="E736" s="122">
        <v>1.1949766032160551</v>
      </c>
      <c r="F736" s="84" t="s">
        <v>4633</v>
      </c>
      <c r="G736" s="84" t="b">
        <v>0</v>
      </c>
      <c r="H736" s="84" t="b">
        <v>1</v>
      </c>
      <c r="I736" s="84" t="b">
        <v>0</v>
      </c>
      <c r="J736" s="84" t="b">
        <v>0</v>
      </c>
      <c r="K736" s="84" t="b">
        <v>1</v>
      </c>
      <c r="L736" s="84" t="b">
        <v>0</v>
      </c>
    </row>
    <row r="737" spans="1:12" ht="15">
      <c r="A737" s="84" t="s">
        <v>5500</v>
      </c>
      <c r="B737" s="84" t="s">
        <v>5501</v>
      </c>
      <c r="C737" s="84">
        <v>3</v>
      </c>
      <c r="D737" s="122">
        <v>0</v>
      </c>
      <c r="E737" s="122">
        <v>1.1949766032160551</v>
      </c>
      <c r="F737" s="84" t="s">
        <v>4633</v>
      </c>
      <c r="G737" s="84" t="b">
        <v>0</v>
      </c>
      <c r="H737" s="84" t="b">
        <v>1</v>
      </c>
      <c r="I737" s="84" t="b">
        <v>0</v>
      </c>
      <c r="J737" s="84" t="b">
        <v>0</v>
      </c>
      <c r="K737" s="84" t="b">
        <v>0</v>
      </c>
      <c r="L737" s="84" t="b">
        <v>0</v>
      </c>
    </row>
    <row r="738" spans="1:12" ht="15">
      <c r="A738" s="84" t="s">
        <v>5501</v>
      </c>
      <c r="B738" s="84" t="s">
        <v>5502</v>
      </c>
      <c r="C738" s="84">
        <v>3</v>
      </c>
      <c r="D738" s="122">
        <v>0</v>
      </c>
      <c r="E738" s="122">
        <v>1.1949766032160551</v>
      </c>
      <c r="F738" s="84" t="s">
        <v>4633</v>
      </c>
      <c r="G738" s="84" t="b">
        <v>0</v>
      </c>
      <c r="H738" s="84" t="b">
        <v>0</v>
      </c>
      <c r="I738" s="84" t="b">
        <v>0</v>
      </c>
      <c r="J738" s="84" t="b">
        <v>0</v>
      </c>
      <c r="K738" s="84" t="b">
        <v>0</v>
      </c>
      <c r="L738" s="84" t="b">
        <v>0</v>
      </c>
    </row>
    <row r="739" spans="1:12" ht="15">
      <c r="A739" s="84" t="s">
        <v>5502</v>
      </c>
      <c r="B739" s="84" t="s">
        <v>5353</v>
      </c>
      <c r="C739" s="84">
        <v>3</v>
      </c>
      <c r="D739" s="122">
        <v>0</v>
      </c>
      <c r="E739" s="122">
        <v>1.1949766032160551</v>
      </c>
      <c r="F739" s="84" t="s">
        <v>4633</v>
      </c>
      <c r="G739" s="84" t="b">
        <v>0</v>
      </c>
      <c r="H739" s="84" t="b">
        <v>0</v>
      </c>
      <c r="I739" s="84" t="b">
        <v>0</v>
      </c>
      <c r="J739" s="84" t="b">
        <v>0</v>
      </c>
      <c r="K739" s="84" t="b">
        <v>0</v>
      </c>
      <c r="L739" s="84" t="b">
        <v>0</v>
      </c>
    </row>
    <row r="740" spans="1:12" ht="15">
      <c r="A740" s="84" t="s">
        <v>5353</v>
      </c>
      <c r="B740" s="84" t="s">
        <v>5460</v>
      </c>
      <c r="C740" s="84">
        <v>3</v>
      </c>
      <c r="D740" s="122">
        <v>0</v>
      </c>
      <c r="E740" s="122">
        <v>1.1949766032160551</v>
      </c>
      <c r="F740" s="84" t="s">
        <v>4633</v>
      </c>
      <c r="G740" s="84" t="b">
        <v>0</v>
      </c>
      <c r="H740" s="84" t="b">
        <v>0</v>
      </c>
      <c r="I740" s="84" t="b">
        <v>0</v>
      </c>
      <c r="J740" s="84" t="b">
        <v>0</v>
      </c>
      <c r="K740" s="84" t="b">
        <v>0</v>
      </c>
      <c r="L740" s="84" t="b">
        <v>0</v>
      </c>
    </row>
    <row r="741" spans="1:12" ht="15">
      <c r="A741" s="84" t="s">
        <v>5460</v>
      </c>
      <c r="B741" s="84" t="s">
        <v>5503</v>
      </c>
      <c r="C741" s="84">
        <v>2</v>
      </c>
      <c r="D741" s="122">
        <v>0.007043650362227249</v>
      </c>
      <c r="E741" s="122">
        <v>1.3710678622717363</v>
      </c>
      <c r="F741" s="84" t="s">
        <v>4633</v>
      </c>
      <c r="G741" s="84" t="b">
        <v>0</v>
      </c>
      <c r="H741" s="84" t="b">
        <v>0</v>
      </c>
      <c r="I741" s="84" t="b">
        <v>0</v>
      </c>
      <c r="J741" s="84" t="b">
        <v>0</v>
      </c>
      <c r="K741" s="84" t="b">
        <v>0</v>
      </c>
      <c r="L741" s="84" t="b">
        <v>0</v>
      </c>
    </row>
    <row r="742" spans="1:12" ht="15">
      <c r="A742" s="84" t="s">
        <v>5503</v>
      </c>
      <c r="B742" s="84" t="s">
        <v>5565</v>
      </c>
      <c r="C742" s="84">
        <v>2</v>
      </c>
      <c r="D742" s="122">
        <v>0.007043650362227249</v>
      </c>
      <c r="E742" s="122">
        <v>1.3710678622717363</v>
      </c>
      <c r="F742" s="84" t="s">
        <v>4633</v>
      </c>
      <c r="G742" s="84" t="b">
        <v>0</v>
      </c>
      <c r="H742" s="84" t="b">
        <v>0</v>
      </c>
      <c r="I742" s="84" t="b">
        <v>0</v>
      </c>
      <c r="J742" s="84" t="b">
        <v>0</v>
      </c>
      <c r="K742" s="84" t="b">
        <v>1</v>
      </c>
      <c r="L742" s="84" t="b">
        <v>0</v>
      </c>
    </row>
    <row r="743" spans="1:12" ht="15">
      <c r="A743" s="84" t="s">
        <v>5565</v>
      </c>
      <c r="B743" s="84" t="s">
        <v>840</v>
      </c>
      <c r="C743" s="84">
        <v>2</v>
      </c>
      <c r="D743" s="122">
        <v>0.007043650362227249</v>
      </c>
      <c r="E743" s="122">
        <v>1.3710678622717363</v>
      </c>
      <c r="F743" s="84" t="s">
        <v>4633</v>
      </c>
      <c r="G743" s="84" t="b">
        <v>0</v>
      </c>
      <c r="H743" s="84" t="b">
        <v>1</v>
      </c>
      <c r="I743" s="84" t="b">
        <v>0</v>
      </c>
      <c r="J743" s="84" t="b">
        <v>0</v>
      </c>
      <c r="K743" s="84" t="b">
        <v>0</v>
      </c>
      <c r="L743" s="84" t="b">
        <v>0</v>
      </c>
    </row>
    <row r="744" spans="1:12" ht="15">
      <c r="A744" s="84" t="s">
        <v>840</v>
      </c>
      <c r="B744" s="84" t="s">
        <v>4772</v>
      </c>
      <c r="C744" s="84">
        <v>2</v>
      </c>
      <c r="D744" s="122">
        <v>0.007043650362227249</v>
      </c>
      <c r="E744" s="122">
        <v>1.3710678622717363</v>
      </c>
      <c r="F744" s="84" t="s">
        <v>4633</v>
      </c>
      <c r="G744" s="84" t="b">
        <v>0</v>
      </c>
      <c r="H744" s="84" t="b">
        <v>0</v>
      </c>
      <c r="I744" s="84" t="b">
        <v>0</v>
      </c>
      <c r="J744" s="84" t="b">
        <v>0</v>
      </c>
      <c r="K744" s="84" t="b">
        <v>0</v>
      </c>
      <c r="L744" s="84" t="b">
        <v>0</v>
      </c>
    </row>
    <row r="745" spans="1:12" ht="15">
      <c r="A745" s="84" t="s">
        <v>4772</v>
      </c>
      <c r="B745" s="84" t="s">
        <v>5482</v>
      </c>
      <c r="C745" s="84">
        <v>2</v>
      </c>
      <c r="D745" s="122">
        <v>0.007043650362227249</v>
      </c>
      <c r="E745" s="122">
        <v>1.3710678622717363</v>
      </c>
      <c r="F745" s="84" t="s">
        <v>4633</v>
      </c>
      <c r="G745" s="84" t="b">
        <v>0</v>
      </c>
      <c r="H745" s="84" t="b">
        <v>0</v>
      </c>
      <c r="I745" s="84" t="b">
        <v>0</v>
      </c>
      <c r="J745" s="84" t="b">
        <v>0</v>
      </c>
      <c r="K745" s="84" t="b">
        <v>0</v>
      </c>
      <c r="L745" s="84" t="b">
        <v>0</v>
      </c>
    </row>
    <row r="746" spans="1:12" ht="15">
      <c r="A746" s="84" t="s">
        <v>5482</v>
      </c>
      <c r="B746" s="84" t="s">
        <v>5504</v>
      </c>
      <c r="C746" s="84">
        <v>2</v>
      </c>
      <c r="D746" s="122">
        <v>0.007043650362227249</v>
      </c>
      <c r="E746" s="122">
        <v>1.3710678622717363</v>
      </c>
      <c r="F746" s="84" t="s">
        <v>4633</v>
      </c>
      <c r="G746" s="84" t="b">
        <v>0</v>
      </c>
      <c r="H746" s="84" t="b">
        <v>0</v>
      </c>
      <c r="I746" s="84" t="b">
        <v>0</v>
      </c>
      <c r="J746" s="84" t="b">
        <v>0</v>
      </c>
      <c r="K746" s="84" t="b">
        <v>0</v>
      </c>
      <c r="L746" s="84" t="b">
        <v>0</v>
      </c>
    </row>
    <row r="747" spans="1:12" ht="15">
      <c r="A747" s="84" t="s">
        <v>5504</v>
      </c>
      <c r="B747" s="84" t="s">
        <v>5461</v>
      </c>
      <c r="C747" s="84">
        <v>2</v>
      </c>
      <c r="D747" s="122">
        <v>0.007043650362227249</v>
      </c>
      <c r="E747" s="122">
        <v>1.3710678622717363</v>
      </c>
      <c r="F747" s="84" t="s">
        <v>4633</v>
      </c>
      <c r="G747" s="84" t="b">
        <v>0</v>
      </c>
      <c r="H747" s="84" t="b">
        <v>0</v>
      </c>
      <c r="I747" s="84" t="b">
        <v>0</v>
      </c>
      <c r="J747" s="84" t="b">
        <v>0</v>
      </c>
      <c r="K747" s="84" t="b">
        <v>0</v>
      </c>
      <c r="L747" s="84" t="b">
        <v>0</v>
      </c>
    </row>
    <row r="748" spans="1:12" ht="15">
      <c r="A748" s="84" t="s">
        <v>5461</v>
      </c>
      <c r="B748" s="84" t="s">
        <v>5566</v>
      </c>
      <c r="C748" s="84">
        <v>2</v>
      </c>
      <c r="D748" s="122">
        <v>0.007043650362227249</v>
      </c>
      <c r="E748" s="122">
        <v>1.3710678622717363</v>
      </c>
      <c r="F748" s="84" t="s">
        <v>4633</v>
      </c>
      <c r="G748" s="84" t="b">
        <v>0</v>
      </c>
      <c r="H748" s="84" t="b">
        <v>0</v>
      </c>
      <c r="I748" s="84" t="b">
        <v>0</v>
      </c>
      <c r="J748" s="84" t="b">
        <v>0</v>
      </c>
      <c r="K748" s="84" t="b">
        <v>0</v>
      </c>
      <c r="L748" s="84" t="b">
        <v>0</v>
      </c>
    </row>
    <row r="749" spans="1:12" ht="15">
      <c r="A749" s="84" t="s">
        <v>5566</v>
      </c>
      <c r="B749" s="84" t="s">
        <v>5567</v>
      </c>
      <c r="C749" s="84">
        <v>2</v>
      </c>
      <c r="D749" s="122">
        <v>0.007043650362227249</v>
      </c>
      <c r="E749" s="122">
        <v>1.3710678622717363</v>
      </c>
      <c r="F749" s="84" t="s">
        <v>4633</v>
      </c>
      <c r="G749" s="84" t="b">
        <v>0</v>
      </c>
      <c r="H749" s="84" t="b">
        <v>0</v>
      </c>
      <c r="I749" s="84" t="b">
        <v>0</v>
      </c>
      <c r="J749" s="84" t="b">
        <v>0</v>
      </c>
      <c r="K749" s="84" t="b">
        <v>0</v>
      </c>
      <c r="L749" s="84" t="b">
        <v>0</v>
      </c>
    </row>
    <row r="750" spans="1:12" ht="15">
      <c r="A750" s="84" t="s">
        <v>5347</v>
      </c>
      <c r="B750" s="84" t="s">
        <v>5505</v>
      </c>
      <c r="C750" s="84">
        <v>3</v>
      </c>
      <c r="D750" s="122">
        <v>0</v>
      </c>
      <c r="E750" s="122">
        <v>1.3424226808222062</v>
      </c>
      <c r="F750" s="84" t="s">
        <v>4634</v>
      </c>
      <c r="G750" s="84" t="b">
        <v>0</v>
      </c>
      <c r="H750" s="84" t="b">
        <v>0</v>
      </c>
      <c r="I750" s="84" t="b">
        <v>0</v>
      </c>
      <c r="J750" s="84" t="b">
        <v>0</v>
      </c>
      <c r="K750" s="84" t="b">
        <v>0</v>
      </c>
      <c r="L750" s="84" t="b">
        <v>0</v>
      </c>
    </row>
    <row r="751" spans="1:12" ht="15">
      <c r="A751" s="84" t="s">
        <v>5505</v>
      </c>
      <c r="B751" s="84" t="s">
        <v>5506</v>
      </c>
      <c r="C751" s="84">
        <v>3</v>
      </c>
      <c r="D751" s="122">
        <v>0</v>
      </c>
      <c r="E751" s="122">
        <v>1.3424226808222062</v>
      </c>
      <c r="F751" s="84" t="s">
        <v>4634</v>
      </c>
      <c r="G751" s="84" t="b">
        <v>0</v>
      </c>
      <c r="H751" s="84" t="b">
        <v>0</v>
      </c>
      <c r="I751" s="84" t="b">
        <v>0</v>
      </c>
      <c r="J751" s="84" t="b">
        <v>0</v>
      </c>
      <c r="K751" s="84" t="b">
        <v>0</v>
      </c>
      <c r="L751" s="84" t="b">
        <v>0</v>
      </c>
    </row>
    <row r="752" spans="1:12" ht="15">
      <c r="A752" s="84" t="s">
        <v>5506</v>
      </c>
      <c r="B752" s="84" t="s">
        <v>4829</v>
      </c>
      <c r="C752" s="84">
        <v>3</v>
      </c>
      <c r="D752" s="122">
        <v>0</v>
      </c>
      <c r="E752" s="122">
        <v>1.3424226808222062</v>
      </c>
      <c r="F752" s="84" t="s">
        <v>4634</v>
      </c>
      <c r="G752" s="84" t="b">
        <v>0</v>
      </c>
      <c r="H752" s="84" t="b">
        <v>0</v>
      </c>
      <c r="I752" s="84" t="b">
        <v>0</v>
      </c>
      <c r="J752" s="84" t="b">
        <v>0</v>
      </c>
      <c r="K752" s="84" t="b">
        <v>0</v>
      </c>
      <c r="L752" s="84" t="b">
        <v>0</v>
      </c>
    </row>
    <row r="753" spans="1:12" ht="15">
      <c r="A753" s="84" t="s">
        <v>4829</v>
      </c>
      <c r="B753" s="84" t="s">
        <v>5507</v>
      </c>
      <c r="C753" s="84">
        <v>3</v>
      </c>
      <c r="D753" s="122">
        <v>0</v>
      </c>
      <c r="E753" s="122">
        <v>1.3424226808222062</v>
      </c>
      <c r="F753" s="84" t="s">
        <v>4634</v>
      </c>
      <c r="G753" s="84" t="b">
        <v>0</v>
      </c>
      <c r="H753" s="84" t="b">
        <v>0</v>
      </c>
      <c r="I753" s="84" t="b">
        <v>0</v>
      </c>
      <c r="J753" s="84" t="b">
        <v>0</v>
      </c>
      <c r="K753" s="84" t="b">
        <v>0</v>
      </c>
      <c r="L753" s="84" t="b">
        <v>0</v>
      </c>
    </row>
    <row r="754" spans="1:12" ht="15">
      <c r="A754" s="84" t="s">
        <v>5507</v>
      </c>
      <c r="B754" s="84" t="s">
        <v>5508</v>
      </c>
      <c r="C754" s="84">
        <v>3</v>
      </c>
      <c r="D754" s="122">
        <v>0</v>
      </c>
      <c r="E754" s="122">
        <v>1.3424226808222062</v>
      </c>
      <c r="F754" s="84" t="s">
        <v>4634</v>
      </c>
      <c r="G754" s="84" t="b">
        <v>0</v>
      </c>
      <c r="H754" s="84" t="b">
        <v>0</v>
      </c>
      <c r="I754" s="84" t="b">
        <v>0</v>
      </c>
      <c r="J754" s="84" t="b">
        <v>0</v>
      </c>
      <c r="K754" s="84" t="b">
        <v>0</v>
      </c>
      <c r="L754" s="84" t="b">
        <v>0</v>
      </c>
    </row>
    <row r="755" spans="1:12" ht="15">
      <c r="A755" s="84" t="s">
        <v>5508</v>
      </c>
      <c r="B755" s="84" t="s">
        <v>5462</v>
      </c>
      <c r="C755" s="84">
        <v>3</v>
      </c>
      <c r="D755" s="122">
        <v>0</v>
      </c>
      <c r="E755" s="122">
        <v>1.3424226808222062</v>
      </c>
      <c r="F755" s="84" t="s">
        <v>4634</v>
      </c>
      <c r="G755" s="84" t="b">
        <v>0</v>
      </c>
      <c r="H755" s="84" t="b">
        <v>0</v>
      </c>
      <c r="I755" s="84" t="b">
        <v>0</v>
      </c>
      <c r="J755" s="84" t="b">
        <v>0</v>
      </c>
      <c r="K755" s="84" t="b">
        <v>0</v>
      </c>
      <c r="L755" s="84" t="b">
        <v>0</v>
      </c>
    </row>
    <row r="756" spans="1:12" ht="15">
      <c r="A756" s="84" t="s">
        <v>5462</v>
      </c>
      <c r="B756" s="84" t="s">
        <v>5463</v>
      </c>
      <c r="C756" s="84">
        <v>3</v>
      </c>
      <c r="D756" s="122">
        <v>0</v>
      </c>
      <c r="E756" s="122">
        <v>1.2174839442139063</v>
      </c>
      <c r="F756" s="84" t="s">
        <v>4634</v>
      </c>
      <c r="G756" s="84" t="b">
        <v>0</v>
      </c>
      <c r="H756" s="84" t="b">
        <v>0</v>
      </c>
      <c r="I756" s="84" t="b">
        <v>0</v>
      </c>
      <c r="J756" s="84" t="b">
        <v>0</v>
      </c>
      <c r="K756" s="84" t="b">
        <v>0</v>
      </c>
      <c r="L756" s="84" t="b">
        <v>0</v>
      </c>
    </row>
    <row r="757" spans="1:12" ht="15">
      <c r="A757" s="84" t="s">
        <v>5463</v>
      </c>
      <c r="B757" s="84" t="s">
        <v>5509</v>
      </c>
      <c r="C757" s="84">
        <v>3</v>
      </c>
      <c r="D757" s="122">
        <v>0</v>
      </c>
      <c r="E757" s="122">
        <v>1.2174839442139063</v>
      </c>
      <c r="F757" s="84" t="s">
        <v>4634</v>
      </c>
      <c r="G757" s="84" t="b">
        <v>0</v>
      </c>
      <c r="H757" s="84" t="b">
        <v>0</v>
      </c>
      <c r="I757" s="84" t="b">
        <v>0</v>
      </c>
      <c r="J757" s="84" t="b">
        <v>0</v>
      </c>
      <c r="K757" s="84" t="b">
        <v>0</v>
      </c>
      <c r="L757" s="84" t="b">
        <v>0</v>
      </c>
    </row>
    <row r="758" spans="1:12" ht="15">
      <c r="A758" s="84" t="s">
        <v>5509</v>
      </c>
      <c r="B758" s="84" t="s">
        <v>5510</v>
      </c>
      <c r="C758" s="84">
        <v>3</v>
      </c>
      <c r="D758" s="122">
        <v>0</v>
      </c>
      <c r="E758" s="122">
        <v>1.3424226808222062</v>
      </c>
      <c r="F758" s="84" t="s">
        <v>4634</v>
      </c>
      <c r="G758" s="84" t="b">
        <v>0</v>
      </c>
      <c r="H758" s="84" t="b">
        <v>0</v>
      </c>
      <c r="I758" s="84" t="b">
        <v>0</v>
      </c>
      <c r="J758" s="84" t="b">
        <v>0</v>
      </c>
      <c r="K758" s="84" t="b">
        <v>0</v>
      </c>
      <c r="L758" s="84" t="b">
        <v>0</v>
      </c>
    </row>
    <row r="759" spans="1:12" ht="15">
      <c r="A759" s="84" t="s">
        <v>5510</v>
      </c>
      <c r="B759" s="84" t="s">
        <v>4832</v>
      </c>
      <c r="C759" s="84">
        <v>3</v>
      </c>
      <c r="D759" s="122">
        <v>0</v>
      </c>
      <c r="E759" s="122">
        <v>1.3424226808222062</v>
      </c>
      <c r="F759" s="84" t="s">
        <v>4634</v>
      </c>
      <c r="G759" s="84" t="b">
        <v>0</v>
      </c>
      <c r="H759" s="84" t="b">
        <v>0</v>
      </c>
      <c r="I759" s="84" t="b">
        <v>0</v>
      </c>
      <c r="J759" s="84" t="b">
        <v>0</v>
      </c>
      <c r="K759" s="84" t="b">
        <v>0</v>
      </c>
      <c r="L759" s="84" t="b">
        <v>0</v>
      </c>
    </row>
    <row r="760" spans="1:12" ht="15">
      <c r="A760" s="84" t="s">
        <v>4832</v>
      </c>
      <c r="B760" s="84" t="s">
        <v>5511</v>
      </c>
      <c r="C760" s="84">
        <v>3</v>
      </c>
      <c r="D760" s="122">
        <v>0</v>
      </c>
      <c r="E760" s="122">
        <v>1.3424226808222062</v>
      </c>
      <c r="F760" s="84" t="s">
        <v>4634</v>
      </c>
      <c r="G760" s="84" t="b">
        <v>0</v>
      </c>
      <c r="H760" s="84" t="b">
        <v>0</v>
      </c>
      <c r="I760" s="84" t="b">
        <v>0</v>
      </c>
      <c r="J760" s="84" t="b">
        <v>0</v>
      </c>
      <c r="K760" s="84" t="b">
        <v>0</v>
      </c>
      <c r="L760" s="84" t="b">
        <v>0</v>
      </c>
    </row>
    <row r="761" spans="1:12" ht="15">
      <c r="A761" s="84" t="s">
        <v>5511</v>
      </c>
      <c r="B761" s="84" t="s">
        <v>5512</v>
      </c>
      <c r="C761" s="84">
        <v>3</v>
      </c>
      <c r="D761" s="122">
        <v>0</v>
      </c>
      <c r="E761" s="122">
        <v>1.3424226808222062</v>
      </c>
      <c r="F761" s="84" t="s">
        <v>4634</v>
      </c>
      <c r="G761" s="84" t="b">
        <v>0</v>
      </c>
      <c r="H761" s="84" t="b">
        <v>0</v>
      </c>
      <c r="I761" s="84" t="b">
        <v>0</v>
      </c>
      <c r="J761" s="84" t="b">
        <v>0</v>
      </c>
      <c r="K761" s="84" t="b">
        <v>0</v>
      </c>
      <c r="L761" s="84" t="b">
        <v>0</v>
      </c>
    </row>
    <row r="762" spans="1:12" ht="15">
      <c r="A762" s="84" t="s">
        <v>5512</v>
      </c>
      <c r="B762" s="84" t="s">
        <v>4793</v>
      </c>
      <c r="C762" s="84">
        <v>3</v>
      </c>
      <c r="D762" s="122">
        <v>0</v>
      </c>
      <c r="E762" s="122">
        <v>1.1205739312058498</v>
      </c>
      <c r="F762" s="84" t="s">
        <v>4634</v>
      </c>
      <c r="G762" s="84" t="b">
        <v>0</v>
      </c>
      <c r="H762" s="84" t="b">
        <v>0</v>
      </c>
      <c r="I762" s="84" t="b">
        <v>0</v>
      </c>
      <c r="J762" s="84" t="b">
        <v>0</v>
      </c>
      <c r="K762" s="84" t="b">
        <v>0</v>
      </c>
      <c r="L762" s="84" t="b">
        <v>0</v>
      </c>
    </row>
    <row r="763" spans="1:12" ht="15">
      <c r="A763" s="84" t="s">
        <v>4793</v>
      </c>
      <c r="B763" s="84" t="s">
        <v>5450</v>
      </c>
      <c r="C763" s="84">
        <v>3</v>
      </c>
      <c r="D763" s="122">
        <v>0</v>
      </c>
      <c r="E763" s="122">
        <v>1.1205739312058498</v>
      </c>
      <c r="F763" s="84" t="s">
        <v>4634</v>
      </c>
      <c r="G763" s="84" t="b">
        <v>0</v>
      </c>
      <c r="H763" s="84" t="b">
        <v>0</v>
      </c>
      <c r="I763" s="84" t="b">
        <v>0</v>
      </c>
      <c r="J763" s="84" t="b">
        <v>0</v>
      </c>
      <c r="K763" s="84" t="b">
        <v>0</v>
      </c>
      <c r="L763" s="84" t="b">
        <v>0</v>
      </c>
    </row>
    <row r="764" spans="1:12" ht="15">
      <c r="A764" s="84" t="s">
        <v>338</v>
      </c>
      <c r="B764" s="84" t="s">
        <v>5347</v>
      </c>
      <c r="C764" s="84">
        <v>2</v>
      </c>
      <c r="D764" s="122">
        <v>0.005104094465382065</v>
      </c>
      <c r="E764" s="122">
        <v>1.5185139398778875</v>
      </c>
      <c r="F764" s="84" t="s">
        <v>4634</v>
      </c>
      <c r="G764" s="84" t="b">
        <v>0</v>
      </c>
      <c r="H764" s="84" t="b">
        <v>0</v>
      </c>
      <c r="I764" s="84" t="b">
        <v>0</v>
      </c>
      <c r="J764" s="84" t="b">
        <v>0</v>
      </c>
      <c r="K764" s="84" t="b">
        <v>0</v>
      </c>
      <c r="L764" s="84" t="b">
        <v>0</v>
      </c>
    </row>
    <row r="765" spans="1:12" ht="15">
      <c r="A765" s="84" t="s">
        <v>5450</v>
      </c>
      <c r="B765" s="84" t="s">
        <v>5571</v>
      </c>
      <c r="C765" s="84">
        <v>2</v>
      </c>
      <c r="D765" s="122">
        <v>0.005104094465382065</v>
      </c>
      <c r="E765" s="122">
        <v>1.3424226808222062</v>
      </c>
      <c r="F765" s="84" t="s">
        <v>4634</v>
      </c>
      <c r="G765" s="84" t="b">
        <v>0</v>
      </c>
      <c r="H765" s="84" t="b">
        <v>0</v>
      </c>
      <c r="I765" s="84" t="b">
        <v>0</v>
      </c>
      <c r="J765" s="84" t="b">
        <v>0</v>
      </c>
      <c r="K765" s="84" t="b">
        <v>0</v>
      </c>
      <c r="L765" s="84" t="b">
        <v>0</v>
      </c>
    </row>
    <row r="766" spans="1:12" ht="15">
      <c r="A766" s="84" t="s">
        <v>5178</v>
      </c>
      <c r="B766" s="84" t="s">
        <v>4772</v>
      </c>
      <c r="C766" s="84">
        <v>3</v>
      </c>
      <c r="D766" s="122">
        <v>0</v>
      </c>
      <c r="E766" s="122">
        <v>0.2218487496163564</v>
      </c>
      <c r="F766" s="84" t="s">
        <v>4635</v>
      </c>
      <c r="G766" s="84" t="b">
        <v>0</v>
      </c>
      <c r="H766" s="84" t="b">
        <v>1</v>
      </c>
      <c r="I766" s="84" t="b">
        <v>0</v>
      </c>
      <c r="J766" s="84" t="b">
        <v>0</v>
      </c>
      <c r="K766" s="84" t="b">
        <v>0</v>
      </c>
      <c r="L766" s="84" t="b">
        <v>0</v>
      </c>
    </row>
    <row r="767" spans="1:12" ht="15">
      <c r="A767" s="84" t="s">
        <v>316</v>
      </c>
      <c r="B767" s="84" t="s">
        <v>5178</v>
      </c>
      <c r="C767" s="84">
        <v>2</v>
      </c>
      <c r="D767" s="122">
        <v>0.04402281476392031</v>
      </c>
      <c r="E767" s="122">
        <v>0.39794000867203755</v>
      </c>
      <c r="F767" s="84" t="s">
        <v>4635</v>
      </c>
      <c r="G767" s="84" t="b">
        <v>0</v>
      </c>
      <c r="H767" s="84" t="b">
        <v>0</v>
      </c>
      <c r="I767" s="84" t="b">
        <v>0</v>
      </c>
      <c r="J767" s="84" t="b">
        <v>0</v>
      </c>
      <c r="K767" s="84" t="b">
        <v>1</v>
      </c>
      <c r="L767" s="84" t="b">
        <v>0</v>
      </c>
    </row>
    <row r="768" spans="1:12" ht="15">
      <c r="A768" s="84" t="s">
        <v>565</v>
      </c>
      <c r="B768" s="84" t="s">
        <v>5614</v>
      </c>
      <c r="C768" s="84">
        <v>2</v>
      </c>
      <c r="D768" s="122">
        <v>0</v>
      </c>
      <c r="E768" s="122">
        <v>1.021189299069938</v>
      </c>
      <c r="F768" s="84" t="s">
        <v>4637</v>
      </c>
      <c r="G768" s="84" t="b">
        <v>0</v>
      </c>
      <c r="H768" s="84" t="b">
        <v>0</v>
      </c>
      <c r="I768" s="84" t="b">
        <v>0</v>
      </c>
      <c r="J768" s="84" t="b">
        <v>0</v>
      </c>
      <c r="K768" s="84" t="b">
        <v>0</v>
      </c>
      <c r="L768" s="84" t="b">
        <v>0</v>
      </c>
    </row>
    <row r="769" spans="1:12" ht="15">
      <c r="A769" s="84" t="s">
        <v>5614</v>
      </c>
      <c r="B769" s="84" t="s">
        <v>5615</v>
      </c>
      <c r="C769" s="84">
        <v>2</v>
      </c>
      <c r="D769" s="122">
        <v>0</v>
      </c>
      <c r="E769" s="122">
        <v>1.021189299069938</v>
      </c>
      <c r="F769" s="84" t="s">
        <v>4637</v>
      </c>
      <c r="G769" s="84" t="b">
        <v>0</v>
      </c>
      <c r="H769" s="84" t="b">
        <v>0</v>
      </c>
      <c r="I769" s="84" t="b">
        <v>0</v>
      </c>
      <c r="J769" s="84" t="b">
        <v>0</v>
      </c>
      <c r="K769" s="84" t="b">
        <v>0</v>
      </c>
      <c r="L769" s="84" t="b">
        <v>0</v>
      </c>
    </row>
    <row r="770" spans="1:12" ht="15">
      <c r="A770" s="84" t="s">
        <v>5615</v>
      </c>
      <c r="B770" s="84" t="s">
        <v>5616</v>
      </c>
      <c r="C770" s="84">
        <v>2</v>
      </c>
      <c r="D770" s="122">
        <v>0</v>
      </c>
      <c r="E770" s="122">
        <v>1.021189299069938</v>
      </c>
      <c r="F770" s="84" t="s">
        <v>4637</v>
      </c>
      <c r="G770" s="84" t="b">
        <v>0</v>
      </c>
      <c r="H770" s="84" t="b">
        <v>0</v>
      </c>
      <c r="I770" s="84" t="b">
        <v>0</v>
      </c>
      <c r="J770" s="84" t="b">
        <v>0</v>
      </c>
      <c r="K770" s="84" t="b">
        <v>1</v>
      </c>
      <c r="L770" s="84" t="b">
        <v>0</v>
      </c>
    </row>
    <row r="771" spans="1:12" ht="15">
      <c r="A771" s="84" t="s">
        <v>5616</v>
      </c>
      <c r="B771" s="84" t="s">
        <v>5617</v>
      </c>
      <c r="C771" s="84">
        <v>2</v>
      </c>
      <c r="D771" s="122">
        <v>0</v>
      </c>
      <c r="E771" s="122">
        <v>1.021189299069938</v>
      </c>
      <c r="F771" s="84" t="s">
        <v>4637</v>
      </c>
      <c r="G771" s="84" t="b">
        <v>0</v>
      </c>
      <c r="H771" s="84" t="b">
        <v>1</v>
      </c>
      <c r="I771" s="84" t="b">
        <v>0</v>
      </c>
      <c r="J771" s="84" t="b">
        <v>0</v>
      </c>
      <c r="K771" s="84" t="b">
        <v>0</v>
      </c>
      <c r="L771" s="84" t="b">
        <v>0</v>
      </c>
    </row>
    <row r="772" spans="1:12" ht="15">
      <c r="A772" s="84" t="s">
        <v>5617</v>
      </c>
      <c r="B772" s="84" t="s">
        <v>5401</v>
      </c>
      <c r="C772" s="84">
        <v>2</v>
      </c>
      <c r="D772" s="122">
        <v>0</v>
      </c>
      <c r="E772" s="122">
        <v>1.021189299069938</v>
      </c>
      <c r="F772" s="84" t="s">
        <v>4637</v>
      </c>
      <c r="G772" s="84" t="b">
        <v>0</v>
      </c>
      <c r="H772" s="84" t="b">
        <v>0</v>
      </c>
      <c r="I772" s="84" t="b">
        <v>0</v>
      </c>
      <c r="J772" s="84" t="b">
        <v>0</v>
      </c>
      <c r="K772" s="84" t="b">
        <v>0</v>
      </c>
      <c r="L772" s="84" t="b">
        <v>0</v>
      </c>
    </row>
    <row r="773" spans="1:12" ht="15">
      <c r="A773" s="84" t="s">
        <v>5401</v>
      </c>
      <c r="B773" s="84" t="s">
        <v>5618</v>
      </c>
      <c r="C773" s="84">
        <v>2</v>
      </c>
      <c r="D773" s="122">
        <v>0</v>
      </c>
      <c r="E773" s="122">
        <v>1.021189299069938</v>
      </c>
      <c r="F773" s="84" t="s">
        <v>4637</v>
      </c>
      <c r="G773" s="84" t="b">
        <v>0</v>
      </c>
      <c r="H773" s="84" t="b">
        <v>0</v>
      </c>
      <c r="I773" s="84" t="b">
        <v>0</v>
      </c>
      <c r="J773" s="84" t="b">
        <v>0</v>
      </c>
      <c r="K773" s="84" t="b">
        <v>0</v>
      </c>
      <c r="L773" s="84" t="b">
        <v>0</v>
      </c>
    </row>
    <row r="774" spans="1:12" ht="15">
      <c r="A774" s="84" t="s">
        <v>5618</v>
      </c>
      <c r="B774" s="84" t="s">
        <v>5619</v>
      </c>
      <c r="C774" s="84">
        <v>2</v>
      </c>
      <c r="D774" s="122">
        <v>0</v>
      </c>
      <c r="E774" s="122">
        <v>1.021189299069938</v>
      </c>
      <c r="F774" s="84" t="s">
        <v>4637</v>
      </c>
      <c r="G774" s="84" t="b">
        <v>0</v>
      </c>
      <c r="H774" s="84" t="b">
        <v>0</v>
      </c>
      <c r="I774" s="84" t="b">
        <v>0</v>
      </c>
      <c r="J774" s="84" t="b">
        <v>0</v>
      </c>
      <c r="K774" s="84" t="b">
        <v>0</v>
      </c>
      <c r="L774" s="84" t="b">
        <v>0</v>
      </c>
    </row>
    <row r="775" spans="1:12" ht="15">
      <c r="A775" s="84" t="s">
        <v>5619</v>
      </c>
      <c r="B775" s="84" t="s">
        <v>5620</v>
      </c>
      <c r="C775" s="84">
        <v>2</v>
      </c>
      <c r="D775" s="122">
        <v>0</v>
      </c>
      <c r="E775" s="122">
        <v>1.021189299069938</v>
      </c>
      <c r="F775" s="84" t="s">
        <v>4637</v>
      </c>
      <c r="G775" s="84" t="b">
        <v>0</v>
      </c>
      <c r="H775" s="84" t="b">
        <v>0</v>
      </c>
      <c r="I775" s="84" t="b">
        <v>0</v>
      </c>
      <c r="J775" s="84" t="b">
        <v>0</v>
      </c>
      <c r="K775" s="84" t="b">
        <v>0</v>
      </c>
      <c r="L775" s="84" t="b">
        <v>0</v>
      </c>
    </row>
    <row r="776" spans="1:12" ht="15">
      <c r="A776" s="84" t="s">
        <v>5620</v>
      </c>
      <c r="B776" s="84" t="s">
        <v>5621</v>
      </c>
      <c r="C776" s="84">
        <v>2</v>
      </c>
      <c r="D776" s="122">
        <v>0</v>
      </c>
      <c r="E776" s="122">
        <v>1.021189299069938</v>
      </c>
      <c r="F776" s="84" t="s">
        <v>4637</v>
      </c>
      <c r="G776" s="84" t="b">
        <v>0</v>
      </c>
      <c r="H776" s="84" t="b">
        <v>0</v>
      </c>
      <c r="I776" s="84" t="b">
        <v>0</v>
      </c>
      <c r="J776" s="84" t="b">
        <v>0</v>
      </c>
      <c r="K776" s="84" t="b">
        <v>0</v>
      </c>
      <c r="L776" s="84" t="b">
        <v>0</v>
      </c>
    </row>
    <row r="777" spans="1:12" ht="15">
      <c r="A777" s="84" t="s">
        <v>294</v>
      </c>
      <c r="B777" s="84" t="s">
        <v>5417</v>
      </c>
      <c r="C777" s="84">
        <v>3</v>
      </c>
      <c r="D777" s="122">
        <v>0</v>
      </c>
      <c r="E777" s="122">
        <v>1.1949766032160551</v>
      </c>
      <c r="F777" s="84" t="s">
        <v>4638</v>
      </c>
      <c r="G777" s="84" t="b">
        <v>0</v>
      </c>
      <c r="H777" s="84" t="b">
        <v>0</v>
      </c>
      <c r="I777" s="84" t="b">
        <v>0</v>
      </c>
      <c r="J777" s="84" t="b">
        <v>0</v>
      </c>
      <c r="K777" s="84" t="b">
        <v>0</v>
      </c>
      <c r="L777" s="84" t="b">
        <v>0</v>
      </c>
    </row>
    <row r="778" spans="1:12" ht="15">
      <c r="A778" s="84" t="s">
        <v>5417</v>
      </c>
      <c r="B778" s="84" t="s">
        <v>5418</v>
      </c>
      <c r="C778" s="84">
        <v>3</v>
      </c>
      <c r="D778" s="122">
        <v>0</v>
      </c>
      <c r="E778" s="122">
        <v>1.1949766032160551</v>
      </c>
      <c r="F778" s="84" t="s">
        <v>4638</v>
      </c>
      <c r="G778" s="84" t="b">
        <v>0</v>
      </c>
      <c r="H778" s="84" t="b">
        <v>0</v>
      </c>
      <c r="I778" s="84" t="b">
        <v>0</v>
      </c>
      <c r="J778" s="84" t="b">
        <v>0</v>
      </c>
      <c r="K778" s="84" t="b">
        <v>0</v>
      </c>
      <c r="L778" s="84" t="b">
        <v>0</v>
      </c>
    </row>
    <row r="779" spans="1:12" ht="15">
      <c r="A779" s="84" t="s">
        <v>5418</v>
      </c>
      <c r="B779" s="84" t="s">
        <v>5419</v>
      </c>
      <c r="C779" s="84">
        <v>3</v>
      </c>
      <c r="D779" s="122">
        <v>0</v>
      </c>
      <c r="E779" s="122">
        <v>1.1949766032160551</v>
      </c>
      <c r="F779" s="84" t="s">
        <v>4638</v>
      </c>
      <c r="G779" s="84" t="b">
        <v>0</v>
      </c>
      <c r="H779" s="84" t="b">
        <v>0</v>
      </c>
      <c r="I779" s="84" t="b">
        <v>0</v>
      </c>
      <c r="J779" s="84" t="b">
        <v>0</v>
      </c>
      <c r="K779" s="84" t="b">
        <v>0</v>
      </c>
      <c r="L779" s="84" t="b">
        <v>0</v>
      </c>
    </row>
    <row r="780" spans="1:12" ht="15">
      <c r="A780" s="84" t="s">
        <v>5419</v>
      </c>
      <c r="B780" s="84" t="s">
        <v>4741</v>
      </c>
      <c r="C780" s="84">
        <v>3</v>
      </c>
      <c r="D780" s="122">
        <v>0</v>
      </c>
      <c r="E780" s="122">
        <v>1.1949766032160551</v>
      </c>
      <c r="F780" s="84" t="s">
        <v>4638</v>
      </c>
      <c r="G780" s="84" t="b">
        <v>0</v>
      </c>
      <c r="H780" s="84" t="b">
        <v>0</v>
      </c>
      <c r="I780" s="84" t="b">
        <v>0</v>
      </c>
      <c r="J780" s="84" t="b">
        <v>0</v>
      </c>
      <c r="K780" s="84" t="b">
        <v>0</v>
      </c>
      <c r="L780" s="84" t="b">
        <v>0</v>
      </c>
    </row>
    <row r="781" spans="1:12" ht="15">
      <c r="A781" s="84" t="s">
        <v>4741</v>
      </c>
      <c r="B781" s="84" t="s">
        <v>5402</v>
      </c>
      <c r="C781" s="84">
        <v>3</v>
      </c>
      <c r="D781" s="122">
        <v>0</v>
      </c>
      <c r="E781" s="122">
        <v>1.1949766032160551</v>
      </c>
      <c r="F781" s="84" t="s">
        <v>4638</v>
      </c>
      <c r="G781" s="84" t="b">
        <v>0</v>
      </c>
      <c r="H781" s="84" t="b">
        <v>0</v>
      </c>
      <c r="I781" s="84" t="b">
        <v>0</v>
      </c>
      <c r="J781" s="84" t="b">
        <v>0</v>
      </c>
      <c r="K781" s="84" t="b">
        <v>0</v>
      </c>
      <c r="L781" s="84" t="b">
        <v>0</v>
      </c>
    </row>
    <row r="782" spans="1:12" ht="15">
      <c r="A782" s="84" t="s">
        <v>5402</v>
      </c>
      <c r="B782" s="84" t="s">
        <v>5403</v>
      </c>
      <c r="C782" s="84">
        <v>3</v>
      </c>
      <c r="D782" s="122">
        <v>0</v>
      </c>
      <c r="E782" s="122">
        <v>1.1949766032160551</v>
      </c>
      <c r="F782" s="84" t="s">
        <v>4638</v>
      </c>
      <c r="G782" s="84" t="b">
        <v>0</v>
      </c>
      <c r="H782" s="84" t="b">
        <v>0</v>
      </c>
      <c r="I782" s="84" t="b">
        <v>0</v>
      </c>
      <c r="J782" s="84" t="b">
        <v>0</v>
      </c>
      <c r="K782" s="84" t="b">
        <v>0</v>
      </c>
      <c r="L782" s="84" t="b">
        <v>0</v>
      </c>
    </row>
    <row r="783" spans="1:12" ht="15">
      <c r="A783" s="84" t="s">
        <v>5403</v>
      </c>
      <c r="B783" s="84" t="s">
        <v>4742</v>
      </c>
      <c r="C783" s="84">
        <v>3</v>
      </c>
      <c r="D783" s="122">
        <v>0</v>
      </c>
      <c r="E783" s="122">
        <v>1.1949766032160551</v>
      </c>
      <c r="F783" s="84" t="s">
        <v>4638</v>
      </c>
      <c r="G783" s="84" t="b">
        <v>0</v>
      </c>
      <c r="H783" s="84" t="b">
        <v>0</v>
      </c>
      <c r="I783" s="84" t="b">
        <v>0</v>
      </c>
      <c r="J783" s="84" t="b">
        <v>0</v>
      </c>
      <c r="K783" s="84" t="b">
        <v>0</v>
      </c>
      <c r="L783" s="84" t="b">
        <v>0</v>
      </c>
    </row>
    <row r="784" spans="1:12" ht="15">
      <c r="A784" s="84" t="s">
        <v>4742</v>
      </c>
      <c r="B784" s="84" t="s">
        <v>5420</v>
      </c>
      <c r="C784" s="84">
        <v>3</v>
      </c>
      <c r="D784" s="122">
        <v>0</v>
      </c>
      <c r="E784" s="122">
        <v>1.1949766032160551</v>
      </c>
      <c r="F784" s="84" t="s">
        <v>4638</v>
      </c>
      <c r="G784" s="84" t="b">
        <v>0</v>
      </c>
      <c r="H784" s="84" t="b">
        <v>0</v>
      </c>
      <c r="I784" s="84" t="b">
        <v>0</v>
      </c>
      <c r="J784" s="84" t="b">
        <v>0</v>
      </c>
      <c r="K784" s="84" t="b">
        <v>0</v>
      </c>
      <c r="L784" s="84" t="b">
        <v>0</v>
      </c>
    </row>
    <row r="785" spans="1:12" ht="15">
      <c r="A785" s="84" t="s">
        <v>5420</v>
      </c>
      <c r="B785" s="84" t="s">
        <v>5421</v>
      </c>
      <c r="C785" s="84">
        <v>3</v>
      </c>
      <c r="D785" s="122">
        <v>0</v>
      </c>
      <c r="E785" s="122">
        <v>1.1949766032160551</v>
      </c>
      <c r="F785" s="84" t="s">
        <v>4638</v>
      </c>
      <c r="G785" s="84" t="b">
        <v>0</v>
      </c>
      <c r="H785" s="84" t="b">
        <v>0</v>
      </c>
      <c r="I785" s="84" t="b">
        <v>0</v>
      </c>
      <c r="J785" s="84" t="b">
        <v>0</v>
      </c>
      <c r="K785" s="84" t="b">
        <v>0</v>
      </c>
      <c r="L785" s="84" t="b">
        <v>0</v>
      </c>
    </row>
    <row r="786" spans="1:12" ht="15">
      <c r="A786" s="84" t="s">
        <v>5421</v>
      </c>
      <c r="B786" s="84" t="s">
        <v>4743</v>
      </c>
      <c r="C786" s="84">
        <v>3</v>
      </c>
      <c r="D786" s="122">
        <v>0</v>
      </c>
      <c r="E786" s="122">
        <v>1.1949766032160551</v>
      </c>
      <c r="F786" s="84" t="s">
        <v>4638</v>
      </c>
      <c r="G786" s="84" t="b">
        <v>0</v>
      </c>
      <c r="H786" s="84" t="b">
        <v>0</v>
      </c>
      <c r="I786" s="84" t="b">
        <v>0</v>
      </c>
      <c r="J786" s="84" t="b">
        <v>0</v>
      </c>
      <c r="K786" s="84" t="b">
        <v>0</v>
      </c>
      <c r="L786" s="84" t="b">
        <v>0</v>
      </c>
    </row>
    <row r="787" spans="1:12" ht="15">
      <c r="A787" s="84" t="s">
        <v>297</v>
      </c>
      <c r="B787" s="84" t="s">
        <v>294</v>
      </c>
      <c r="C787" s="84">
        <v>2</v>
      </c>
      <c r="D787" s="122">
        <v>0.007043650362227249</v>
      </c>
      <c r="E787" s="122">
        <v>1.3710678622717363</v>
      </c>
      <c r="F787" s="84" t="s">
        <v>4638</v>
      </c>
      <c r="G787" s="84" t="b">
        <v>0</v>
      </c>
      <c r="H787" s="84" t="b">
        <v>0</v>
      </c>
      <c r="I787" s="84" t="b">
        <v>0</v>
      </c>
      <c r="J787" s="84" t="b">
        <v>0</v>
      </c>
      <c r="K787" s="84" t="b">
        <v>0</v>
      </c>
      <c r="L787" s="84" t="b">
        <v>0</v>
      </c>
    </row>
    <row r="788" spans="1:12" ht="15">
      <c r="A788" s="84" t="s">
        <v>4743</v>
      </c>
      <c r="B788" s="84" t="s">
        <v>5622</v>
      </c>
      <c r="C788" s="84">
        <v>2</v>
      </c>
      <c r="D788" s="122">
        <v>0.007043650362227249</v>
      </c>
      <c r="E788" s="122">
        <v>1.1949766032160551</v>
      </c>
      <c r="F788" s="84" t="s">
        <v>4638</v>
      </c>
      <c r="G788" s="84" t="b">
        <v>0</v>
      </c>
      <c r="H788" s="84" t="b">
        <v>0</v>
      </c>
      <c r="I788" s="84" t="b">
        <v>0</v>
      </c>
      <c r="J788" s="84" t="b">
        <v>0</v>
      </c>
      <c r="K788" s="84" t="b">
        <v>0</v>
      </c>
      <c r="L788" s="84" t="b">
        <v>0</v>
      </c>
    </row>
    <row r="789" spans="1:12" ht="15">
      <c r="A789" s="84" t="s">
        <v>5639</v>
      </c>
      <c r="B789" s="84" t="s">
        <v>5640</v>
      </c>
      <c r="C789" s="84">
        <v>2</v>
      </c>
      <c r="D789" s="122">
        <v>0</v>
      </c>
      <c r="E789" s="122">
        <v>1.146128035678238</v>
      </c>
      <c r="F789" s="84" t="s">
        <v>4639</v>
      </c>
      <c r="G789" s="84" t="b">
        <v>0</v>
      </c>
      <c r="H789" s="84" t="b">
        <v>0</v>
      </c>
      <c r="I789" s="84" t="b">
        <v>0</v>
      </c>
      <c r="J789" s="84" t="b">
        <v>0</v>
      </c>
      <c r="K789" s="84" t="b">
        <v>0</v>
      </c>
      <c r="L789" s="84" t="b">
        <v>0</v>
      </c>
    </row>
    <row r="790" spans="1:12" ht="15">
      <c r="A790" s="84" t="s">
        <v>5640</v>
      </c>
      <c r="B790" s="84" t="s">
        <v>5641</v>
      </c>
      <c r="C790" s="84">
        <v>2</v>
      </c>
      <c r="D790" s="122">
        <v>0</v>
      </c>
      <c r="E790" s="122">
        <v>1.146128035678238</v>
      </c>
      <c r="F790" s="84" t="s">
        <v>4639</v>
      </c>
      <c r="G790" s="84" t="b">
        <v>0</v>
      </c>
      <c r="H790" s="84" t="b">
        <v>0</v>
      </c>
      <c r="I790" s="84" t="b">
        <v>0</v>
      </c>
      <c r="J790" s="84" t="b">
        <v>0</v>
      </c>
      <c r="K790" s="84" t="b">
        <v>0</v>
      </c>
      <c r="L790" s="84" t="b">
        <v>0</v>
      </c>
    </row>
    <row r="791" spans="1:12" ht="15">
      <c r="A791" s="84" t="s">
        <v>5641</v>
      </c>
      <c r="B791" s="84" t="s">
        <v>5642</v>
      </c>
      <c r="C791" s="84">
        <v>2</v>
      </c>
      <c r="D791" s="122">
        <v>0</v>
      </c>
      <c r="E791" s="122">
        <v>1.146128035678238</v>
      </c>
      <c r="F791" s="84" t="s">
        <v>4639</v>
      </c>
      <c r="G791" s="84" t="b">
        <v>0</v>
      </c>
      <c r="H791" s="84" t="b">
        <v>0</v>
      </c>
      <c r="I791" s="84" t="b">
        <v>0</v>
      </c>
      <c r="J791" s="84" t="b">
        <v>0</v>
      </c>
      <c r="K791" s="84" t="b">
        <v>0</v>
      </c>
      <c r="L791" s="84" t="b">
        <v>0</v>
      </c>
    </row>
    <row r="792" spans="1:12" ht="15">
      <c r="A792" s="84" t="s">
        <v>5642</v>
      </c>
      <c r="B792" s="84" t="s">
        <v>5643</v>
      </c>
      <c r="C792" s="84">
        <v>2</v>
      </c>
      <c r="D792" s="122">
        <v>0</v>
      </c>
      <c r="E792" s="122">
        <v>1.146128035678238</v>
      </c>
      <c r="F792" s="84" t="s">
        <v>4639</v>
      </c>
      <c r="G792" s="84" t="b">
        <v>0</v>
      </c>
      <c r="H792" s="84" t="b">
        <v>0</v>
      </c>
      <c r="I792" s="84" t="b">
        <v>0</v>
      </c>
      <c r="J792" s="84" t="b">
        <v>0</v>
      </c>
      <c r="K792" s="84" t="b">
        <v>0</v>
      </c>
      <c r="L792" s="84" t="b">
        <v>0</v>
      </c>
    </row>
    <row r="793" spans="1:12" ht="15">
      <c r="A793" s="84" t="s">
        <v>5643</v>
      </c>
      <c r="B793" s="84" t="s">
        <v>5644</v>
      </c>
      <c r="C793" s="84">
        <v>2</v>
      </c>
      <c r="D793" s="122">
        <v>0</v>
      </c>
      <c r="E793" s="122">
        <v>1.146128035678238</v>
      </c>
      <c r="F793" s="84" t="s">
        <v>4639</v>
      </c>
      <c r="G793" s="84" t="b">
        <v>0</v>
      </c>
      <c r="H793" s="84" t="b">
        <v>0</v>
      </c>
      <c r="I793" s="84" t="b">
        <v>0</v>
      </c>
      <c r="J793" s="84" t="b">
        <v>0</v>
      </c>
      <c r="K793" s="84" t="b">
        <v>0</v>
      </c>
      <c r="L793" s="84" t="b">
        <v>0</v>
      </c>
    </row>
    <row r="794" spans="1:12" ht="15">
      <c r="A794" s="84" t="s">
        <v>5644</v>
      </c>
      <c r="B794" s="84" t="s">
        <v>5645</v>
      </c>
      <c r="C794" s="84">
        <v>2</v>
      </c>
      <c r="D794" s="122">
        <v>0</v>
      </c>
      <c r="E794" s="122">
        <v>1.146128035678238</v>
      </c>
      <c r="F794" s="84" t="s">
        <v>4639</v>
      </c>
      <c r="G794" s="84" t="b">
        <v>0</v>
      </c>
      <c r="H794" s="84" t="b">
        <v>0</v>
      </c>
      <c r="I794" s="84" t="b">
        <v>0</v>
      </c>
      <c r="J794" s="84" t="b">
        <v>0</v>
      </c>
      <c r="K794" s="84" t="b">
        <v>0</v>
      </c>
      <c r="L794" s="84" t="b">
        <v>0</v>
      </c>
    </row>
    <row r="795" spans="1:12" ht="15">
      <c r="A795" s="84" t="s">
        <v>5645</v>
      </c>
      <c r="B795" s="84" t="s">
        <v>5646</v>
      </c>
      <c r="C795" s="84">
        <v>2</v>
      </c>
      <c r="D795" s="122">
        <v>0</v>
      </c>
      <c r="E795" s="122">
        <v>1.146128035678238</v>
      </c>
      <c r="F795" s="84" t="s">
        <v>4639</v>
      </c>
      <c r="G795" s="84" t="b">
        <v>0</v>
      </c>
      <c r="H795" s="84" t="b">
        <v>0</v>
      </c>
      <c r="I795" s="84" t="b">
        <v>0</v>
      </c>
      <c r="J795" s="84" t="b">
        <v>0</v>
      </c>
      <c r="K795" s="84" t="b">
        <v>1</v>
      </c>
      <c r="L795" s="84" t="b">
        <v>0</v>
      </c>
    </row>
    <row r="796" spans="1:12" ht="15">
      <c r="A796" s="84" t="s">
        <v>5646</v>
      </c>
      <c r="B796" s="84" t="s">
        <v>5445</v>
      </c>
      <c r="C796" s="84">
        <v>2</v>
      </c>
      <c r="D796" s="122">
        <v>0</v>
      </c>
      <c r="E796" s="122">
        <v>1.146128035678238</v>
      </c>
      <c r="F796" s="84" t="s">
        <v>4639</v>
      </c>
      <c r="G796" s="84" t="b">
        <v>0</v>
      </c>
      <c r="H796" s="84" t="b">
        <v>1</v>
      </c>
      <c r="I796" s="84" t="b">
        <v>0</v>
      </c>
      <c r="J796" s="84" t="b">
        <v>0</v>
      </c>
      <c r="K796" s="84" t="b">
        <v>0</v>
      </c>
      <c r="L796" s="84" t="b">
        <v>0</v>
      </c>
    </row>
    <row r="797" spans="1:12" ht="15">
      <c r="A797" s="84" t="s">
        <v>5445</v>
      </c>
      <c r="B797" s="84" t="s">
        <v>5523</v>
      </c>
      <c r="C797" s="84">
        <v>2</v>
      </c>
      <c r="D797" s="122">
        <v>0</v>
      </c>
      <c r="E797" s="122">
        <v>1.146128035678238</v>
      </c>
      <c r="F797" s="84" t="s">
        <v>4639</v>
      </c>
      <c r="G797" s="84" t="b">
        <v>0</v>
      </c>
      <c r="H797" s="84" t="b">
        <v>0</v>
      </c>
      <c r="I797" s="84" t="b">
        <v>0</v>
      </c>
      <c r="J797" s="84" t="b">
        <v>0</v>
      </c>
      <c r="K797" s="84" t="b">
        <v>0</v>
      </c>
      <c r="L797" s="84" t="b">
        <v>0</v>
      </c>
    </row>
    <row r="798" spans="1:12" ht="15">
      <c r="A798" s="84" t="s">
        <v>5523</v>
      </c>
      <c r="B798" s="84" t="s">
        <v>4772</v>
      </c>
      <c r="C798" s="84">
        <v>2</v>
      </c>
      <c r="D798" s="122">
        <v>0</v>
      </c>
      <c r="E798" s="122">
        <v>1.146128035678238</v>
      </c>
      <c r="F798" s="84" t="s">
        <v>4639</v>
      </c>
      <c r="G798" s="84" t="b">
        <v>0</v>
      </c>
      <c r="H798" s="84" t="b">
        <v>0</v>
      </c>
      <c r="I798" s="84" t="b">
        <v>0</v>
      </c>
      <c r="J798" s="84" t="b">
        <v>0</v>
      </c>
      <c r="K798" s="84" t="b">
        <v>0</v>
      </c>
      <c r="L798" s="84" t="b">
        <v>0</v>
      </c>
    </row>
    <row r="799" spans="1:12" ht="15">
      <c r="A799" s="84" t="s">
        <v>4772</v>
      </c>
      <c r="B799" s="84" t="s">
        <v>5452</v>
      </c>
      <c r="C799" s="84">
        <v>2</v>
      </c>
      <c r="D799" s="122">
        <v>0</v>
      </c>
      <c r="E799" s="122">
        <v>1.146128035678238</v>
      </c>
      <c r="F799" s="84" t="s">
        <v>4639</v>
      </c>
      <c r="G799" s="84" t="b">
        <v>0</v>
      </c>
      <c r="H799" s="84" t="b">
        <v>0</v>
      </c>
      <c r="I799" s="84" t="b">
        <v>0</v>
      </c>
      <c r="J799" s="84" t="b">
        <v>0</v>
      </c>
      <c r="K799" s="84" t="b">
        <v>0</v>
      </c>
      <c r="L799" s="84" t="b">
        <v>0</v>
      </c>
    </row>
    <row r="800" spans="1:12" ht="15">
      <c r="A800" s="84" t="s">
        <v>5452</v>
      </c>
      <c r="B800" s="84" t="s">
        <v>5453</v>
      </c>
      <c r="C800" s="84">
        <v>2</v>
      </c>
      <c r="D800" s="122">
        <v>0</v>
      </c>
      <c r="E800" s="122">
        <v>1.146128035678238</v>
      </c>
      <c r="F800" s="84" t="s">
        <v>4639</v>
      </c>
      <c r="G800" s="84" t="b">
        <v>0</v>
      </c>
      <c r="H800" s="84" t="b">
        <v>0</v>
      </c>
      <c r="I800" s="84" t="b">
        <v>0</v>
      </c>
      <c r="J800" s="84" t="b">
        <v>0</v>
      </c>
      <c r="K800" s="84" t="b">
        <v>0</v>
      </c>
      <c r="L800" s="84" t="b">
        <v>0</v>
      </c>
    </row>
    <row r="801" spans="1:12" ht="15">
      <c r="A801" s="84" t="s">
        <v>553</v>
      </c>
      <c r="B801" s="84" t="s">
        <v>5657</v>
      </c>
      <c r="C801" s="84">
        <v>2</v>
      </c>
      <c r="D801" s="122">
        <v>0</v>
      </c>
      <c r="E801" s="122">
        <v>1.021189299069938</v>
      </c>
      <c r="F801" s="84" t="s">
        <v>4640</v>
      </c>
      <c r="G801" s="84" t="b">
        <v>0</v>
      </c>
      <c r="H801" s="84" t="b">
        <v>0</v>
      </c>
      <c r="I801" s="84" t="b">
        <v>0</v>
      </c>
      <c r="J801" s="84" t="b">
        <v>0</v>
      </c>
      <c r="K801" s="84" t="b">
        <v>0</v>
      </c>
      <c r="L801" s="84" t="b">
        <v>0</v>
      </c>
    </row>
    <row r="802" spans="1:12" ht="15">
      <c r="A802" s="84" t="s">
        <v>5657</v>
      </c>
      <c r="B802" s="84" t="s">
        <v>4772</v>
      </c>
      <c r="C802" s="84">
        <v>2</v>
      </c>
      <c r="D802" s="122">
        <v>0</v>
      </c>
      <c r="E802" s="122">
        <v>1.021189299069938</v>
      </c>
      <c r="F802" s="84" t="s">
        <v>4640</v>
      </c>
      <c r="G802" s="84" t="b">
        <v>0</v>
      </c>
      <c r="H802" s="84" t="b">
        <v>0</v>
      </c>
      <c r="I802" s="84" t="b">
        <v>0</v>
      </c>
      <c r="J802" s="84" t="b">
        <v>0</v>
      </c>
      <c r="K802" s="84" t="b">
        <v>0</v>
      </c>
      <c r="L802" s="84" t="b">
        <v>0</v>
      </c>
    </row>
    <row r="803" spans="1:12" ht="15">
      <c r="A803" s="84" t="s">
        <v>4772</v>
      </c>
      <c r="B803" s="84" t="s">
        <v>5658</v>
      </c>
      <c r="C803" s="84">
        <v>2</v>
      </c>
      <c r="D803" s="122">
        <v>0</v>
      </c>
      <c r="E803" s="122">
        <v>1.021189299069938</v>
      </c>
      <c r="F803" s="84" t="s">
        <v>4640</v>
      </c>
      <c r="G803" s="84" t="b">
        <v>0</v>
      </c>
      <c r="H803" s="84" t="b">
        <v>0</v>
      </c>
      <c r="I803" s="84" t="b">
        <v>0</v>
      </c>
      <c r="J803" s="84" t="b">
        <v>1</v>
      </c>
      <c r="K803" s="84" t="b">
        <v>0</v>
      </c>
      <c r="L803" s="84" t="b">
        <v>0</v>
      </c>
    </row>
    <row r="804" spans="1:12" ht="15">
      <c r="A804" s="84" t="s">
        <v>5658</v>
      </c>
      <c r="B804" s="84" t="s">
        <v>5659</v>
      </c>
      <c r="C804" s="84">
        <v>2</v>
      </c>
      <c r="D804" s="122">
        <v>0</v>
      </c>
      <c r="E804" s="122">
        <v>1.021189299069938</v>
      </c>
      <c r="F804" s="84" t="s">
        <v>4640</v>
      </c>
      <c r="G804" s="84" t="b">
        <v>1</v>
      </c>
      <c r="H804" s="84" t="b">
        <v>0</v>
      </c>
      <c r="I804" s="84" t="b">
        <v>0</v>
      </c>
      <c r="J804" s="84" t="b">
        <v>0</v>
      </c>
      <c r="K804" s="84" t="b">
        <v>0</v>
      </c>
      <c r="L804" s="84" t="b">
        <v>0</v>
      </c>
    </row>
    <row r="805" spans="1:12" ht="15">
      <c r="A805" s="84" t="s">
        <v>5659</v>
      </c>
      <c r="B805" s="84" t="s">
        <v>4782</v>
      </c>
      <c r="C805" s="84">
        <v>2</v>
      </c>
      <c r="D805" s="122">
        <v>0</v>
      </c>
      <c r="E805" s="122">
        <v>1.021189299069938</v>
      </c>
      <c r="F805" s="84" t="s">
        <v>4640</v>
      </c>
      <c r="G805" s="84" t="b">
        <v>0</v>
      </c>
      <c r="H805" s="84" t="b">
        <v>0</v>
      </c>
      <c r="I805" s="84" t="b">
        <v>0</v>
      </c>
      <c r="J805" s="84" t="b">
        <v>0</v>
      </c>
      <c r="K805" s="84" t="b">
        <v>0</v>
      </c>
      <c r="L805" s="84" t="b">
        <v>0</v>
      </c>
    </row>
    <row r="806" spans="1:12" ht="15">
      <c r="A806" s="84" t="s">
        <v>4782</v>
      </c>
      <c r="B806" s="84" t="s">
        <v>5660</v>
      </c>
      <c r="C806" s="84">
        <v>2</v>
      </c>
      <c r="D806" s="122">
        <v>0</v>
      </c>
      <c r="E806" s="122">
        <v>1.021189299069938</v>
      </c>
      <c r="F806" s="84" t="s">
        <v>4640</v>
      </c>
      <c r="G806" s="84" t="b">
        <v>0</v>
      </c>
      <c r="H806" s="84" t="b">
        <v>0</v>
      </c>
      <c r="I806" s="84" t="b">
        <v>0</v>
      </c>
      <c r="J806" s="84" t="b">
        <v>0</v>
      </c>
      <c r="K806" s="84" t="b">
        <v>0</v>
      </c>
      <c r="L806" s="84" t="b">
        <v>0</v>
      </c>
    </row>
    <row r="807" spans="1:12" ht="15">
      <c r="A807" s="84" t="s">
        <v>5660</v>
      </c>
      <c r="B807" s="84" t="s">
        <v>5661</v>
      </c>
      <c r="C807" s="84">
        <v>2</v>
      </c>
      <c r="D807" s="122">
        <v>0</v>
      </c>
      <c r="E807" s="122">
        <v>1.021189299069938</v>
      </c>
      <c r="F807" s="84" t="s">
        <v>4640</v>
      </c>
      <c r="G807" s="84" t="b">
        <v>0</v>
      </c>
      <c r="H807" s="84" t="b">
        <v>0</v>
      </c>
      <c r="I807" s="84" t="b">
        <v>0</v>
      </c>
      <c r="J807" s="84" t="b">
        <v>0</v>
      </c>
      <c r="K807" s="84" t="b">
        <v>0</v>
      </c>
      <c r="L807" s="84" t="b">
        <v>0</v>
      </c>
    </row>
    <row r="808" spans="1:12" ht="15">
      <c r="A808" s="84" t="s">
        <v>5661</v>
      </c>
      <c r="B808" s="84" t="s">
        <v>5662</v>
      </c>
      <c r="C808" s="84">
        <v>2</v>
      </c>
      <c r="D808" s="122">
        <v>0</v>
      </c>
      <c r="E808" s="122">
        <v>1.021189299069938</v>
      </c>
      <c r="F808" s="84" t="s">
        <v>4640</v>
      </c>
      <c r="G808" s="84" t="b">
        <v>0</v>
      </c>
      <c r="H808" s="84" t="b">
        <v>0</v>
      </c>
      <c r="I808" s="84" t="b">
        <v>0</v>
      </c>
      <c r="J808" s="84" t="b">
        <v>1</v>
      </c>
      <c r="K808" s="84" t="b">
        <v>0</v>
      </c>
      <c r="L808" s="84" t="b">
        <v>0</v>
      </c>
    </row>
    <row r="809" spans="1:12" ht="15">
      <c r="A809" s="84" t="s">
        <v>5662</v>
      </c>
      <c r="B809" s="84" t="s">
        <v>840</v>
      </c>
      <c r="C809" s="84">
        <v>2</v>
      </c>
      <c r="D809" s="122">
        <v>0</v>
      </c>
      <c r="E809" s="122">
        <v>1.021189299069938</v>
      </c>
      <c r="F809" s="84" t="s">
        <v>4640</v>
      </c>
      <c r="G809" s="84" t="b">
        <v>1</v>
      </c>
      <c r="H809" s="84" t="b">
        <v>0</v>
      </c>
      <c r="I809" s="84" t="b">
        <v>0</v>
      </c>
      <c r="J809" s="84" t="b">
        <v>0</v>
      </c>
      <c r="K809" s="84" t="b">
        <v>0</v>
      </c>
      <c r="L809" s="84" t="b">
        <v>0</v>
      </c>
    </row>
    <row r="810" spans="1:12" ht="15">
      <c r="A810" s="84" t="s">
        <v>546</v>
      </c>
      <c r="B810" s="84" t="s">
        <v>5663</v>
      </c>
      <c r="C810" s="84">
        <v>2</v>
      </c>
      <c r="D810" s="122">
        <v>0</v>
      </c>
      <c r="E810" s="122">
        <v>1.3891660843645326</v>
      </c>
      <c r="F810" s="84" t="s">
        <v>4642</v>
      </c>
      <c r="G810" s="84" t="b">
        <v>0</v>
      </c>
      <c r="H810" s="84" t="b">
        <v>0</v>
      </c>
      <c r="I810" s="84" t="b">
        <v>0</v>
      </c>
      <c r="J810" s="84" t="b">
        <v>0</v>
      </c>
      <c r="K810" s="84" t="b">
        <v>0</v>
      </c>
      <c r="L810" s="84" t="b">
        <v>0</v>
      </c>
    </row>
    <row r="811" spans="1:12" ht="15">
      <c r="A811" s="84" t="s">
        <v>5663</v>
      </c>
      <c r="B811" s="84" t="s">
        <v>5664</v>
      </c>
      <c r="C811" s="84">
        <v>2</v>
      </c>
      <c r="D811" s="122">
        <v>0</v>
      </c>
      <c r="E811" s="122">
        <v>1.3891660843645326</v>
      </c>
      <c r="F811" s="84" t="s">
        <v>4642</v>
      </c>
      <c r="G811" s="84" t="b">
        <v>0</v>
      </c>
      <c r="H811" s="84" t="b">
        <v>0</v>
      </c>
      <c r="I811" s="84" t="b">
        <v>0</v>
      </c>
      <c r="J811" s="84" t="b">
        <v>0</v>
      </c>
      <c r="K811" s="84" t="b">
        <v>0</v>
      </c>
      <c r="L811" s="84" t="b">
        <v>0</v>
      </c>
    </row>
    <row r="812" spans="1:12" ht="15">
      <c r="A812" s="84" t="s">
        <v>5664</v>
      </c>
      <c r="B812" s="84" t="s">
        <v>5665</v>
      </c>
      <c r="C812" s="84">
        <v>2</v>
      </c>
      <c r="D812" s="122">
        <v>0</v>
      </c>
      <c r="E812" s="122">
        <v>1.3891660843645326</v>
      </c>
      <c r="F812" s="84" t="s">
        <v>4642</v>
      </c>
      <c r="G812" s="84" t="b">
        <v>0</v>
      </c>
      <c r="H812" s="84" t="b">
        <v>0</v>
      </c>
      <c r="I812" s="84" t="b">
        <v>0</v>
      </c>
      <c r="J812" s="84" t="b">
        <v>0</v>
      </c>
      <c r="K812" s="84" t="b">
        <v>0</v>
      </c>
      <c r="L812" s="84" t="b">
        <v>0</v>
      </c>
    </row>
    <row r="813" spans="1:12" ht="15">
      <c r="A813" s="84" t="s">
        <v>5665</v>
      </c>
      <c r="B813" s="84" t="s">
        <v>5666</v>
      </c>
      <c r="C813" s="84">
        <v>2</v>
      </c>
      <c r="D813" s="122">
        <v>0</v>
      </c>
      <c r="E813" s="122">
        <v>1.3891660843645326</v>
      </c>
      <c r="F813" s="84" t="s">
        <v>4642</v>
      </c>
      <c r="G813" s="84" t="b">
        <v>0</v>
      </c>
      <c r="H813" s="84" t="b">
        <v>0</v>
      </c>
      <c r="I813" s="84" t="b">
        <v>0</v>
      </c>
      <c r="J813" s="84" t="b">
        <v>0</v>
      </c>
      <c r="K813" s="84" t="b">
        <v>0</v>
      </c>
      <c r="L813" s="84" t="b">
        <v>0</v>
      </c>
    </row>
    <row r="814" spans="1:12" ht="15">
      <c r="A814" s="84" t="s">
        <v>5666</v>
      </c>
      <c r="B814" s="84" t="s">
        <v>4810</v>
      </c>
      <c r="C814" s="84">
        <v>2</v>
      </c>
      <c r="D814" s="122">
        <v>0</v>
      </c>
      <c r="E814" s="122">
        <v>1.3891660843645326</v>
      </c>
      <c r="F814" s="84" t="s">
        <v>4642</v>
      </c>
      <c r="G814" s="84" t="b">
        <v>0</v>
      </c>
      <c r="H814" s="84" t="b">
        <v>0</v>
      </c>
      <c r="I814" s="84" t="b">
        <v>0</v>
      </c>
      <c r="J814" s="84" t="b">
        <v>0</v>
      </c>
      <c r="K814" s="84" t="b">
        <v>0</v>
      </c>
      <c r="L814" s="84" t="b">
        <v>0</v>
      </c>
    </row>
    <row r="815" spans="1:12" ht="15">
      <c r="A815" s="84" t="s">
        <v>4810</v>
      </c>
      <c r="B815" s="84" t="s">
        <v>5667</v>
      </c>
      <c r="C815" s="84">
        <v>2</v>
      </c>
      <c r="D815" s="122">
        <v>0</v>
      </c>
      <c r="E815" s="122">
        <v>1.3891660843645326</v>
      </c>
      <c r="F815" s="84" t="s">
        <v>4642</v>
      </c>
      <c r="G815" s="84" t="b">
        <v>0</v>
      </c>
      <c r="H815" s="84" t="b">
        <v>0</v>
      </c>
      <c r="I815" s="84" t="b">
        <v>0</v>
      </c>
      <c r="J815" s="84" t="b">
        <v>0</v>
      </c>
      <c r="K815" s="84" t="b">
        <v>0</v>
      </c>
      <c r="L815" s="84" t="b">
        <v>0</v>
      </c>
    </row>
    <row r="816" spans="1:12" ht="15">
      <c r="A816" s="84" t="s">
        <v>5667</v>
      </c>
      <c r="B816" s="84" t="s">
        <v>5668</v>
      </c>
      <c r="C816" s="84">
        <v>2</v>
      </c>
      <c r="D816" s="122">
        <v>0</v>
      </c>
      <c r="E816" s="122">
        <v>1.3891660843645326</v>
      </c>
      <c r="F816" s="84" t="s">
        <v>4642</v>
      </c>
      <c r="G816" s="84" t="b">
        <v>0</v>
      </c>
      <c r="H816" s="84" t="b">
        <v>0</v>
      </c>
      <c r="I816" s="84" t="b">
        <v>0</v>
      </c>
      <c r="J816" s="84" t="b">
        <v>0</v>
      </c>
      <c r="K816" s="84" t="b">
        <v>0</v>
      </c>
      <c r="L816" s="84" t="b">
        <v>0</v>
      </c>
    </row>
    <row r="817" spans="1:12" ht="15">
      <c r="A817" s="84" t="s">
        <v>5668</v>
      </c>
      <c r="B817" s="84" t="s">
        <v>5669</v>
      </c>
      <c r="C817" s="84">
        <v>2</v>
      </c>
      <c r="D817" s="122">
        <v>0</v>
      </c>
      <c r="E817" s="122">
        <v>1.3891660843645326</v>
      </c>
      <c r="F817" s="84" t="s">
        <v>4642</v>
      </c>
      <c r="G817" s="84" t="b">
        <v>0</v>
      </c>
      <c r="H817" s="84" t="b">
        <v>0</v>
      </c>
      <c r="I817" s="84" t="b">
        <v>0</v>
      </c>
      <c r="J817" s="84" t="b">
        <v>0</v>
      </c>
      <c r="K817" s="84" t="b">
        <v>0</v>
      </c>
      <c r="L817" s="84" t="b">
        <v>0</v>
      </c>
    </row>
    <row r="818" spans="1:12" ht="15">
      <c r="A818" s="84" t="s">
        <v>5669</v>
      </c>
      <c r="B818" s="84" t="s">
        <v>5347</v>
      </c>
      <c r="C818" s="84">
        <v>2</v>
      </c>
      <c r="D818" s="122">
        <v>0</v>
      </c>
      <c r="E818" s="122">
        <v>1.3891660843645326</v>
      </c>
      <c r="F818" s="84" t="s">
        <v>4642</v>
      </c>
      <c r="G818" s="84" t="b">
        <v>0</v>
      </c>
      <c r="H818" s="84" t="b">
        <v>0</v>
      </c>
      <c r="I818" s="84" t="b">
        <v>0</v>
      </c>
      <c r="J818" s="84" t="b">
        <v>0</v>
      </c>
      <c r="K818" s="84" t="b">
        <v>0</v>
      </c>
      <c r="L818" s="84" t="b">
        <v>0</v>
      </c>
    </row>
    <row r="819" spans="1:12" ht="15">
      <c r="A819" s="84" t="s">
        <v>5347</v>
      </c>
      <c r="B819" s="84" t="s">
        <v>5670</v>
      </c>
      <c r="C819" s="84">
        <v>2</v>
      </c>
      <c r="D819" s="122">
        <v>0</v>
      </c>
      <c r="E819" s="122">
        <v>1.3891660843645326</v>
      </c>
      <c r="F819" s="84" t="s">
        <v>4642</v>
      </c>
      <c r="G819" s="84" t="b">
        <v>0</v>
      </c>
      <c r="H819" s="84" t="b">
        <v>0</v>
      </c>
      <c r="I819" s="84" t="b">
        <v>0</v>
      </c>
      <c r="J819" s="84" t="b">
        <v>0</v>
      </c>
      <c r="K819" s="84" t="b">
        <v>0</v>
      </c>
      <c r="L819" s="84" t="b">
        <v>0</v>
      </c>
    </row>
    <row r="820" spans="1:12" ht="15">
      <c r="A820" s="84" t="s">
        <v>5670</v>
      </c>
      <c r="B820" s="84" t="s">
        <v>5671</v>
      </c>
      <c r="C820" s="84">
        <v>2</v>
      </c>
      <c r="D820" s="122">
        <v>0</v>
      </c>
      <c r="E820" s="122">
        <v>1.3891660843645326</v>
      </c>
      <c r="F820" s="84" t="s">
        <v>4642</v>
      </c>
      <c r="G820" s="84" t="b">
        <v>0</v>
      </c>
      <c r="H820" s="84" t="b">
        <v>0</v>
      </c>
      <c r="I820" s="84" t="b">
        <v>0</v>
      </c>
      <c r="J820" s="84" t="b">
        <v>0</v>
      </c>
      <c r="K820" s="84" t="b">
        <v>0</v>
      </c>
      <c r="L820" s="84" t="b">
        <v>0</v>
      </c>
    </row>
    <row r="821" spans="1:12" ht="15">
      <c r="A821" s="84" t="s">
        <v>5671</v>
      </c>
      <c r="B821" s="84" t="s">
        <v>5672</v>
      </c>
      <c r="C821" s="84">
        <v>2</v>
      </c>
      <c r="D821" s="122">
        <v>0</v>
      </c>
      <c r="E821" s="122">
        <v>1.3891660843645326</v>
      </c>
      <c r="F821" s="84" t="s">
        <v>4642</v>
      </c>
      <c r="G821" s="84" t="b">
        <v>0</v>
      </c>
      <c r="H821" s="84" t="b">
        <v>0</v>
      </c>
      <c r="I821" s="84" t="b">
        <v>0</v>
      </c>
      <c r="J821" s="84" t="b">
        <v>0</v>
      </c>
      <c r="K821" s="84" t="b">
        <v>0</v>
      </c>
      <c r="L821" s="84" t="b">
        <v>0</v>
      </c>
    </row>
    <row r="822" spans="1:12" ht="15">
      <c r="A822" s="84" t="s">
        <v>5672</v>
      </c>
      <c r="B822" s="84" t="s">
        <v>5526</v>
      </c>
      <c r="C822" s="84">
        <v>2</v>
      </c>
      <c r="D822" s="122">
        <v>0</v>
      </c>
      <c r="E822" s="122">
        <v>1.2130748253088512</v>
      </c>
      <c r="F822" s="84" t="s">
        <v>4642</v>
      </c>
      <c r="G822" s="84" t="b">
        <v>0</v>
      </c>
      <c r="H822" s="84" t="b">
        <v>0</v>
      </c>
      <c r="I822" s="84" t="b">
        <v>0</v>
      </c>
      <c r="J822" s="84" t="b">
        <v>0</v>
      </c>
      <c r="K822" s="84" t="b">
        <v>0</v>
      </c>
      <c r="L822" s="84" t="b">
        <v>0</v>
      </c>
    </row>
    <row r="823" spans="1:12" ht="15">
      <c r="A823" s="84" t="s">
        <v>5452</v>
      </c>
      <c r="B823" s="84" t="s">
        <v>5453</v>
      </c>
      <c r="C823" s="84">
        <v>2</v>
      </c>
      <c r="D823" s="122">
        <v>0</v>
      </c>
      <c r="E823" s="122">
        <v>1.130333768495006</v>
      </c>
      <c r="F823" s="84" t="s">
        <v>4645</v>
      </c>
      <c r="G823" s="84" t="b">
        <v>0</v>
      </c>
      <c r="H823" s="84" t="b">
        <v>0</v>
      </c>
      <c r="I823" s="84" t="b">
        <v>0</v>
      </c>
      <c r="J823" s="84" t="b">
        <v>0</v>
      </c>
      <c r="K823" s="84" t="b">
        <v>0</v>
      </c>
      <c r="L823" s="84" t="b">
        <v>0</v>
      </c>
    </row>
    <row r="824" spans="1:12" ht="15">
      <c r="A824" s="84" t="s">
        <v>5558</v>
      </c>
      <c r="B824" s="84" t="s">
        <v>5559</v>
      </c>
      <c r="C824" s="84">
        <v>2</v>
      </c>
      <c r="D824" s="122">
        <v>0</v>
      </c>
      <c r="E824" s="122">
        <v>1.161368002234975</v>
      </c>
      <c r="F824" s="84" t="s">
        <v>4646</v>
      </c>
      <c r="G824" s="84" t="b">
        <v>0</v>
      </c>
      <c r="H824" s="84" t="b">
        <v>0</v>
      </c>
      <c r="I824" s="84" t="b">
        <v>0</v>
      </c>
      <c r="J824" s="84" t="b">
        <v>0</v>
      </c>
      <c r="K824" s="84" t="b">
        <v>0</v>
      </c>
      <c r="L824" s="84" t="b">
        <v>0</v>
      </c>
    </row>
    <row r="825" spans="1:12" ht="15">
      <c r="A825" s="84" t="s">
        <v>5559</v>
      </c>
      <c r="B825" s="84" t="s">
        <v>4792</v>
      </c>
      <c r="C825" s="84">
        <v>2</v>
      </c>
      <c r="D825" s="122">
        <v>0</v>
      </c>
      <c r="E825" s="122">
        <v>1.161368002234975</v>
      </c>
      <c r="F825" s="84" t="s">
        <v>4646</v>
      </c>
      <c r="G825" s="84" t="b">
        <v>0</v>
      </c>
      <c r="H825" s="84" t="b">
        <v>0</v>
      </c>
      <c r="I825" s="84" t="b">
        <v>0</v>
      </c>
      <c r="J825" s="84" t="b">
        <v>0</v>
      </c>
      <c r="K825" s="84" t="b">
        <v>0</v>
      </c>
      <c r="L825" s="84" t="b">
        <v>0</v>
      </c>
    </row>
    <row r="826" spans="1:12" ht="15">
      <c r="A826" s="84" t="s">
        <v>4792</v>
      </c>
      <c r="B826" s="84" t="s">
        <v>5384</v>
      </c>
      <c r="C826" s="84">
        <v>2</v>
      </c>
      <c r="D826" s="122">
        <v>0</v>
      </c>
      <c r="E826" s="122">
        <v>1.161368002234975</v>
      </c>
      <c r="F826" s="84" t="s">
        <v>4646</v>
      </c>
      <c r="G826" s="84" t="b">
        <v>0</v>
      </c>
      <c r="H826" s="84" t="b">
        <v>0</v>
      </c>
      <c r="I826" s="84" t="b">
        <v>0</v>
      </c>
      <c r="J826" s="84" t="b">
        <v>0</v>
      </c>
      <c r="K826" s="84" t="b">
        <v>0</v>
      </c>
      <c r="L826" s="84" t="b">
        <v>0</v>
      </c>
    </row>
    <row r="827" spans="1:12" ht="15">
      <c r="A827" s="84" t="s">
        <v>5384</v>
      </c>
      <c r="B827" s="84" t="s">
        <v>5560</v>
      </c>
      <c r="C827" s="84">
        <v>2</v>
      </c>
      <c r="D827" s="122">
        <v>0</v>
      </c>
      <c r="E827" s="122">
        <v>1.161368002234975</v>
      </c>
      <c r="F827" s="84" t="s">
        <v>4646</v>
      </c>
      <c r="G827" s="84" t="b">
        <v>0</v>
      </c>
      <c r="H827" s="84" t="b">
        <v>0</v>
      </c>
      <c r="I827" s="84" t="b">
        <v>0</v>
      </c>
      <c r="J827" s="84" t="b">
        <v>0</v>
      </c>
      <c r="K827" s="84" t="b">
        <v>0</v>
      </c>
      <c r="L827" s="84" t="b">
        <v>0</v>
      </c>
    </row>
    <row r="828" spans="1:12" ht="15">
      <c r="A828" s="84" t="s">
        <v>5560</v>
      </c>
      <c r="B828" s="84" t="s">
        <v>4788</v>
      </c>
      <c r="C828" s="84">
        <v>2</v>
      </c>
      <c r="D828" s="122">
        <v>0</v>
      </c>
      <c r="E828" s="122">
        <v>0.8603380065709938</v>
      </c>
      <c r="F828" s="84" t="s">
        <v>4646</v>
      </c>
      <c r="G828" s="84" t="b">
        <v>0</v>
      </c>
      <c r="H828" s="84" t="b">
        <v>0</v>
      </c>
      <c r="I828" s="84" t="b">
        <v>0</v>
      </c>
      <c r="J828" s="84" t="b">
        <v>0</v>
      </c>
      <c r="K828" s="84" t="b">
        <v>0</v>
      </c>
      <c r="L828" s="84" t="b">
        <v>0</v>
      </c>
    </row>
    <row r="829" spans="1:12" ht="15">
      <c r="A829" s="84" t="s">
        <v>4788</v>
      </c>
      <c r="B829" s="84" t="s">
        <v>5561</v>
      </c>
      <c r="C829" s="84">
        <v>2</v>
      </c>
      <c r="D829" s="122">
        <v>0</v>
      </c>
      <c r="E829" s="122">
        <v>0.8603380065709938</v>
      </c>
      <c r="F829" s="84" t="s">
        <v>4646</v>
      </c>
      <c r="G829" s="84" t="b">
        <v>0</v>
      </c>
      <c r="H829" s="84" t="b">
        <v>0</v>
      </c>
      <c r="I829" s="84" t="b">
        <v>0</v>
      </c>
      <c r="J829" s="84" t="b">
        <v>0</v>
      </c>
      <c r="K829" s="84" t="b">
        <v>0</v>
      </c>
      <c r="L829" s="84" t="b">
        <v>0</v>
      </c>
    </row>
    <row r="830" spans="1:12" ht="15">
      <c r="A830" s="84" t="s">
        <v>5561</v>
      </c>
      <c r="B830" s="84" t="s">
        <v>4793</v>
      </c>
      <c r="C830" s="84">
        <v>2</v>
      </c>
      <c r="D830" s="122">
        <v>0</v>
      </c>
      <c r="E830" s="122">
        <v>1.161368002234975</v>
      </c>
      <c r="F830" s="84" t="s">
        <v>4646</v>
      </c>
      <c r="G830" s="84" t="b">
        <v>0</v>
      </c>
      <c r="H830" s="84" t="b">
        <v>0</v>
      </c>
      <c r="I830" s="84" t="b">
        <v>0</v>
      </c>
      <c r="J830" s="84" t="b">
        <v>0</v>
      </c>
      <c r="K830" s="84" t="b">
        <v>0</v>
      </c>
      <c r="L830" s="84" t="b">
        <v>0</v>
      </c>
    </row>
    <row r="831" spans="1:12" ht="15">
      <c r="A831" s="84" t="s">
        <v>4793</v>
      </c>
      <c r="B831" s="84" t="s">
        <v>4788</v>
      </c>
      <c r="C831" s="84">
        <v>2</v>
      </c>
      <c r="D831" s="122">
        <v>0</v>
      </c>
      <c r="E831" s="122">
        <v>0.8603380065709938</v>
      </c>
      <c r="F831" s="84" t="s">
        <v>4646</v>
      </c>
      <c r="G831" s="84" t="b">
        <v>0</v>
      </c>
      <c r="H831" s="84" t="b">
        <v>0</v>
      </c>
      <c r="I831" s="84" t="b">
        <v>0</v>
      </c>
      <c r="J831" s="84" t="b">
        <v>0</v>
      </c>
      <c r="K831" s="84" t="b">
        <v>0</v>
      </c>
      <c r="L831" s="84" t="b">
        <v>0</v>
      </c>
    </row>
    <row r="832" spans="1:12" ht="15">
      <c r="A832" s="84" t="s">
        <v>4788</v>
      </c>
      <c r="B832" s="84" t="s">
        <v>5562</v>
      </c>
      <c r="C832" s="84">
        <v>2</v>
      </c>
      <c r="D832" s="122">
        <v>0</v>
      </c>
      <c r="E832" s="122">
        <v>0.8603380065709938</v>
      </c>
      <c r="F832" s="84" t="s">
        <v>4646</v>
      </c>
      <c r="G832" s="84" t="b">
        <v>0</v>
      </c>
      <c r="H832" s="84" t="b">
        <v>0</v>
      </c>
      <c r="I832" s="84" t="b">
        <v>0</v>
      </c>
      <c r="J832" s="84" t="b">
        <v>0</v>
      </c>
      <c r="K832" s="84" t="b">
        <v>0</v>
      </c>
      <c r="L832" s="84" t="b">
        <v>0</v>
      </c>
    </row>
    <row r="833" spans="1:12" ht="15">
      <c r="A833" s="84" t="s">
        <v>5562</v>
      </c>
      <c r="B833" s="84" t="s">
        <v>5563</v>
      </c>
      <c r="C833" s="84">
        <v>2</v>
      </c>
      <c r="D833" s="122">
        <v>0</v>
      </c>
      <c r="E833" s="122">
        <v>1.161368002234975</v>
      </c>
      <c r="F833" s="84" t="s">
        <v>4646</v>
      </c>
      <c r="G833" s="84" t="b">
        <v>0</v>
      </c>
      <c r="H833" s="84" t="b">
        <v>0</v>
      </c>
      <c r="I833" s="84" t="b">
        <v>0</v>
      </c>
      <c r="J833" s="84" t="b">
        <v>0</v>
      </c>
      <c r="K833" s="84" t="b">
        <v>0</v>
      </c>
      <c r="L833" s="84" t="b">
        <v>0</v>
      </c>
    </row>
    <row r="834" spans="1:12" ht="15">
      <c r="A834" s="84" t="s">
        <v>5563</v>
      </c>
      <c r="B834" s="84" t="s">
        <v>5374</v>
      </c>
      <c r="C834" s="84">
        <v>2</v>
      </c>
      <c r="D834" s="122">
        <v>0</v>
      </c>
      <c r="E834" s="122">
        <v>1.161368002234975</v>
      </c>
      <c r="F834" s="84" t="s">
        <v>4646</v>
      </c>
      <c r="G834" s="84" t="b">
        <v>0</v>
      </c>
      <c r="H834" s="84" t="b">
        <v>0</v>
      </c>
      <c r="I834" s="84" t="b">
        <v>0</v>
      </c>
      <c r="J834" s="84" t="b">
        <v>0</v>
      </c>
      <c r="K834" s="84" t="b">
        <v>0</v>
      </c>
      <c r="L834" s="84" t="b">
        <v>0</v>
      </c>
    </row>
    <row r="835" spans="1:12" ht="15">
      <c r="A835" s="84" t="s">
        <v>5374</v>
      </c>
      <c r="B835" s="84" t="s">
        <v>5494</v>
      </c>
      <c r="C835" s="84">
        <v>2</v>
      </c>
      <c r="D835" s="122">
        <v>0</v>
      </c>
      <c r="E835" s="122">
        <v>1.161368002234975</v>
      </c>
      <c r="F835" s="84" t="s">
        <v>4646</v>
      </c>
      <c r="G835" s="84" t="b">
        <v>0</v>
      </c>
      <c r="H835" s="84" t="b">
        <v>0</v>
      </c>
      <c r="I835" s="84" t="b">
        <v>0</v>
      </c>
      <c r="J835" s="84" t="b">
        <v>0</v>
      </c>
      <c r="K835" s="84" t="b">
        <v>0</v>
      </c>
      <c r="L835" s="84" t="b">
        <v>0</v>
      </c>
    </row>
    <row r="836" spans="1:12" ht="15">
      <c r="A836" s="84" t="s">
        <v>5494</v>
      </c>
      <c r="B836" s="84" t="s">
        <v>5564</v>
      </c>
      <c r="C836" s="84">
        <v>2</v>
      </c>
      <c r="D836" s="122">
        <v>0</v>
      </c>
      <c r="E836" s="122">
        <v>1.161368002234975</v>
      </c>
      <c r="F836" s="84" t="s">
        <v>4646</v>
      </c>
      <c r="G836" s="84" t="b">
        <v>0</v>
      </c>
      <c r="H836" s="84" t="b">
        <v>0</v>
      </c>
      <c r="I836" s="84" t="b">
        <v>0</v>
      </c>
      <c r="J836" s="84" t="b">
        <v>0</v>
      </c>
      <c r="K836" s="84" t="b">
        <v>0</v>
      </c>
      <c r="L836" s="84" t="b">
        <v>0</v>
      </c>
    </row>
    <row r="837" spans="1:12" ht="15">
      <c r="A837" s="84" t="s">
        <v>5564</v>
      </c>
      <c r="B837" s="84" t="s">
        <v>4790</v>
      </c>
      <c r="C837" s="84">
        <v>2</v>
      </c>
      <c r="D837" s="122">
        <v>0</v>
      </c>
      <c r="E837" s="122">
        <v>1.161368002234975</v>
      </c>
      <c r="F837" s="84" t="s">
        <v>4646</v>
      </c>
      <c r="G837" s="84" t="b">
        <v>0</v>
      </c>
      <c r="H837" s="84" t="b">
        <v>0</v>
      </c>
      <c r="I837" s="84" t="b">
        <v>0</v>
      </c>
      <c r="J837" s="84" t="b">
        <v>0</v>
      </c>
      <c r="K837" s="84" t="b">
        <v>0</v>
      </c>
      <c r="L837" s="84" t="b">
        <v>0</v>
      </c>
    </row>
    <row r="838" spans="1:12" ht="15">
      <c r="A838" s="84" t="s">
        <v>628</v>
      </c>
      <c r="B838" s="84" t="s">
        <v>5574</v>
      </c>
      <c r="C838" s="84">
        <v>2</v>
      </c>
      <c r="D838" s="122">
        <v>0</v>
      </c>
      <c r="E838" s="122">
        <v>1.1903316981702916</v>
      </c>
      <c r="F838" s="84" t="s">
        <v>4649</v>
      </c>
      <c r="G838" s="84" t="b">
        <v>0</v>
      </c>
      <c r="H838" s="84" t="b">
        <v>0</v>
      </c>
      <c r="I838" s="84" t="b">
        <v>0</v>
      </c>
      <c r="J838" s="84" t="b">
        <v>0</v>
      </c>
      <c r="K838" s="84" t="b">
        <v>0</v>
      </c>
      <c r="L838" s="84" t="b">
        <v>0</v>
      </c>
    </row>
    <row r="839" spans="1:12" ht="15">
      <c r="A839" s="84" t="s">
        <v>5574</v>
      </c>
      <c r="B839" s="84" t="s">
        <v>5575</v>
      </c>
      <c r="C839" s="84">
        <v>2</v>
      </c>
      <c r="D839" s="122">
        <v>0</v>
      </c>
      <c r="E839" s="122">
        <v>1.1903316981702916</v>
      </c>
      <c r="F839" s="84" t="s">
        <v>4649</v>
      </c>
      <c r="G839" s="84" t="b">
        <v>0</v>
      </c>
      <c r="H839" s="84" t="b">
        <v>0</v>
      </c>
      <c r="I839" s="84" t="b">
        <v>0</v>
      </c>
      <c r="J839" s="84" t="b">
        <v>0</v>
      </c>
      <c r="K839" s="84" t="b">
        <v>0</v>
      </c>
      <c r="L839" s="84" t="b">
        <v>0</v>
      </c>
    </row>
    <row r="840" spans="1:12" ht="15">
      <c r="A840" s="84" t="s">
        <v>5575</v>
      </c>
      <c r="B840" s="84" t="s">
        <v>5576</v>
      </c>
      <c r="C840" s="84">
        <v>2</v>
      </c>
      <c r="D840" s="122">
        <v>0</v>
      </c>
      <c r="E840" s="122">
        <v>1.1903316981702916</v>
      </c>
      <c r="F840" s="84" t="s">
        <v>4649</v>
      </c>
      <c r="G840" s="84" t="b">
        <v>0</v>
      </c>
      <c r="H840" s="84" t="b">
        <v>0</v>
      </c>
      <c r="I840" s="84" t="b">
        <v>0</v>
      </c>
      <c r="J840" s="84" t="b">
        <v>0</v>
      </c>
      <c r="K840" s="84" t="b">
        <v>0</v>
      </c>
      <c r="L840" s="84" t="b">
        <v>0</v>
      </c>
    </row>
    <row r="841" spans="1:12" ht="15">
      <c r="A841" s="84" t="s">
        <v>5576</v>
      </c>
      <c r="B841" s="84" t="s">
        <v>5513</v>
      </c>
      <c r="C841" s="84">
        <v>2</v>
      </c>
      <c r="D841" s="122">
        <v>0</v>
      </c>
      <c r="E841" s="122">
        <v>1.0142404391146103</v>
      </c>
      <c r="F841" s="84" t="s">
        <v>4649</v>
      </c>
      <c r="G841" s="84" t="b">
        <v>0</v>
      </c>
      <c r="H841" s="84" t="b">
        <v>0</v>
      </c>
      <c r="I841" s="84" t="b">
        <v>0</v>
      </c>
      <c r="J841" s="84" t="b">
        <v>0</v>
      </c>
      <c r="K841" s="84" t="b">
        <v>0</v>
      </c>
      <c r="L841" s="84" t="b">
        <v>0</v>
      </c>
    </row>
    <row r="842" spans="1:12" ht="15">
      <c r="A842" s="84" t="s">
        <v>5513</v>
      </c>
      <c r="B842" s="84" t="s">
        <v>5459</v>
      </c>
      <c r="C842" s="84">
        <v>2</v>
      </c>
      <c r="D842" s="122">
        <v>0</v>
      </c>
      <c r="E842" s="122">
        <v>1.1903316981702916</v>
      </c>
      <c r="F842" s="84" t="s">
        <v>4649</v>
      </c>
      <c r="G842" s="84" t="b">
        <v>0</v>
      </c>
      <c r="H842" s="84" t="b">
        <v>0</v>
      </c>
      <c r="I842" s="84" t="b">
        <v>0</v>
      </c>
      <c r="J842" s="84" t="b">
        <v>0</v>
      </c>
      <c r="K842" s="84" t="b">
        <v>0</v>
      </c>
      <c r="L842" s="84" t="b">
        <v>0</v>
      </c>
    </row>
    <row r="843" spans="1:12" ht="15">
      <c r="A843" s="84" t="s">
        <v>5459</v>
      </c>
      <c r="B843" s="84" t="s">
        <v>4771</v>
      </c>
      <c r="C843" s="84">
        <v>2</v>
      </c>
      <c r="D843" s="122">
        <v>0</v>
      </c>
      <c r="E843" s="122">
        <v>1.1903316981702916</v>
      </c>
      <c r="F843" s="84" t="s">
        <v>4649</v>
      </c>
      <c r="G843" s="84" t="b">
        <v>0</v>
      </c>
      <c r="H843" s="84" t="b">
        <v>0</v>
      </c>
      <c r="I843" s="84" t="b">
        <v>0</v>
      </c>
      <c r="J843" s="84" t="b">
        <v>0</v>
      </c>
      <c r="K843" s="84" t="b">
        <v>0</v>
      </c>
      <c r="L843" s="84" t="b">
        <v>0</v>
      </c>
    </row>
    <row r="844" spans="1:12" ht="15">
      <c r="A844" s="84" t="s">
        <v>4771</v>
      </c>
      <c r="B844" s="84" t="s">
        <v>4788</v>
      </c>
      <c r="C844" s="84">
        <v>2</v>
      </c>
      <c r="D844" s="122">
        <v>0</v>
      </c>
      <c r="E844" s="122">
        <v>1.1903316981702916</v>
      </c>
      <c r="F844" s="84" t="s">
        <v>4649</v>
      </c>
      <c r="G844" s="84" t="b">
        <v>0</v>
      </c>
      <c r="H844" s="84" t="b">
        <v>0</v>
      </c>
      <c r="I844" s="84" t="b">
        <v>0</v>
      </c>
      <c r="J844" s="84" t="b">
        <v>0</v>
      </c>
      <c r="K844" s="84" t="b">
        <v>0</v>
      </c>
      <c r="L844" s="84" t="b">
        <v>0</v>
      </c>
    </row>
    <row r="845" spans="1:12" ht="15">
      <c r="A845" s="84" t="s">
        <v>4788</v>
      </c>
      <c r="B845" s="84" t="s">
        <v>4785</v>
      </c>
      <c r="C845" s="84">
        <v>2</v>
      </c>
      <c r="D845" s="122">
        <v>0</v>
      </c>
      <c r="E845" s="122">
        <v>1.1903316981702916</v>
      </c>
      <c r="F845" s="84" t="s">
        <v>4649</v>
      </c>
      <c r="G845" s="84" t="b">
        <v>0</v>
      </c>
      <c r="H845" s="84" t="b">
        <v>0</v>
      </c>
      <c r="I845" s="84" t="b">
        <v>0</v>
      </c>
      <c r="J845" s="84" t="b">
        <v>0</v>
      </c>
      <c r="K845" s="84" t="b">
        <v>0</v>
      </c>
      <c r="L845" s="84" t="b">
        <v>0</v>
      </c>
    </row>
    <row r="846" spans="1:12" ht="15">
      <c r="A846" s="84" t="s">
        <v>4785</v>
      </c>
      <c r="B846" s="84" t="s">
        <v>4786</v>
      </c>
      <c r="C846" s="84">
        <v>2</v>
      </c>
      <c r="D846" s="122">
        <v>0</v>
      </c>
      <c r="E846" s="122">
        <v>1.1903316981702916</v>
      </c>
      <c r="F846" s="84" t="s">
        <v>4649</v>
      </c>
      <c r="G846" s="84" t="b">
        <v>0</v>
      </c>
      <c r="H846" s="84" t="b">
        <v>0</v>
      </c>
      <c r="I846" s="84" t="b">
        <v>0</v>
      </c>
      <c r="J846" s="84" t="b">
        <v>0</v>
      </c>
      <c r="K846" s="84" t="b">
        <v>0</v>
      </c>
      <c r="L846" s="84" t="b">
        <v>0</v>
      </c>
    </row>
    <row r="847" spans="1:12" ht="15">
      <c r="A847" s="84" t="s">
        <v>4786</v>
      </c>
      <c r="B847" s="84" t="s">
        <v>4793</v>
      </c>
      <c r="C847" s="84">
        <v>2</v>
      </c>
      <c r="D847" s="122">
        <v>0</v>
      </c>
      <c r="E847" s="122">
        <v>1.1903316981702916</v>
      </c>
      <c r="F847" s="84" t="s">
        <v>4649</v>
      </c>
      <c r="G847" s="84" t="b">
        <v>0</v>
      </c>
      <c r="H847" s="84" t="b">
        <v>0</v>
      </c>
      <c r="I847" s="84" t="b">
        <v>0</v>
      </c>
      <c r="J847" s="84" t="b">
        <v>0</v>
      </c>
      <c r="K847" s="84" t="b">
        <v>0</v>
      </c>
      <c r="L847" s="84" t="b">
        <v>0</v>
      </c>
    </row>
    <row r="848" spans="1:12" ht="15">
      <c r="A848" s="84" t="s">
        <v>4793</v>
      </c>
      <c r="B848" s="84" t="s">
        <v>4790</v>
      </c>
      <c r="C848" s="84">
        <v>2</v>
      </c>
      <c r="D848" s="122">
        <v>0</v>
      </c>
      <c r="E848" s="122">
        <v>1.1903316981702916</v>
      </c>
      <c r="F848" s="84" t="s">
        <v>4649</v>
      </c>
      <c r="G848" s="84" t="b">
        <v>0</v>
      </c>
      <c r="H848" s="84" t="b">
        <v>0</v>
      </c>
      <c r="I848" s="84" t="b">
        <v>0</v>
      </c>
      <c r="J848" s="84" t="b">
        <v>0</v>
      </c>
      <c r="K848" s="84" t="b">
        <v>0</v>
      </c>
      <c r="L848" s="84" t="b">
        <v>0</v>
      </c>
    </row>
    <row r="849" spans="1:12" ht="15">
      <c r="A849" s="84" t="s">
        <v>4790</v>
      </c>
      <c r="B849" s="84" t="s">
        <v>5577</v>
      </c>
      <c r="C849" s="84">
        <v>2</v>
      </c>
      <c r="D849" s="122">
        <v>0</v>
      </c>
      <c r="E849" s="122">
        <v>1.1903316981702916</v>
      </c>
      <c r="F849" s="84" t="s">
        <v>4649</v>
      </c>
      <c r="G849" s="84" t="b">
        <v>0</v>
      </c>
      <c r="H849" s="84" t="b">
        <v>0</v>
      </c>
      <c r="I849" s="84" t="b">
        <v>0</v>
      </c>
      <c r="J849" s="84" t="b">
        <v>0</v>
      </c>
      <c r="K849" s="84" t="b">
        <v>0</v>
      </c>
      <c r="L849" s="84" t="b">
        <v>0</v>
      </c>
    </row>
    <row r="850" spans="1:12" ht="15">
      <c r="A850" s="84" t="s">
        <v>5577</v>
      </c>
      <c r="B850" s="84" t="s">
        <v>5578</v>
      </c>
      <c r="C850" s="84">
        <v>2</v>
      </c>
      <c r="D850" s="122">
        <v>0</v>
      </c>
      <c r="E850" s="122">
        <v>1.1903316981702916</v>
      </c>
      <c r="F850" s="84" t="s">
        <v>4649</v>
      </c>
      <c r="G850" s="84" t="b">
        <v>0</v>
      </c>
      <c r="H850" s="84" t="b">
        <v>0</v>
      </c>
      <c r="I850" s="84" t="b">
        <v>0</v>
      </c>
      <c r="J850" s="84" t="b">
        <v>0</v>
      </c>
      <c r="K850" s="84" t="b">
        <v>0</v>
      </c>
      <c r="L850" s="84" t="b">
        <v>0</v>
      </c>
    </row>
    <row r="851" spans="1:12" ht="15">
      <c r="A851" s="84" t="s">
        <v>5578</v>
      </c>
      <c r="B851" s="84" t="s">
        <v>5579</v>
      </c>
      <c r="C851" s="84">
        <v>2</v>
      </c>
      <c r="D851" s="122">
        <v>0</v>
      </c>
      <c r="E851" s="122">
        <v>1.1903316981702916</v>
      </c>
      <c r="F851" s="84" t="s">
        <v>4649</v>
      </c>
      <c r="G851" s="84" t="b">
        <v>0</v>
      </c>
      <c r="H851" s="84" t="b">
        <v>0</v>
      </c>
      <c r="I851" s="84" t="b">
        <v>0</v>
      </c>
      <c r="J851" s="84" t="b">
        <v>0</v>
      </c>
      <c r="K851" s="84" t="b">
        <v>0</v>
      </c>
      <c r="L851" s="84" t="b">
        <v>0</v>
      </c>
    </row>
    <row r="852" spans="1:12" ht="15">
      <c r="A852" s="84" t="s">
        <v>5473</v>
      </c>
      <c r="B852" s="84" t="s">
        <v>5412</v>
      </c>
      <c r="C852" s="84">
        <v>3</v>
      </c>
      <c r="D852" s="122">
        <v>0.004744508985125314</v>
      </c>
      <c r="E852" s="122">
        <v>1.2730012720637376</v>
      </c>
      <c r="F852" s="84" t="s">
        <v>4653</v>
      </c>
      <c r="G852" s="84" t="b">
        <v>0</v>
      </c>
      <c r="H852" s="84" t="b">
        <v>0</v>
      </c>
      <c r="I852" s="84" t="b">
        <v>0</v>
      </c>
      <c r="J852" s="84" t="b">
        <v>0</v>
      </c>
      <c r="K852" s="84" t="b">
        <v>0</v>
      </c>
      <c r="L852" s="84" t="b">
        <v>0</v>
      </c>
    </row>
    <row r="853" spans="1:12" ht="15">
      <c r="A853" s="84" t="s">
        <v>4772</v>
      </c>
      <c r="B853" s="84" t="s">
        <v>5416</v>
      </c>
      <c r="C853" s="84">
        <v>3</v>
      </c>
      <c r="D853" s="122">
        <v>0.004744508985125314</v>
      </c>
      <c r="E853" s="122">
        <v>1.1760912590556813</v>
      </c>
      <c r="F853" s="84" t="s">
        <v>4653</v>
      </c>
      <c r="G853" s="84" t="b">
        <v>0</v>
      </c>
      <c r="H853" s="84" t="b">
        <v>0</v>
      </c>
      <c r="I853" s="84" t="b">
        <v>0</v>
      </c>
      <c r="J853" s="84" t="b">
        <v>0</v>
      </c>
      <c r="K853" s="84" t="b">
        <v>0</v>
      </c>
      <c r="L853" s="84" t="b">
        <v>0</v>
      </c>
    </row>
    <row r="854" spans="1:12" ht="15">
      <c r="A854" s="84" t="s">
        <v>5412</v>
      </c>
      <c r="B854" s="84" t="s">
        <v>5589</v>
      </c>
      <c r="C854" s="84">
        <v>2</v>
      </c>
      <c r="D854" s="122">
        <v>0.00762101254845522</v>
      </c>
      <c r="E854" s="122">
        <v>1.3979400086720377</v>
      </c>
      <c r="F854" s="84" t="s">
        <v>4653</v>
      </c>
      <c r="G854" s="84" t="b">
        <v>0</v>
      </c>
      <c r="H854" s="84" t="b">
        <v>0</v>
      </c>
      <c r="I854" s="84" t="b">
        <v>0</v>
      </c>
      <c r="J854" s="84" t="b">
        <v>0</v>
      </c>
      <c r="K854" s="84" t="b">
        <v>0</v>
      </c>
      <c r="L854" s="84" t="b">
        <v>0</v>
      </c>
    </row>
    <row r="855" spans="1:12" ht="15">
      <c r="A855" s="84" t="s">
        <v>5589</v>
      </c>
      <c r="B855" s="84" t="s">
        <v>5590</v>
      </c>
      <c r="C855" s="84">
        <v>2</v>
      </c>
      <c r="D855" s="122">
        <v>0.00762101254845522</v>
      </c>
      <c r="E855" s="122">
        <v>1.5740312677277188</v>
      </c>
      <c r="F855" s="84" t="s">
        <v>4653</v>
      </c>
      <c r="G855" s="84" t="b">
        <v>0</v>
      </c>
      <c r="H855" s="84" t="b">
        <v>0</v>
      </c>
      <c r="I855" s="84" t="b">
        <v>0</v>
      </c>
      <c r="J855" s="84" t="b">
        <v>0</v>
      </c>
      <c r="K855" s="84" t="b">
        <v>0</v>
      </c>
      <c r="L855" s="84" t="b">
        <v>0</v>
      </c>
    </row>
    <row r="856" spans="1:12" ht="15">
      <c r="A856" s="84" t="s">
        <v>5590</v>
      </c>
      <c r="B856" s="84" t="s">
        <v>4772</v>
      </c>
      <c r="C856" s="84">
        <v>2</v>
      </c>
      <c r="D856" s="122">
        <v>0.00762101254845522</v>
      </c>
      <c r="E856" s="122">
        <v>1.3979400086720377</v>
      </c>
      <c r="F856" s="84" t="s">
        <v>4653</v>
      </c>
      <c r="G856" s="84" t="b">
        <v>0</v>
      </c>
      <c r="H856" s="84" t="b">
        <v>0</v>
      </c>
      <c r="I856" s="84" t="b">
        <v>0</v>
      </c>
      <c r="J856" s="84" t="b">
        <v>0</v>
      </c>
      <c r="K856" s="84" t="b">
        <v>0</v>
      </c>
      <c r="L856" s="84" t="b">
        <v>0</v>
      </c>
    </row>
    <row r="857" spans="1:12" ht="15">
      <c r="A857" s="84" t="s">
        <v>5416</v>
      </c>
      <c r="B857" s="84" t="s">
        <v>5591</v>
      </c>
      <c r="C857" s="84">
        <v>2</v>
      </c>
      <c r="D857" s="122">
        <v>0.00762101254845522</v>
      </c>
      <c r="E857" s="122">
        <v>1.1760912590556813</v>
      </c>
      <c r="F857" s="84" t="s">
        <v>4653</v>
      </c>
      <c r="G857" s="84" t="b">
        <v>0</v>
      </c>
      <c r="H857" s="84" t="b">
        <v>0</v>
      </c>
      <c r="I857" s="84" t="b">
        <v>0</v>
      </c>
      <c r="J857" s="84" t="b">
        <v>0</v>
      </c>
      <c r="K857" s="84" t="b">
        <v>0</v>
      </c>
      <c r="L857" s="84" t="b">
        <v>0</v>
      </c>
    </row>
    <row r="858" spans="1:12" ht="15">
      <c r="A858" s="84" t="s">
        <v>5591</v>
      </c>
      <c r="B858" s="84" t="s">
        <v>5592</v>
      </c>
      <c r="C858" s="84">
        <v>2</v>
      </c>
      <c r="D858" s="122">
        <v>0.00762101254845522</v>
      </c>
      <c r="E858" s="122">
        <v>1.5740312677277188</v>
      </c>
      <c r="F858" s="84" t="s">
        <v>4653</v>
      </c>
      <c r="G858" s="84" t="b">
        <v>0</v>
      </c>
      <c r="H858" s="84" t="b">
        <v>0</v>
      </c>
      <c r="I858" s="84" t="b">
        <v>0</v>
      </c>
      <c r="J858" s="84" t="b">
        <v>0</v>
      </c>
      <c r="K858" s="84" t="b">
        <v>0</v>
      </c>
      <c r="L858" s="84" t="b">
        <v>0</v>
      </c>
    </row>
    <row r="859" spans="1:12" ht="15">
      <c r="A859" s="84" t="s">
        <v>5592</v>
      </c>
      <c r="B859" s="84" t="s">
        <v>839</v>
      </c>
      <c r="C859" s="84">
        <v>2</v>
      </c>
      <c r="D859" s="122">
        <v>0.00762101254845522</v>
      </c>
      <c r="E859" s="122">
        <v>1.2730012720637376</v>
      </c>
      <c r="F859" s="84" t="s">
        <v>4653</v>
      </c>
      <c r="G859" s="84" t="b">
        <v>0</v>
      </c>
      <c r="H859" s="84" t="b">
        <v>0</v>
      </c>
      <c r="I859" s="84" t="b">
        <v>0</v>
      </c>
      <c r="J859" s="84" t="b">
        <v>0</v>
      </c>
      <c r="K859" s="84" t="b">
        <v>0</v>
      </c>
      <c r="L859" s="84" t="b">
        <v>0</v>
      </c>
    </row>
    <row r="860" spans="1:12" ht="15">
      <c r="A860" s="84" t="s">
        <v>839</v>
      </c>
      <c r="B860" s="84" t="s">
        <v>5593</v>
      </c>
      <c r="C860" s="84">
        <v>2</v>
      </c>
      <c r="D860" s="122">
        <v>0.00762101254845522</v>
      </c>
      <c r="E860" s="122">
        <v>1.3979400086720377</v>
      </c>
      <c r="F860" s="84" t="s">
        <v>4653</v>
      </c>
      <c r="G860" s="84" t="b">
        <v>0</v>
      </c>
      <c r="H860" s="84" t="b">
        <v>0</v>
      </c>
      <c r="I860" s="84" t="b">
        <v>0</v>
      </c>
      <c r="J860" s="84" t="b">
        <v>0</v>
      </c>
      <c r="K860" s="84" t="b">
        <v>0</v>
      </c>
      <c r="L860" s="84" t="b">
        <v>0</v>
      </c>
    </row>
    <row r="861" spans="1:12" ht="15">
      <c r="A861" s="84" t="s">
        <v>5404</v>
      </c>
      <c r="B861" s="84" t="s">
        <v>5594</v>
      </c>
      <c r="C861" s="84">
        <v>2</v>
      </c>
      <c r="D861" s="122">
        <v>0.00762101254845522</v>
      </c>
      <c r="E861" s="122">
        <v>1.3979400086720377</v>
      </c>
      <c r="F861" s="84" t="s">
        <v>4653</v>
      </c>
      <c r="G861" s="84" t="b">
        <v>0</v>
      </c>
      <c r="H861" s="84" t="b">
        <v>0</v>
      </c>
      <c r="I861" s="84" t="b">
        <v>0</v>
      </c>
      <c r="J861" s="84" t="b">
        <v>0</v>
      </c>
      <c r="K861" s="84" t="b">
        <v>0</v>
      </c>
      <c r="L861" s="84" t="b">
        <v>0</v>
      </c>
    </row>
    <row r="862" spans="1:12" ht="15">
      <c r="A862" s="84" t="s">
        <v>5594</v>
      </c>
      <c r="B862" s="84" t="s">
        <v>5595</v>
      </c>
      <c r="C862" s="84">
        <v>2</v>
      </c>
      <c r="D862" s="122">
        <v>0.00762101254845522</v>
      </c>
      <c r="E862" s="122">
        <v>1.5740312677277188</v>
      </c>
      <c r="F862" s="84" t="s">
        <v>4653</v>
      </c>
      <c r="G862" s="84" t="b">
        <v>0</v>
      </c>
      <c r="H862" s="84" t="b">
        <v>0</v>
      </c>
      <c r="I862" s="84" t="b">
        <v>0</v>
      </c>
      <c r="J862" s="84" t="b">
        <v>0</v>
      </c>
      <c r="K862" s="84" t="b">
        <v>0</v>
      </c>
      <c r="L862" s="84" t="b">
        <v>0</v>
      </c>
    </row>
    <row r="863" spans="1:12" ht="15">
      <c r="A863" s="84" t="s">
        <v>5595</v>
      </c>
      <c r="B863" s="84" t="s">
        <v>5596</v>
      </c>
      <c r="C863" s="84">
        <v>2</v>
      </c>
      <c r="D863" s="122">
        <v>0.00762101254845522</v>
      </c>
      <c r="E863" s="122">
        <v>1.5740312677277188</v>
      </c>
      <c r="F863" s="84" t="s">
        <v>4653</v>
      </c>
      <c r="G863" s="84" t="b">
        <v>0</v>
      </c>
      <c r="H863" s="84" t="b">
        <v>0</v>
      </c>
      <c r="I863" s="84" t="b">
        <v>0</v>
      </c>
      <c r="J863" s="84" t="b">
        <v>0</v>
      </c>
      <c r="K863" s="84" t="b">
        <v>1</v>
      </c>
      <c r="L863" s="84" t="b">
        <v>0</v>
      </c>
    </row>
    <row r="864" spans="1:12" ht="15">
      <c r="A864" s="84" t="s">
        <v>5596</v>
      </c>
      <c r="B864" s="84" t="s">
        <v>5517</v>
      </c>
      <c r="C864" s="84">
        <v>2</v>
      </c>
      <c r="D864" s="122">
        <v>0.00762101254845522</v>
      </c>
      <c r="E864" s="122">
        <v>1.5740312677277188</v>
      </c>
      <c r="F864" s="84" t="s">
        <v>4653</v>
      </c>
      <c r="G864" s="84" t="b">
        <v>0</v>
      </c>
      <c r="H864" s="84" t="b">
        <v>1</v>
      </c>
      <c r="I864" s="84" t="b">
        <v>0</v>
      </c>
      <c r="J864" s="84" t="b">
        <v>0</v>
      </c>
      <c r="K864" s="84" t="b">
        <v>0</v>
      </c>
      <c r="L864" s="84" t="b">
        <v>0</v>
      </c>
    </row>
    <row r="865" spans="1:12" ht="15">
      <c r="A865" s="84" t="s">
        <v>5517</v>
      </c>
      <c r="B865" s="84" t="s">
        <v>5597</v>
      </c>
      <c r="C865" s="84">
        <v>2</v>
      </c>
      <c r="D865" s="122">
        <v>0.00762101254845522</v>
      </c>
      <c r="E865" s="122">
        <v>1.5740312677277188</v>
      </c>
      <c r="F865" s="84" t="s">
        <v>4653</v>
      </c>
      <c r="G865" s="84" t="b">
        <v>0</v>
      </c>
      <c r="H865" s="84" t="b">
        <v>0</v>
      </c>
      <c r="I865" s="84" t="b">
        <v>0</v>
      </c>
      <c r="J865" s="84" t="b">
        <v>0</v>
      </c>
      <c r="K865" s="84" t="b">
        <v>0</v>
      </c>
      <c r="L865" s="84" t="b">
        <v>0</v>
      </c>
    </row>
    <row r="866" spans="1:12" ht="15">
      <c r="A866" s="84" t="s">
        <v>5597</v>
      </c>
      <c r="B866" s="84" t="s">
        <v>5514</v>
      </c>
      <c r="C866" s="84">
        <v>2</v>
      </c>
      <c r="D866" s="122">
        <v>0.00762101254845522</v>
      </c>
      <c r="E866" s="122">
        <v>1.5740312677277188</v>
      </c>
      <c r="F866" s="84" t="s">
        <v>4653</v>
      </c>
      <c r="G866" s="84" t="b">
        <v>0</v>
      </c>
      <c r="H866" s="84" t="b">
        <v>0</v>
      </c>
      <c r="I866" s="84" t="b">
        <v>0</v>
      </c>
      <c r="J866" s="84" t="b">
        <v>0</v>
      </c>
      <c r="K866" s="84" t="b">
        <v>1</v>
      </c>
      <c r="L866" s="84" t="b">
        <v>0</v>
      </c>
    </row>
    <row r="867" spans="1:12" ht="15">
      <c r="A867" s="84" t="s">
        <v>5514</v>
      </c>
      <c r="B867" s="84" t="s">
        <v>5598</v>
      </c>
      <c r="C867" s="84">
        <v>2</v>
      </c>
      <c r="D867" s="122">
        <v>0.00762101254845522</v>
      </c>
      <c r="E867" s="122">
        <v>1.5740312677277188</v>
      </c>
      <c r="F867" s="84" t="s">
        <v>4653</v>
      </c>
      <c r="G867" s="84" t="b">
        <v>0</v>
      </c>
      <c r="H867" s="84" t="b">
        <v>1</v>
      </c>
      <c r="I867" s="84" t="b">
        <v>0</v>
      </c>
      <c r="J867" s="84" t="b">
        <v>0</v>
      </c>
      <c r="K867" s="84" t="b">
        <v>0</v>
      </c>
      <c r="L867" s="84" t="b">
        <v>0</v>
      </c>
    </row>
    <row r="868" spans="1:12" ht="15">
      <c r="A868" s="84" t="s">
        <v>5598</v>
      </c>
      <c r="B868" s="84" t="s">
        <v>5416</v>
      </c>
      <c r="C868" s="84">
        <v>2</v>
      </c>
      <c r="D868" s="122">
        <v>0.00762101254845522</v>
      </c>
      <c r="E868" s="122">
        <v>1.1760912590556813</v>
      </c>
      <c r="F868" s="84" t="s">
        <v>4653</v>
      </c>
      <c r="G868" s="84" t="b">
        <v>0</v>
      </c>
      <c r="H868" s="84" t="b">
        <v>0</v>
      </c>
      <c r="I868" s="84" t="b">
        <v>0</v>
      </c>
      <c r="J868" s="84" t="b">
        <v>0</v>
      </c>
      <c r="K868" s="84" t="b">
        <v>0</v>
      </c>
      <c r="L868" s="84" t="b">
        <v>0</v>
      </c>
    </row>
    <row r="869" spans="1:12" ht="15">
      <c r="A869" s="84" t="s">
        <v>5416</v>
      </c>
      <c r="B869" s="84" t="s">
        <v>5599</v>
      </c>
      <c r="C869" s="84">
        <v>2</v>
      </c>
      <c r="D869" s="122">
        <v>0.00762101254845522</v>
      </c>
      <c r="E869" s="122">
        <v>1.1760912590556813</v>
      </c>
      <c r="F869" s="84" t="s">
        <v>4653</v>
      </c>
      <c r="G869" s="84" t="b">
        <v>0</v>
      </c>
      <c r="H869" s="84" t="b">
        <v>0</v>
      </c>
      <c r="I869" s="84" t="b">
        <v>0</v>
      </c>
      <c r="J869" s="84" t="b">
        <v>0</v>
      </c>
      <c r="K869" s="84" t="b">
        <v>0</v>
      </c>
      <c r="L869" s="84" t="b">
        <v>0</v>
      </c>
    </row>
    <row r="870" spans="1:12" ht="15">
      <c r="A870" s="84" t="s">
        <v>5599</v>
      </c>
      <c r="B870" s="84" t="s">
        <v>5600</v>
      </c>
      <c r="C870" s="84">
        <v>2</v>
      </c>
      <c r="D870" s="122">
        <v>0.00762101254845522</v>
      </c>
      <c r="E870" s="122">
        <v>1.5740312677277188</v>
      </c>
      <c r="F870" s="84" t="s">
        <v>4653</v>
      </c>
      <c r="G870" s="84" t="b">
        <v>0</v>
      </c>
      <c r="H870" s="84" t="b">
        <v>0</v>
      </c>
      <c r="I870" s="84" t="b">
        <v>0</v>
      </c>
      <c r="J870" s="84" t="b">
        <v>0</v>
      </c>
      <c r="K870" s="84" t="b">
        <v>0</v>
      </c>
      <c r="L870" s="84" t="b">
        <v>0</v>
      </c>
    </row>
    <row r="871" spans="1:12" ht="15">
      <c r="A871" s="84" t="s">
        <v>5600</v>
      </c>
      <c r="B871" s="84" t="s">
        <v>5601</v>
      </c>
      <c r="C871" s="84">
        <v>2</v>
      </c>
      <c r="D871" s="122">
        <v>0.00762101254845522</v>
      </c>
      <c r="E871" s="122">
        <v>1.5740312677277188</v>
      </c>
      <c r="F871" s="84" t="s">
        <v>4653</v>
      </c>
      <c r="G871" s="84" t="b">
        <v>0</v>
      </c>
      <c r="H871" s="84" t="b">
        <v>0</v>
      </c>
      <c r="I871" s="84" t="b">
        <v>0</v>
      </c>
      <c r="J871" s="84" t="b">
        <v>0</v>
      </c>
      <c r="K871" s="84" t="b">
        <v>0</v>
      </c>
      <c r="L871" s="84" t="b">
        <v>0</v>
      </c>
    </row>
    <row r="872" spans="1:12" ht="15">
      <c r="A872" s="84" t="s">
        <v>5601</v>
      </c>
      <c r="B872" s="84" t="s">
        <v>5518</v>
      </c>
      <c r="C872" s="84">
        <v>2</v>
      </c>
      <c r="D872" s="122">
        <v>0.00762101254845522</v>
      </c>
      <c r="E872" s="122">
        <v>1.5740312677277188</v>
      </c>
      <c r="F872" s="84" t="s">
        <v>4653</v>
      </c>
      <c r="G872" s="84" t="b">
        <v>0</v>
      </c>
      <c r="H872" s="84" t="b">
        <v>0</v>
      </c>
      <c r="I872" s="84" t="b">
        <v>0</v>
      </c>
      <c r="J872" s="84" t="b">
        <v>0</v>
      </c>
      <c r="K872" s="84" t="b">
        <v>0</v>
      </c>
      <c r="L872" s="84" t="b">
        <v>0</v>
      </c>
    </row>
    <row r="873" spans="1:12" ht="15">
      <c r="A873" s="84" t="s">
        <v>5606</v>
      </c>
      <c r="B873" s="84" t="s">
        <v>5607</v>
      </c>
      <c r="C873" s="84">
        <v>2</v>
      </c>
      <c r="D873" s="122">
        <v>0</v>
      </c>
      <c r="E873" s="122">
        <v>1.278753600952829</v>
      </c>
      <c r="F873" s="84" t="s">
        <v>4654</v>
      </c>
      <c r="G873" s="84" t="b">
        <v>0</v>
      </c>
      <c r="H873" s="84" t="b">
        <v>0</v>
      </c>
      <c r="I873" s="84" t="b">
        <v>0</v>
      </c>
      <c r="J873" s="84" t="b">
        <v>0</v>
      </c>
      <c r="K873" s="84" t="b">
        <v>0</v>
      </c>
      <c r="L873" s="84" t="b">
        <v>0</v>
      </c>
    </row>
    <row r="874" spans="1:12" ht="15">
      <c r="A874" s="84" t="s">
        <v>5607</v>
      </c>
      <c r="B874" s="84" t="s">
        <v>5382</v>
      </c>
      <c r="C874" s="84">
        <v>2</v>
      </c>
      <c r="D874" s="122">
        <v>0</v>
      </c>
      <c r="E874" s="122">
        <v>1.278753600952829</v>
      </c>
      <c r="F874" s="84" t="s">
        <v>4654</v>
      </c>
      <c r="G874" s="84" t="b">
        <v>0</v>
      </c>
      <c r="H874" s="84" t="b">
        <v>0</v>
      </c>
      <c r="I874" s="84" t="b">
        <v>0</v>
      </c>
      <c r="J874" s="84" t="b">
        <v>0</v>
      </c>
      <c r="K874" s="84" t="b">
        <v>0</v>
      </c>
      <c r="L874" s="84" t="b">
        <v>0</v>
      </c>
    </row>
    <row r="875" spans="1:12" ht="15">
      <c r="A875" s="84" t="s">
        <v>5382</v>
      </c>
      <c r="B875" s="84" t="s">
        <v>5608</v>
      </c>
      <c r="C875" s="84">
        <v>2</v>
      </c>
      <c r="D875" s="122">
        <v>0</v>
      </c>
      <c r="E875" s="122">
        <v>1.278753600952829</v>
      </c>
      <c r="F875" s="84" t="s">
        <v>4654</v>
      </c>
      <c r="G875" s="84" t="b">
        <v>0</v>
      </c>
      <c r="H875" s="84" t="b">
        <v>0</v>
      </c>
      <c r="I875" s="84" t="b">
        <v>0</v>
      </c>
      <c r="J875" s="84" t="b">
        <v>0</v>
      </c>
      <c r="K875" s="84" t="b">
        <v>0</v>
      </c>
      <c r="L875" s="84" t="b">
        <v>0</v>
      </c>
    </row>
    <row r="876" spans="1:12" ht="15">
      <c r="A876" s="84" t="s">
        <v>5608</v>
      </c>
      <c r="B876" s="84" t="s">
        <v>5609</v>
      </c>
      <c r="C876" s="84">
        <v>2</v>
      </c>
      <c r="D876" s="122">
        <v>0</v>
      </c>
      <c r="E876" s="122">
        <v>1.278753600952829</v>
      </c>
      <c r="F876" s="84" t="s">
        <v>4654</v>
      </c>
      <c r="G876" s="84" t="b">
        <v>0</v>
      </c>
      <c r="H876" s="84" t="b">
        <v>0</v>
      </c>
      <c r="I876" s="84" t="b">
        <v>0</v>
      </c>
      <c r="J876" s="84" t="b">
        <v>1</v>
      </c>
      <c r="K876" s="84" t="b">
        <v>0</v>
      </c>
      <c r="L876" s="84" t="b">
        <v>0</v>
      </c>
    </row>
    <row r="877" spans="1:12" ht="15">
      <c r="A877" s="84" t="s">
        <v>5609</v>
      </c>
      <c r="B877" s="84" t="s">
        <v>5610</v>
      </c>
      <c r="C877" s="84">
        <v>2</v>
      </c>
      <c r="D877" s="122">
        <v>0</v>
      </c>
      <c r="E877" s="122">
        <v>1.278753600952829</v>
      </c>
      <c r="F877" s="84" t="s">
        <v>4654</v>
      </c>
      <c r="G877" s="84" t="b">
        <v>1</v>
      </c>
      <c r="H877" s="84" t="b">
        <v>0</v>
      </c>
      <c r="I877" s="84" t="b">
        <v>0</v>
      </c>
      <c r="J877" s="84" t="b">
        <v>0</v>
      </c>
      <c r="K877" s="84" t="b">
        <v>0</v>
      </c>
      <c r="L877" s="84" t="b">
        <v>0</v>
      </c>
    </row>
    <row r="878" spans="1:12" ht="15">
      <c r="A878" s="84" t="s">
        <v>5610</v>
      </c>
      <c r="B878" s="84" t="s">
        <v>5611</v>
      </c>
      <c r="C878" s="84">
        <v>2</v>
      </c>
      <c r="D878" s="122">
        <v>0</v>
      </c>
      <c r="E878" s="122">
        <v>1.278753600952829</v>
      </c>
      <c r="F878" s="84" t="s">
        <v>4654</v>
      </c>
      <c r="G878" s="84" t="b">
        <v>0</v>
      </c>
      <c r="H878" s="84" t="b">
        <v>0</v>
      </c>
      <c r="I878" s="84" t="b">
        <v>0</v>
      </c>
      <c r="J878" s="84" t="b">
        <v>0</v>
      </c>
      <c r="K878" s="84" t="b">
        <v>0</v>
      </c>
      <c r="L878" s="84" t="b">
        <v>0</v>
      </c>
    </row>
    <row r="879" spans="1:12" ht="15">
      <c r="A879" s="84" t="s">
        <v>5611</v>
      </c>
      <c r="B879" s="84" t="s">
        <v>5372</v>
      </c>
      <c r="C879" s="84">
        <v>2</v>
      </c>
      <c r="D879" s="122">
        <v>0</v>
      </c>
      <c r="E879" s="122">
        <v>0.8808135922807914</v>
      </c>
      <c r="F879" s="84" t="s">
        <v>4654</v>
      </c>
      <c r="G879" s="84" t="b">
        <v>0</v>
      </c>
      <c r="H879" s="84" t="b">
        <v>0</v>
      </c>
      <c r="I879" s="84" t="b">
        <v>0</v>
      </c>
      <c r="J879" s="84" t="b">
        <v>0</v>
      </c>
      <c r="K879" s="84" t="b">
        <v>0</v>
      </c>
      <c r="L879" s="84" t="b">
        <v>0</v>
      </c>
    </row>
    <row r="880" spans="1:12" ht="15">
      <c r="A880" s="84" t="s">
        <v>5372</v>
      </c>
      <c r="B880" s="84" t="s">
        <v>5519</v>
      </c>
      <c r="C880" s="84">
        <v>2</v>
      </c>
      <c r="D880" s="122">
        <v>0</v>
      </c>
      <c r="E880" s="122">
        <v>0.8808135922807914</v>
      </c>
      <c r="F880" s="84" t="s">
        <v>4654</v>
      </c>
      <c r="G880" s="84" t="b">
        <v>0</v>
      </c>
      <c r="H880" s="84" t="b">
        <v>0</v>
      </c>
      <c r="I880" s="84" t="b">
        <v>0</v>
      </c>
      <c r="J880" s="84" t="b">
        <v>0</v>
      </c>
      <c r="K880" s="84" t="b">
        <v>0</v>
      </c>
      <c r="L880" s="84" t="b">
        <v>0</v>
      </c>
    </row>
    <row r="881" spans="1:12" ht="15">
      <c r="A881" s="84" t="s">
        <v>5519</v>
      </c>
      <c r="B881" s="84" t="s">
        <v>5612</v>
      </c>
      <c r="C881" s="84">
        <v>2</v>
      </c>
      <c r="D881" s="122">
        <v>0</v>
      </c>
      <c r="E881" s="122">
        <v>1.278753600952829</v>
      </c>
      <c r="F881" s="84" t="s">
        <v>4654</v>
      </c>
      <c r="G881" s="84" t="b">
        <v>0</v>
      </c>
      <c r="H881" s="84" t="b">
        <v>0</v>
      </c>
      <c r="I881" s="84" t="b">
        <v>0</v>
      </c>
      <c r="J881" s="84" t="b">
        <v>0</v>
      </c>
      <c r="K881" s="84" t="b">
        <v>0</v>
      </c>
      <c r="L881" s="84" t="b">
        <v>0</v>
      </c>
    </row>
    <row r="882" spans="1:12" ht="15">
      <c r="A882" s="84" t="s">
        <v>5417</v>
      </c>
      <c r="B882" s="84" t="s">
        <v>5418</v>
      </c>
      <c r="C882" s="84">
        <v>2</v>
      </c>
      <c r="D882" s="122">
        <v>0</v>
      </c>
      <c r="E882" s="122">
        <v>1.255272505103306</v>
      </c>
      <c r="F882" s="84" t="s">
        <v>4655</v>
      </c>
      <c r="G882" s="84" t="b">
        <v>0</v>
      </c>
      <c r="H882" s="84" t="b">
        <v>0</v>
      </c>
      <c r="I882" s="84" t="b">
        <v>0</v>
      </c>
      <c r="J882" s="84" t="b">
        <v>0</v>
      </c>
      <c r="K882" s="84" t="b">
        <v>0</v>
      </c>
      <c r="L882" s="84" t="b">
        <v>0</v>
      </c>
    </row>
    <row r="883" spans="1:12" ht="15">
      <c r="A883" s="84" t="s">
        <v>5418</v>
      </c>
      <c r="B883" s="84" t="s">
        <v>5419</v>
      </c>
      <c r="C883" s="84">
        <v>2</v>
      </c>
      <c r="D883" s="122">
        <v>0</v>
      </c>
      <c r="E883" s="122">
        <v>1.255272505103306</v>
      </c>
      <c r="F883" s="84" t="s">
        <v>4655</v>
      </c>
      <c r="G883" s="84" t="b">
        <v>0</v>
      </c>
      <c r="H883" s="84" t="b">
        <v>0</v>
      </c>
      <c r="I883" s="84" t="b">
        <v>0</v>
      </c>
      <c r="J883" s="84" t="b">
        <v>0</v>
      </c>
      <c r="K883" s="84" t="b">
        <v>0</v>
      </c>
      <c r="L883" s="84" t="b">
        <v>0</v>
      </c>
    </row>
    <row r="884" spans="1:12" ht="15">
      <c r="A884" s="84" t="s">
        <v>5419</v>
      </c>
      <c r="B884" s="84" t="s">
        <v>4741</v>
      </c>
      <c r="C884" s="84">
        <v>2</v>
      </c>
      <c r="D884" s="122">
        <v>0</v>
      </c>
      <c r="E884" s="122">
        <v>1.255272505103306</v>
      </c>
      <c r="F884" s="84" t="s">
        <v>4655</v>
      </c>
      <c r="G884" s="84" t="b">
        <v>0</v>
      </c>
      <c r="H884" s="84" t="b">
        <v>0</v>
      </c>
      <c r="I884" s="84" t="b">
        <v>0</v>
      </c>
      <c r="J884" s="84" t="b">
        <v>0</v>
      </c>
      <c r="K884" s="84" t="b">
        <v>0</v>
      </c>
      <c r="L884" s="84" t="b">
        <v>0</v>
      </c>
    </row>
    <row r="885" spans="1:12" ht="15">
      <c r="A885" s="84" t="s">
        <v>4741</v>
      </c>
      <c r="B885" s="84" t="s">
        <v>5402</v>
      </c>
      <c r="C885" s="84">
        <v>2</v>
      </c>
      <c r="D885" s="122">
        <v>0</v>
      </c>
      <c r="E885" s="122">
        <v>1.255272505103306</v>
      </c>
      <c r="F885" s="84" t="s">
        <v>4655</v>
      </c>
      <c r="G885" s="84" t="b">
        <v>0</v>
      </c>
      <c r="H885" s="84" t="b">
        <v>0</v>
      </c>
      <c r="I885" s="84" t="b">
        <v>0</v>
      </c>
      <c r="J885" s="84" t="b">
        <v>0</v>
      </c>
      <c r="K885" s="84" t="b">
        <v>0</v>
      </c>
      <c r="L885" s="84" t="b">
        <v>0</v>
      </c>
    </row>
    <row r="886" spans="1:12" ht="15">
      <c r="A886" s="84" t="s">
        <v>5402</v>
      </c>
      <c r="B886" s="84" t="s">
        <v>5403</v>
      </c>
      <c r="C886" s="84">
        <v>2</v>
      </c>
      <c r="D886" s="122">
        <v>0</v>
      </c>
      <c r="E886" s="122">
        <v>1.255272505103306</v>
      </c>
      <c r="F886" s="84" t="s">
        <v>4655</v>
      </c>
      <c r="G886" s="84" t="b">
        <v>0</v>
      </c>
      <c r="H886" s="84" t="b">
        <v>0</v>
      </c>
      <c r="I886" s="84" t="b">
        <v>0</v>
      </c>
      <c r="J886" s="84" t="b">
        <v>0</v>
      </c>
      <c r="K886" s="84" t="b">
        <v>0</v>
      </c>
      <c r="L886" s="84" t="b">
        <v>0</v>
      </c>
    </row>
    <row r="887" spans="1:12" ht="15">
      <c r="A887" s="84" t="s">
        <v>5403</v>
      </c>
      <c r="B887" s="84" t="s">
        <v>4742</v>
      </c>
      <c r="C887" s="84">
        <v>2</v>
      </c>
      <c r="D887" s="122">
        <v>0</v>
      </c>
      <c r="E887" s="122">
        <v>1.255272505103306</v>
      </c>
      <c r="F887" s="84" t="s">
        <v>4655</v>
      </c>
      <c r="G887" s="84" t="b">
        <v>0</v>
      </c>
      <c r="H887" s="84" t="b">
        <v>0</v>
      </c>
      <c r="I887" s="84" t="b">
        <v>0</v>
      </c>
      <c r="J887" s="84" t="b">
        <v>0</v>
      </c>
      <c r="K887" s="84" t="b">
        <v>0</v>
      </c>
      <c r="L887" s="84" t="b">
        <v>0</v>
      </c>
    </row>
    <row r="888" spans="1:12" ht="15">
      <c r="A888" s="84" t="s">
        <v>4742</v>
      </c>
      <c r="B888" s="84" t="s">
        <v>5420</v>
      </c>
      <c r="C888" s="84">
        <v>2</v>
      </c>
      <c r="D888" s="122">
        <v>0</v>
      </c>
      <c r="E888" s="122">
        <v>1.255272505103306</v>
      </c>
      <c r="F888" s="84" t="s">
        <v>4655</v>
      </c>
      <c r="G888" s="84" t="b">
        <v>0</v>
      </c>
      <c r="H888" s="84" t="b">
        <v>0</v>
      </c>
      <c r="I888" s="84" t="b">
        <v>0</v>
      </c>
      <c r="J888" s="84" t="b">
        <v>0</v>
      </c>
      <c r="K888" s="84" t="b">
        <v>0</v>
      </c>
      <c r="L888" s="84" t="b">
        <v>0</v>
      </c>
    </row>
    <row r="889" spans="1:12" ht="15">
      <c r="A889" s="84" t="s">
        <v>5420</v>
      </c>
      <c r="B889" s="84" t="s">
        <v>5421</v>
      </c>
      <c r="C889" s="84">
        <v>2</v>
      </c>
      <c r="D889" s="122">
        <v>0</v>
      </c>
      <c r="E889" s="122">
        <v>1.255272505103306</v>
      </c>
      <c r="F889" s="84" t="s">
        <v>4655</v>
      </c>
      <c r="G889" s="84" t="b">
        <v>0</v>
      </c>
      <c r="H889" s="84" t="b">
        <v>0</v>
      </c>
      <c r="I889" s="84" t="b">
        <v>0</v>
      </c>
      <c r="J889" s="84" t="b">
        <v>0</v>
      </c>
      <c r="K889" s="84" t="b">
        <v>0</v>
      </c>
      <c r="L889" s="84" t="b">
        <v>0</v>
      </c>
    </row>
    <row r="890" spans="1:12" ht="15">
      <c r="A890" s="84" t="s">
        <v>5421</v>
      </c>
      <c r="B890" s="84" t="s">
        <v>4743</v>
      </c>
      <c r="C890" s="84">
        <v>2</v>
      </c>
      <c r="D890" s="122">
        <v>0</v>
      </c>
      <c r="E890" s="122">
        <v>1.255272505103306</v>
      </c>
      <c r="F890" s="84" t="s">
        <v>4655</v>
      </c>
      <c r="G890" s="84" t="b">
        <v>0</v>
      </c>
      <c r="H890" s="84" t="b">
        <v>0</v>
      </c>
      <c r="I890" s="84" t="b">
        <v>0</v>
      </c>
      <c r="J890" s="84" t="b">
        <v>0</v>
      </c>
      <c r="K890" s="84" t="b">
        <v>0</v>
      </c>
      <c r="L890" s="84" t="b">
        <v>0</v>
      </c>
    </row>
    <row r="891" spans="1:12" ht="15">
      <c r="A891" s="84" t="s">
        <v>4743</v>
      </c>
      <c r="B891" s="84" t="s">
        <v>5520</v>
      </c>
      <c r="C891" s="84">
        <v>2</v>
      </c>
      <c r="D891" s="122">
        <v>0</v>
      </c>
      <c r="E891" s="122">
        <v>1.255272505103306</v>
      </c>
      <c r="F891" s="84" t="s">
        <v>4655</v>
      </c>
      <c r="G891" s="84" t="b">
        <v>0</v>
      </c>
      <c r="H891" s="84" t="b">
        <v>0</v>
      </c>
      <c r="I891" s="84" t="b">
        <v>0</v>
      </c>
      <c r="J891" s="84" t="b">
        <v>0</v>
      </c>
      <c r="K891" s="84" t="b">
        <v>0</v>
      </c>
      <c r="L891" s="84" t="b">
        <v>0</v>
      </c>
    </row>
    <row r="892" spans="1:12" ht="15">
      <c r="A892" s="84" t="s">
        <v>5520</v>
      </c>
      <c r="B892" s="84" t="s">
        <v>5521</v>
      </c>
      <c r="C892" s="84">
        <v>2</v>
      </c>
      <c r="D892" s="122">
        <v>0</v>
      </c>
      <c r="E892" s="122">
        <v>1.255272505103306</v>
      </c>
      <c r="F892" s="84" t="s">
        <v>4655</v>
      </c>
      <c r="G892" s="84" t="b">
        <v>0</v>
      </c>
      <c r="H892" s="84" t="b">
        <v>0</v>
      </c>
      <c r="I892" s="84" t="b">
        <v>0</v>
      </c>
      <c r="J892" s="84" t="b">
        <v>1</v>
      </c>
      <c r="K892" s="84" t="b">
        <v>0</v>
      </c>
      <c r="L892" s="84" t="b">
        <v>0</v>
      </c>
    </row>
    <row r="893" spans="1:12" ht="15">
      <c r="A893" s="84" t="s">
        <v>5634</v>
      </c>
      <c r="B893" s="84" t="s">
        <v>5475</v>
      </c>
      <c r="C893" s="84">
        <v>2</v>
      </c>
      <c r="D893" s="122">
        <v>0</v>
      </c>
      <c r="E893" s="122">
        <v>0.7403626894942439</v>
      </c>
      <c r="F893" s="84" t="s">
        <v>4656</v>
      </c>
      <c r="G893" s="84" t="b">
        <v>0</v>
      </c>
      <c r="H893" s="84" t="b">
        <v>0</v>
      </c>
      <c r="I893" s="84" t="b">
        <v>0</v>
      </c>
      <c r="J893" s="84" t="b">
        <v>0</v>
      </c>
      <c r="K893" s="84" t="b">
        <v>0</v>
      </c>
      <c r="L893" s="84" t="b">
        <v>0</v>
      </c>
    </row>
    <row r="894" spans="1:12" ht="15">
      <c r="A894" s="84" t="s">
        <v>5475</v>
      </c>
      <c r="B894" s="84" t="s">
        <v>5635</v>
      </c>
      <c r="C894" s="84">
        <v>2</v>
      </c>
      <c r="D894" s="122">
        <v>0</v>
      </c>
      <c r="E894" s="122">
        <v>0.7403626894942439</v>
      </c>
      <c r="F894" s="84" t="s">
        <v>4656</v>
      </c>
      <c r="G894" s="84" t="b">
        <v>0</v>
      </c>
      <c r="H894" s="84" t="b">
        <v>0</v>
      </c>
      <c r="I894" s="84" t="b">
        <v>0</v>
      </c>
      <c r="J894" s="84" t="b">
        <v>0</v>
      </c>
      <c r="K894" s="84" t="b">
        <v>0</v>
      </c>
      <c r="L894" s="84" t="b">
        <v>0</v>
      </c>
    </row>
    <row r="895" spans="1:12" ht="15">
      <c r="A895" s="84" t="s">
        <v>5635</v>
      </c>
      <c r="B895" s="84" t="s">
        <v>4790</v>
      </c>
      <c r="C895" s="84">
        <v>2</v>
      </c>
      <c r="D895" s="122">
        <v>0</v>
      </c>
      <c r="E895" s="122">
        <v>0.7403626894942439</v>
      </c>
      <c r="F895" s="84" t="s">
        <v>4656</v>
      </c>
      <c r="G895" s="84" t="b">
        <v>0</v>
      </c>
      <c r="H895" s="84" t="b">
        <v>0</v>
      </c>
      <c r="I895" s="84" t="b">
        <v>0</v>
      </c>
      <c r="J895" s="84" t="b">
        <v>0</v>
      </c>
      <c r="K895" s="84" t="b">
        <v>0</v>
      </c>
      <c r="L895" s="84" t="b">
        <v>0</v>
      </c>
    </row>
    <row r="896" spans="1:12" ht="15">
      <c r="A896" s="84" t="s">
        <v>4790</v>
      </c>
      <c r="B896" s="84" t="s">
        <v>5636</v>
      </c>
      <c r="C896" s="84">
        <v>2</v>
      </c>
      <c r="D896" s="122">
        <v>0</v>
      </c>
      <c r="E896" s="122">
        <v>0.7403626894942439</v>
      </c>
      <c r="F896" s="84" t="s">
        <v>4656</v>
      </c>
      <c r="G896" s="84" t="b">
        <v>0</v>
      </c>
      <c r="H896" s="84" t="b">
        <v>0</v>
      </c>
      <c r="I896" s="84" t="b">
        <v>0</v>
      </c>
      <c r="J896" s="84" t="b">
        <v>0</v>
      </c>
      <c r="K896" s="84" t="b">
        <v>0</v>
      </c>
      <c r="L896" s="84" t="b">
        <v>0</v>
      </c>
    </row>
    <row r="897" spans="1:12" ht="15">
      <c r="A897" s="84" t="s">
        <v>5636</v>
      </c>
      <c r="B897" s="84" t="s">
        <v>5637</v>
      </c>
      <c r="C897" s="84">
        <v>2</v>
      </c>
      <c r="D897" s="122">
        <v>0</v>
      </c>
      <c r="E897" s="122">
        <v>0.7403626894942439</v>
      </c>
      <c r="F897" s="84" t="s">
        <v>4656</v>
      </c>
      <c r="G897" s="84" t="b">
        <v>0</v>
      </c>
      <c r="H897" s="84" t="b">
        <v>0</v>
      </c>
      <c r="I897" s="84" t="b">
        <v>0</v>
      </c>
      <c r="J897" s="84" t="b">
        <v>0</v>
      </c>
      <c r="K897" s="84" t="b">
        <v>0</v>
      </c>
      <c r="L897" s="84" t="b">
        <v>0</v>
      </c>
    </row>
    <row r="898" spans="1:12" ht="15">
      <c r="A898" s="84" t="s">
        <v>5674</v>
      </c>
      <c r="B898" s="84" t="s">
        <v>4772</v>
      </c>
      <c r="C898" s="84">
        <v>2</v>
      </c>
      <c r="D898" s="122">
        <v>0</v>
      </c>
      <c r="E898" s="122">
        <v>1.1903316981702916</v>
      </c>
      <c r="F898" s="84" t="s">
        <v>4665</v>
      </c>
      <c r="G898" s="84" t="b">
        <v>0</v>
      </c>
      <c r="H898" s="84" t="b">
        <v>0</v>
      </c>
      <c r="I898" s="84" t="b">
        <v>0</v>
      </c>
      <c r="J898" s="84" t="b">
        <v>0</v>
      </c>
      <c r="K898" s="84" t="b">
        <v>0</v>
      </c>
      <c r="L898" s="84" t="b">
        <v>0</v>
      </c>
    </row>
    <row r="899" spans="1:12" ht="15">
      <c r="A899" s="84" t="s">
        <v>4772</v>
      </c>
      <c r="B899" s="84" t="s">
        <v>5675</v>
      </c>
      <c r="C899" s="84">
        <v>2</v>
      </c>
      <c r="D899" s="122">
        <v>0</v>
      </c>
      <c r="E899" s="122">
        <v>1.1903316981702916</v>
      </c>
      <c r="F899" s="84" t="s">
        <v>4665</v>
      </c>
      <c r="G899" s="84" t="b">
        <v>0</v>
      </c>
      <c r="H899" s="84" t="b">
        <v>0</v>
      </c>
      <c r="I899" s="84" t="b">
        <v>0</v>
      </c>
      <c r="J899" s="84" t="b">
        <v>0</v>
      </c>
      <c r="K899" s="84" t="b">
        <v>0</v>
      </c>
      <c r="L899" s="84" t="b">
        <v>0</v>
      </c>
    </row>
    <row r="900" spans="1:12" ht="15">
      <c r="A900" s="84" t="s">
        <v>5675</v>
      </c>
      <c r="B900" s="84" t="s">
        <v>5676</v>
      </c>
      <c r="C900" s="84">
        <v>2</v>
      </c>
      <c r="D900" s="122">
        <v>0</v>
      </c>
      <c r="E900" s="122">
        <v>1.1903316981702916</v>
      </c>
      <c r="F900" s="84" t="s">
        <v>4665</v>
      </c>
      <c r="G900" s="84" t="b">
        <v>0</v>
      </c>
      <c r="H900" s="84" t="b">
        <v>0</v>
      </c>
      <c r="I900" s="84" t="b">
        <v>0</v>
      </c>
      <c r="J900" s="84" t="b">
        <v>0</v>
      </c>
      <c r="K900" s="84" t="b">
        <v>0</v>
      </c>
      <c r="L900" s="84" t="b">
        <v>0</v>
      </c>
    </row>
    <row r="901" spans="1:12" ht="15">
      <c r="A901" s="84" t="s">
        <v>5676</v>
      </c>
      <c r="B901" s="84" t="s">
        <v>5528</v>
      </c>
      <c r="C901" s="84">
        <v>2</v>
      </c>
      <c r="D901" s="122">
        <v>0</v>
      </c>
      <c r="E901" s="122">
        <v>1.0142404391146103</v>
      </c>
      <c r="F901" s="84" t="s">
        <v>4665</v>
      </c>
      <c r="G901" s="84" t="b">
        <v>0</v>
      </c>
      <c r="H901" s="84" t="b">
        <v>0</v>
      </c>
      <c r="I901" s="84" t="b">
        <v>0</v>
      </c>
      <c r="J901" s="84" t="b">
        <v>0</v>
      </c>
      <c r="K901" s="84" t="b">
        <v>0</v>
      </c>
      <c r="L901" s="84" t="b">
        <v>0</v>
      </c>
    </row>
    <row r="902" spans="1:12" ht="15">
      <c r="A902" s="84" t="s">
        <v>5528</v>
      </c>
      <c r="B902" s="84" t="s">
        <v>5677</v>
      </c>
      <c r="C902" s="84">
        <v>2</v>
      </c>
      <c r="D902" s="122">
        <v>0</v>
      </c>
      <c r="E902" s="122">
        <v>1.1903316981702916</v>
      </c>
      <c r="F902" s="84" t="s">
        <v>4665</v>
      </c>
      <c r="G902" s="84" t="b">
        <v>0</v>
      </c>
      <c r="H902" s="84" t="b">
        <v>0</v>
      </c>
      <c r="I902" s="84" t="b">
        <v>0</v>
      </c>
      <c r="J902" s="84" t="b">
        <v>0</v>
      </c>
      <c r="K902" s="84" t="b">
        <v>0</v>
      </c>
      <c r="L902" s="84" t="b">
        <v>0</v>
      </c>
    </row>
    <row r="903" spans="1:12" ht="15">
      <c r="A903" s="84" t="s">
        <v>5677</v>
      </c>
      <c r="B903" s="84" t="s">
        <v>5355</v>
      </c>
      <c r="C903" s="84">
        <v>2</v>
      </c>
      <c r="D903" s="122">
        <v>0</v>
      </c>
      <c r="E903" s="122">
        <v>1.1903316981702916</v>
      </c>
      <c r="F903" s="84" t="s">
        <v>4665</v>
      </c>
      <c r="G903" s="84" t="b">
        <v>0</v>
      </c>
      <c r="H903" s="84" t="b">
        <v>0</v>
      </c>
      <c r="I903" s="84" t="b">
        <v>0</v>
      </c>
      <c r="J903" s="84" t="b">
        <v>0</v>
      </c>
      <c r="K903" s="84" t="b">
        <v>0</v>
      </c>
      <c r="L903" s="84" t="b">
        <v>0</v>
      </c>
    </row>
    <row r="904" spans="1:12" ht="15">
      <c r="A904" s="84" t="s">
        <v>5355</v>
      </c>
      <c r="B904" s="84" t="s">
        <v>5678</v>
      </c>
      <c r="C904" s="84">
        <v>2</v>
      </c>
      <c r="D904" s="122">
        <v>0</v>
      </c>
      <c r="E904" s="122">
        <v>1.1903316981702916</v>
      </c>
      <c r="F904" s="84" t="s">
        <v>4665</v>
      </c>
      <c r="G904" s="84" t="b">
        <v>0</v>
      </c>
      <c r="H904" s="84" t="b">
        <v>0</v>
      </c>
      <c r="I904" s="84" t="b">
        <v>0</v>
      </c>
      <c r="J904" s="84" t="b">
        <v>0</v>
      </c>
      <c r="K904" s="84" t="b">
        <v>0</v>
      </c>
      <c r="L904" s="84" t="b">
        <v>0</v>
      </c>
    </row>
    <row r="905" spans="1:12" ht="15">
      <c r="A905" s="84" t="s">
        <v>5678</v>
      </c>
      <c r="B905" s="84" t="s">
        <v>5679</v>
      </c>
      <c r="C905" s="84">
        <v>2</v>
      </c>
      <c r="D905" s="122">
        <v>0</v>
      </c>
      <c r="E905" s="122">
        <v>1.1903316981702916</v>
      </c>
      <c r="F905" s="84" t="s">
        <v>4665</v>
      </c>
      <c r="G905" s="84" t="b">
        <v>0</v>
      </c>
      <c r="H905" s="84" t="b">
        <v>0</v>
      </c>
      <c r="I905" s="84" t="b">
        <v>0</v>
      </c>
      <c r="J905" s="84" t="b">
        <v>0</v>
      </c>
      <c r="K905" s="84" t="b">
        <v>0</v>
      </c>
      <c r="L905" s="84" t="b">
        <v>0</v>
      </c>
    </row>
    <row r="906" spans="1:12" ht="15">
      <c r="A906" s="84" t="s">
        <v>5679</v>
      </c>
      <c r="B906" s="84" t="s">
        <v>5680</v>
      </c>
      <c r="C906" s="84">
        <v>2</v>
      </c>
      <c r="D906" s="122">
        <v>0</v>
      </c>
      <c r="E906" s="122">
        <v>1.1903316981702916</v>
      </c>
      <c r="F906" s="84" t="s">
        <v>4665</v>
      </c>
      <c r="G906" s="84" t="b">
        <v>0</v>
      </c>
      <c r="H906" s="84" t="b">
        <v>0</v>
      </c>
      <c r="I906" s="84" t="b">
        <v>0</v>
      </c>
      <c r="J906" s="84" t="b">
        <v>0</v>
      </c>
      <c r="K906" s="84" t="b">
        <v>0</v>
      </c>
      <c r="L906" s="84" t="b">
        <v>0</v>
      </c>
    </row>
    <row r="907" spans="1:12" ht="15">
      <c r="A907" s="84" t="s">
        <v>5680</v>
      </c>
      <c r="B907" s="84" t="s">
        <v>5471</v>
      </c>
      <c r="C907" s="84">
        <v>2</v>
      </c>
      <c r="D907" s="122">
        <v>0</v>
      </c>
      <c r="E907" s="122">
        <v>1.1903316981702916</v>
      </c>
      <c r="F907" s="84" t="s">
        <v>4665</v>
      </c>
      <c r="G907" s="84" t="b">
        <v>0</v>
      </c>
      <c r="H907" s="84" t="b">
        <v>0</v>
      </c>
      <c r="I907" s="84" t="b">
        <v>0</v>
      </c>
      <c r="J907" s="84" t="b">
        <v>0</v>
      </c>
      <c r="K907" s="84" t="b">
        <v>0</v>
      </c>
      <c r="L907" s="84" t="b">
        <v>0</v>
      </c>
    </row>
    <row r="908" spans="1:12" ht="15">
      <c r="A908" s="84" t="s">
        <v>5471</v>
      </c>
      <c r="B908" s="84" t="s">
        <v>5352</v>
      </c>
      <c r="C908" s="84">
        <v>2</v>
      </c>
      <c r="D908" s="122">
        <v>0</v>
      </c>
      <c r="E908" s="122">
        <v>1.1903316981702916</v>
      </c>
      <c r="F908" s="84" t="s">
        <v>4665</v>
      </c>
      <c r="G908" s="84" t="b">
        <v>0</v>
      </c>
      <c r="H908" s="84" t="b">
        <v>0</v>
      </c>
      <c r="I908" s="84" t="b">
        <v>0</v>
      </c>
      <c r="J908" s="84" t="b">
        <v>0</v>
      </c>
      <c r="K908" s="84" t="b">
        <v>0</v>
      </c>
      <c r="L908" s="84" t="b">
        <v>0</v>
      </c>
    </row>
    <row r="909" spans="1:12" ht="15">
      <c r="A909" s="84" t="s">
        <v>5352</v>
      </c>
      <c r="B909" s="84" t="s">
        <v>4812</v>
      </c>
      <c r="C909" s="84">
        <v>2</v>
      </c>
      <c r="D909" s="122">
        <v>0</v>
      </c>
      <c r="E909" s="122">
        <v>1.1903316981702916</v>
      </c>
      <c r="F909" s="84" t="s">
        <v>4665</v>
      </c>
      <c r="G909" s="84" t="b">
        <v>0</v>
      </c>
      <c r="H909" s="84" t="b">
        <v>0</v>
      </c>
      <c r="I909" s="84" t="b">
        <v>0</v>
      </c>
      <c r="J909" s="84" t="b">
        <v>0</v>
      </c>
      <c r="K909" s="84" t="b">
        <v>0</v>
      </c>
      <c r="L909" s="84" t="b">
        <v>0</v>
      </c>
    </row>
    <row r="910" spans="1:12" ht="15">
      <c r="A910" s="84" t="s">
        <v>4812</v>
      </c>
      <c r="B910" s="84" t="s">
        <v>5681</v>
      </c>
      <c r="C910" s="84">
        <v>2</v>
      </c>
      <c r="D910" s="122">
        <v>0</v>
      </c>
      <c r="E910" s="122">
        <v>1.1903316981702916</v>
      </c>
      <c r="F910" s="84" t="s">
        <v>4665</v>
      </c>
      <c r="G910" s="84" t="b">
        <v>0</v>
      </c>
      <c r="H910" s="84" t="b">
        <v>0</v>
      </c>
      <c r="I910" s="84" t="b">
        <v>0</v>
      </c>
      <c r="J910" s="84" t="b">
        <v>0</v>
      </c>
      <c r="K910" s="84" t="b">
        <v>0</v>
      </c>
      <c r="L9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4610</v>
      </c>
      <c r="BB2" s="13" t="s">
        <v>4679</v>
      </c>
      <c r="BC2" s="13" t="s">
        <v>4680</v>
      </c>
      <c r="BD2" s="117" t="s">
        <v>5699</v>
      </c>
      <c r="BE2" s="117" t="s">
        <v>5700</v>
      </c>
      <c r="BF2" s="117" t="s">
        <v>5701</v>
      </c>
      <c r="BG2" s="117" t="s">
        <v>5702</v>
      </c>
      <c r="BH2" s="117" t="s">
        <v>5703</v>
      </c>
      <c r="BI2" s="117" t="s">
        <v>5704</v>
      </c>
      <c r="BJ2" s="117" t="s">
        <v>5705</v>
      </c>
      <c r="BK2" s="117" t="s">
        <v>5706</v>
      </c>
      <c r="BL2" s="117" t="s">
        <v>5707</v>
      </c>
    </row>
    <row r="3" spans="1:64" ht="15" customHeight="1">
      <c r="A3" s="64" t="s">
        <v>212</v>
      </c>
      <c r="B3" s="64" t="s">
        <v>531</v>
      </c>
      <c r="C3" s="65"/>
      <c r="D3" s="66"/>
      <c r="E3" s="67"/>
      <c r="F3" s="68"/>
      <c r="G3" s="65"/>
      <c r="H3" s="69"/>
      <c r="I3" s="70"/>
      <c r="J3" s="70"/>
      <c r="K3" s="34" t="s">
        <v>65</v>
      </c>
      <c r="L3" s="71">
        <v>3</v>
      </c>
      <c r="M3" s="71"/>
      <c r="N3" s="72"/>
      <c r="O3" s="78" t="s">
        <v>646</v>
      </c>
      <c r="P3" s="80">
        <v>43396.86329861111</v>
      </c>
      <c r="Q3" s="78" t="s">
        <v>648</v>
      </c>
      <c r="R3" s="78"/>
      <c r="S3" s="78"/>
      <c r="T3" s="78"/>
      <c r="U3" s="83" t="s">
        <v>845</v>
      </c>
      <c r="V3" s="83" t="s">
        <v>845</v>
      </c>
      <c r="W3" s="80">
        <v>43396.86329861111</v>
      </c>
      <c r="X3" s="83" t="s">
        <v>1155</v>
      </c>
      <c r="Y3" s="78"/>
      <c r="Z3" s="78"/>
      <c r="AA3" s="84" t="s">
        <v>1500</v>
      </c>
      <c r="AB3" s="78"/>
      <c r="AC3" s="78" t="b">
        <v>0</v>
      </c>
      <c r="AD3" s="78">
        <v>12</v>
      </c>
      <c r="AE3" s="84" t="s">
        <v>1876</v>
      </c>
      <c r="AF3" s="78" t="b">
        <v>0</v>
      </c>
      <c r="AG3" s="78" t="s">
        <v>1909</v>
      </c>
      <c r="AH3" s="78"/>
      <c r="AI3" s="84" t="s">
        <v>1876</v>
      </c>
      <c r="AJ3" s="78" t="b">
        <v>0</v>
      </c>
      <c r="AK3" s="78">
        <v>9</v>
      </c>
      <c r="AL3" s="84" t="s">
        <v>1876</v>
      </c>
      <c r="AM3" s="78" t="s">
        <v>1919</v>
      </c>
      <c r="AN3" s="78" t="b">
        <v>0</v>
      </c>
      <c r="AO3" s="84" t="s">
        <v>1500</v>
      </c>
      <c r="AP3" s="78" t="s">
        <v>1939</v>
      </c>
      <c r="AQ3" s="78">
        <v>0</v>
      </c>
      <c r="AR3" s="78">
        <v>0</v>
      </c>
      <c r="AS3" s="78"/>
      <c r="AT3" s="78"/>
      <c r="AU3" s="78"/>
      <c r="AV3" s="78"/>
      <c r="AW3" s="78"/>
      <c r="AX3" s="78"/>
      <c r="AY3" s="78"/>
      <c r="AZ3" s="78"/>
      <c r="BA3">
        <v>1</v>
      </c>
      <c r="BB3" s="78" t="str">
        <f>REPLACE(INDEX(GroupVertices[Group],MATCH(Edges24[[#This Row],[Vertex 1]],GroupVertices[Vertex],0)),1,1,"")</f>
        <v>29</v>
      </c>
      <c r="BC3" s="78" t="str">
        <f>REPLACE(INDEX(GroupVertices[Group],MATCH(Edges24[[#This Row],[Vertex 2]],GroupVertices[Vertex],0)),1,1,"")</f>
        <v>29</v>
      </c>
      <c r="BD3" s="48">
        <v>0</v>
      </c>
      <c r="BE3" s="49">
        <v>0</v>
      </c>
      <c r="BF3" s="48">
        <v>1</v>
      </c>
      <c r="BG3" s="49">
        <v>4.761904761904762</v>
      </c>
      <c r="BH3" s="48">
        <v>0</v>
      </c>
      <c r="BI3" s="49">
        <v>0</v>
      </c>
      <c r="BJ3" s="48">
        <v>20</v>
      </c>
      <c r="BK3" s="49">
        <v>95.23809523809524</v>
      </c>
      <c r="BL3" s="48">
        <v>21</v>
      </c>
    </row>
    <row r="4" spans="1:64" ht="15" customHeight="1">
      <c r="A4" s="64" t="s">
        <v>213</v>
      </c>
      <c r="B4" s="64" t="s">
        <v>532</v>
      </c>
      <c r="C4" s="65"/>
      <c r="D4" s="66"/>
      <c r="E4" s="67"/>
      <c r="F4" s="68"/>
      <c r="G4" s="65"/>
      <c r="H4" s="69"/>
      <c r="I4" s="70"/>
      <c r="J4" s="70"/>
      <c r="K4" s="34" t="s">
        <v>65</v>
      </c>
      <c r="L4" s="77">
        <v>4</v>
      </c>
      <c r="M4" s="77"/>
      <c r="N4" s="72"/>
      <c r="O4" s="79" t="s">
        <v>646</v>
      </c>
      <c r="P4" s="81">
        <v>43406.884780092594</v>
      </c>
      <c r="Q4" s="79" t="s">
        <v>649</v>
      </c>
      <c r="R4" s="79"/>
      <c r="S4" s="79"/>
      <c r="T4" s="79"/>
      <c r="U4" s="79"/>
      <c r="V4" s="82" t="s">
        <v>863</v>
      </c>
      <c r="W4" s="81">
        <v>43406.884780092594</v>
      </c>
      <c r="X4" s="82" t="s">
        <v>1156</v>
      </c>
      <c r="Y4" s="79"/>
      <c r="Z4" s="79"/>
      <c r="AA4" s="85" t="s">
        <v>1501</v>
      </c>
      <c r="AB4" s="79"/>
      <c r="AC4" s="79" t="b">
        <v>0</v>
      </c>
      <c r="AD4" s="79">
        <v>0</v>
      </c>
      <c r="AE4" s="85" t="s">
        <v>1876</v>
      </c>
      <c r="AF4" s="79" t="b">
        <v>1</v>
      </c>
      <c r="AG4" s="79" t="s">
        <v>1909</v>
      </c>
      <c r="AH4" s="79"/>
      <c r="AI4" s="85" t="s">
        <v>1912</v>
      </c>
      <c r="AJ4" s="79" t="b">
        <v>0</v>
      </c>
      <c r="AK4" s="79">
        <v>9</v>
      </c>
      <c r="AL4" s="85" t="s">
        <v>1510</v>
      </c>
      <c r="AM4" s="79" t="s">
        <v>1920</v>
      </c>
      <c r="AN4" s="79" t="b">
        <v>0</v>
      </c>
      <c r="AO4" s="85" t="s">
        <v>1510</v>
      </c>
      <c r="AP4" s="79" t="s">
        <v>176</v>
      </c>
      <c r="AQ4" s="79">
        <v>0</v>
      </c>
      <c r="AR4" s="79">
        <v>0</v>
      </c>
      <c r="AS4" s="79"/>
      <c r="AT4" s="79"/>
      <c r="AU4" s="79"/>
      <c r="AV4" s="79"/>
      <c r="AW4" s="79"/>
      <c r="AX4" s="79"/>
      <c r="AY4" s="79"/>
      <c r="AZ4" s="79"/>
      <c r="BA4">
        <v>1</v>
      </c>
      <c r="BB4" s="78" t="str">
        <f>REPLACE(INDEX(GroupVertices[Group],MATCH(Edges24[[#This Row],[Vertex 1]],GroupVertices[Vertex],0)),1,1,"")</f>
        <v>13</v>
      </c>
      <c r="BC4" s="78" t="str">
        <f>REPLACE(INDEX(GroupVertices[Group],MATCH(Edges24[[#This Row],[Vertex 2]],GroupVertices[Vertex],0)),1,1,"")</f>
        <v>13</v>
      </c>
      <c r="BD4" s="48"/>
      <c r="BE4" s="49"/>
      <c r="BF4" s="48"/>
      <c r="BG4" s="49"/>
      <c r="BH4" s="48"/>
      <c r="BI4" s="49"/>
      <c r="BJ4" s="48"/>
      <c r="BK4" s="49"/>
      <c r="BL4" s="48"/>
    </row>
    <row r="5" spans="1:64" ht="15">
      <c r="A5" s="64" t="s">
        <v>214</v>
      </c>
      <c r="B5" s="64" t="s">
        <v>227</v>
      </c>
      <c r="C5" s="65"/>
      <c r="D5" s="66"/>
      <c r="E5" s="67"/>
      <c r="F5" s="68"/>
      <c r="G5" s="65"/>
      <c r="H5" s="69"/>
      <c r="I5" s="70"/>
      <c r="J5" s="70"/>
      <c r="K5" s="34" t="s">
        <v>65</v>
      </c>
      <c r="L5" s="77">
        <v>8</v>
      </c>
      <c r="M5" s="77"/>
      <c r="N5" s="72"/>
      <c r="O5" s="79" t="s">
        <v>646</v>
      </c>
      <c r="P5" s="81">
        <v>43410.77149305555</v>
      </c>
      <c r="Q5" s="79" t="s">
        <v>650</v>
      </c>
      <c r="R5" s="79"/>
      <c r="S5" s="79"/>
      <c r="T5" s="79" t="s">
        <v>819</v>
      </c>
      <c r="U5" s="79"/>
      <c r="V5" s="82" t="s">
        <v>864</v>
      </c>
      <c r="W5" s="81">
        <v>43410.77149305555</v>
      </c>
      <c r="X5" s="82" t="s">
        <v>1157</v>
      </c>
      <c r="Y5" s="79"/>
      <c r="Z5" s="79"/>
      <c r="AA5" s="85" t="s">
        <v>1502</v>
      </c>
      <c r="AB5" s="79"/>
      <c r="AC5" s="79" t="b">
        <v>0</v>
      </c>
      <c r="AD5" s="79">
        <v>0</v>
      </c>
      <c r="AE5" s="85" t="s">
        <v>1876</v>
      </c>
      <c r="AF5" s="79" t="b">
        <v>0</v>
      </c>
      <c r="AG5" s="79" t="s">
        <v>1909</v>
      </c>
      <c r="AH5" s="79"/>
      <c r="AI5" s="85" t="s">
        <v>1876</v>
      </c>
      <c r="AJ5" s="79" t="b">
        <v>0</v>
      </c>
      <c r="AK5" s="79">
        <v>8</v>
      </c>
      <c r="AL5" s="85" t="s">
        <v>1515</v>
      </c>
      <c r="AM5" s="79" t="s">
        <v>1921</v>
      </c>
      <c r="AN5" s="79" t="b">
        <v>0</v>
      </c>
      <c r="AO5" s="85" t="s">
        <v>1515</v>
      </c>
      <c r="AP5" s="79" t="s">
        <v>176</v>
      </c>
      <c r="AQ5" s="79">
        <v>0</v>
      </c>
      <c r="AR5" s="79">
        <v>0</v>
      </c>
      <c r="AS5" s="79"/>
      <c r="AT5" s="79"/>
      <c r="AU5" s="79"/>
      <c r="AV5" s="79"/>
      <c r="AW5" s="79"/>
      <c r="AX5" s="79"/>
      <c r="AY5" s="79"/>
      <c r="AZ5" s="79"/>
      <c r="BA5">
        <v>1</v>
      </c>
      <c r="BB5" s="78" t="str">
        <f>REPLACE(INDEX(GroupVertices[Group],MATCH(Edges24[[#This Row],[Vertex 1]],GroupVertices[Vertex],0)),1,1,"")</f>
        <v>7</v>
      </c>
      <c r="BC5" s="78" t="str">
        <f>REPLACE(INDEX(GroupVertices[Group],MATCH(Edges24[[#This Row],[Vertex 2]],GroupVertices[Vertex],0)),1,1,"")</f>
        <v>7</v>
      </c>
      <c r="BD5" s="48">
        <v>1</v>
      </c>
      <c r="BE5" s="49">
        <v>4.761904761904762</v>
      </c>
      <c r="BF5" s="48">
        <v>0</v>
      </c>
      <c r="BG5" s="49">
        <v>0</v>
      </c>
      <c r="BH5" s="48">
        <v>0</v>
      </c>
      <c r="BI5" s="49">
        <v>0</v>
      </c>
      <c r="BJ5" s="48">
        <v>20</v>
      </c>
      <c r="BK5" s="49">
        <v>95.23809523809524</v>
      </c>
      <c r="BL5" s="48">
        <v>21</v>
      </c>
    </row>
    <row r="6" spans="1:64" ht="15">
      <c r="A6" s="64" t="s">
        <v>215</v>
      </c>
      <c r="B6" s="64" t="s">
        <v>227</v>
      </c>
      <c r="C6" s="65"/>
      <c r="D6" s="66"/>
      <c r="E6" s="67"/>
      <c r="F6" s="68"/>
      <c r="G6" s="65"/>
      <c r="H6" s="69"/>
      <c r="I6" s="70"/>
      <c r="J6" s="70"/>
      <c r="K6" s="34" t="s">
        <v>65</v>
      </c>
      <c r="L6" s="77">
        <v>9</v>
      </c>
      <c r="M6" s="77"/>
      <c r="N6" s="72"/>
      <c r="O6" s="79" t="s">
        <v>646</v>
      </c>
      <c r="P6" s="81">
        <v>43410.790451388886</v>
      </c>
      <c r="Q6" s="79" t="s">
        <v>650</v>
      </c>
      <c r="R6" s="79"/>
      <c r="S6" s="79"/>
      <c r="T6" s="79" t="s">
        <v>819</v>
      </c>
      <c r="U6" s="79"/>
      <c r="V6" s="82" t="s">
        <v>865</v>
      </c>
      <c r="W6" s="81">
        <v>43410.790451388886</v>
      </c>
      <c r="X6" s="82" t="s">
        <v>1158</v>
      </c>
      <c r="Y6" s="79"/>
      <c r="Z6" s="79"/>
      <c r="AA6" s="85" t="s">
        <v>1503</v>
      </c>
      <c r="AB6" s="79"/>
      <c r="AC6" s="79" t="b">
        <v>0</v>
      </c>
      <c r="AD6" s="79">
        <v>0</v>
      </c>
      <c r="AE6" s="85" t="s">
        <v>1876</v>
      </c>
      <c r="AF6" s="79" t="b">
        <v>0</v>
      </c>
      <c r="AG6" s="79" t="s">
        <v>1909</v>
      </c>
      <c r="AH6" s="79"/>
      <c r="AI6" s="85" t="s">
        <v>1876</v>
      </c>
      <c r="AJ6" s="79" t="b">
        <v>0</v>
      </c>
      <c r="AK6" s="79">
        <v>8</v>
      </c>
      <c r="AL6" s="85" t="s">
        <v>1515</v>
      </c>
      <c r="AM6" s="79" t="s">
        <v>1919</v>
      </c>
      <c r="AN6" s="79" t="b">
        <v>0</v>
      </c>
      <c r="AO6" s="85" t="s">
        <v>1515</v>
      </c>
      <c r="AP6" s="79" t="s">
        <v>176</v>
      </c>
      <c r="AQ6" s="79">
        <v>0</v>
      </c>
      <c r="AR6" s="79">
        <v>0</v>
      </c>
      <c r="AS6" s="79"/>
      <c r="AT6" s="79"/>
      <c r="AU6" s="79"/>
      <c r="AV6" s="79"/>
      <c r="AW6" s="79"/>
      <c r="AX6" s="79"/>
      <c r="AY6" s="79"/>
      <c r="AZ6" s="79"/>
      <c r="BA6">
        <v>1</v>
      </c>
      <c r="BB6" s="78" t="str">
        <f>REPLACE(INDEX(GroupVertices[Group],MATCH(Edges24[[#This Row],[Vertex 1]],GroupVertices[Vertex],0)),1,1,"")</f>
        <v>7</v>
      </c>
      <c r="BC6" s="78" t="str">
        <f>REPLACE(INDEX(GroupVertices[Group],MATCH(Edges24[[#This Row],[Vertex 2]],GroupVertices[Vertex],0)),1,1,"")</f>
        <v>7</v>
      </c>
      <c r="BD6" s="48">
        <v>1</v>
      </c>
      <c r="BE6" s="49">
        <v>4.761904761904762</v>
      </c>
      <c r="BF6" s="48">
        <v>0</v>
      </c>
      <c r="BG6" s="49">
        <v>0</v>
      </c>
      <c r="BH6" s="48">
        <v>0</v>
      </c>
      <c r="BI6" s="49">
        <v>0</v>
      </c>
      <c r="BJ6" s="48">
        <v>20</v>
      </c>
      <c r="BK6" s="49">
        <v>95.23809523809524</v>
      </c>
      <c r="BL6" s="48">
        <v>21</v>
      </c>
    </row>
    <row r="7" spans="1:64" ht="15">
      <c r="A7" s="64" t="s">
        <v>216</v>
      </c>
      <c r="B7" s="64" t="s">
        <v>227</v>
      </c>
      <c r="C7" s="65"/>
      <c r="D7" s="66"/>
      <c r="E7" s="67"/>
      <c r="F7" s="68"/>
      <c r="G7" s="65"/>
      <c r="H7" s="69"/>
      <c r="I7" s="70"/>
      <c r="J7" s="70"/>
      <c r="K7" s="34" t="s">
        <v>65</v>
      </c>
      <c r="L7" s="77">
        <v>10</v>
      </c>
      <c r="M7" s="77"/>
      <c r="N7" s="72"/>
      <c r="O7" s="79" t="s">
        <v>646</v>
      </c>
      <c r="P7" s="81">
        <v>43410.83793981482</v>
      </c>
      <c r="Q7" s="79" t="s">
        <v>650</v>
      </c>
      <c r="R7" s="79"/>
      <c r="S7" s="79"/>
      <c r="T7" s="79" t="s">
        <v>819</v>
      </c>
      <c r="U7" s="79"/>
      <c r="V7" s="82" t="s">
        <v>866</v>
      </c>
      <c r="W7" s="81">
        <v>43410.83793981482</v>
      </c>
      <c r="X7" s="82" t="s">
        <v>1159</v>
      </c>
      <c r="Y7" s="79"/>
      <c r="Z7" s="79"/>
      <c r="AA7" s="85" t="s">
        <v>1504</v>
      </c>
      <c r="AB7" s="79"/>
      <c r="AC7" s="79" t="b">
        <v>0</v>
      </c>
      <c r="AD7" s="79">
        <v>0</v>
      </c>
      <c r="AE7" s="85" t="s">
        <v>1876</v>
      </c>
      <c r="AF7" s="79" t="b">
        <v>0</v>
      </c>
      <c r="AG7" s="79" t="s">
        <v>1909</v>
      </c>
      <c r="AH7" s="79"/>
      <c r="AI7" s="85" t="s">
        <v>1876</v>
      </c>
      <c r="AJ7" s="79" t="b">
        <v>0</v>
      </c>
      <c r="AK7" s="79">
        <v>8</v>
      </c>
      <c r="AL7" s="85" t="s">
        <v>1515</v>
      </c>
      <c r="AM7" s="79" t="s">
        <v>1921</v>
      </c>
      <c r="AN7" s="79" t="b">
        <v>0</v>
      </c>
      <c r="AO7" s="85" t="s">
        <v>1515</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v>1</v>
      </c>
      <c r="BE7" s="49">
        <v>4.761904761904762</v>
      </c>
      <c r="BF7" s="48">
        <v>0</v>
      </c>
      <c r="BG7" s="49">
        <v>0</v>
      </c>
      <c r="BH7" s="48">
        <v>0</v>
      </c>
      <c r="BI7" s="49">
        <v>0</v>
      </c>
      <c r="BJ7" s="48">
        <v>20</v>
      </c>
      <c r="BK7" s="49">
        <v>95.23809523809524</v>
      </c>
      <c r="BL7" s="48">
        <v>21</v>
      </c>
    </row>
    <row r="8" spans="1:64" ht="15">
      <c r="A8" s="64" t="s">
        <v>217</v>
      </c>
      <c r="B8" s="64" t="s">
        <v>227</v>
      </c>
      <c r="C8" s="65"/>
      <c r="D8" s="66"/>
      <c r="E8" s="67"/>
      <c r="F8" s="68"/>
      <c r="G8" s="65"/>
      <c r="H8" s="69"/>
      <c r="I8" s="70"/>
      <c r="J8" s="70"/>
      <c r="K8" s="34" t="s">
        <v>65</v>
      </c>
      <c r="L8" s="77">
        <v>11</v>
      </c>
      <c r="M8" s="77"/>
      <c r="N8" s="72"/>
      <c r="O8" s="79" t="s">
        <v>646</v>
      </c>
      <c r="P8" s="81">
        <v>43410.846342592595</v>
      </c>
      <c r="Q8" s="79" t="s">
        <v>650</v>
      </c>
      <c r="R8" s="79"/>
      <c r="S8" s="79"/>
      <c r="T8" s="79" t="s">
        <v>819</v>
      </c>
      <c r="U8" s="79"/>
      <c r="V8" s="82" t="s">
        <v>867</v>
      </c>
      <c r="W8" s="81">
        <v>43410.846342592595</v>
      </c>
      <c r="X8" s="82" t="s">
        <v>1160</v>
      </c>
      <c r="Y8" s="79"/>
      <c r="Z8" s="79"/>
      <c r="AA8" s="85" t="s">
        <v>1505</v>
      </c>
      <c r="AB8" s="79"/>
      <c r="AC8" s="79" t="b">
        <v>0</v>
      </c>
      <c r="AD8" s="79">
        <v>0</v>
      </c>
      <c r="AE8" s="85" t="s">
        <v>1876</v>
      </c>
      <c r="AF8" s="79" t="b">
        <v>0</v>
      </c>
      <c r="AG8" s="79" t="s">
        <v>1909</v>
      </c>
      <c r="AH8" s="79"/>
      <c r="AI8" s="85" t="s">
        <v>1876</v>
      </c>
      <c r="AJ8" s="79" t="b">
        <v>0</v>
      </c>
      <c r="AK8" s="79">
        <v>8</v>
      </c>
      <c r="AL8" s="85" t="s">
        <v>1515</v>
      </c>
      <c r="AM8" s="79" t="s">
        <v>1920</v>
      </c>
      <c r="AN8" s="79" t="b">
        <v>0</v>
      </c>
      <c r="AO8" s="85" t="s">
        <v>1515</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1</v>
      </c>
      <c r="BE8" s="49">
        <v>4.761904761904762</v>
      </c>
      <c r="BF8" s="48">
        <v>0</v>
      </c>
      <c r="BG8" s="49">
        <v>0</v>
      </c>
      <c r="BH8" s="48">
        <v>0</v>
      </c>
      <c r="BI8" s="49">
        <v>0</v>
      </c>
      <c r="BJ8" s="48">
        <v>20</v>
      </c>
      <c r="BK8" s="49">
        <v>95.23809523809524</v>
      </c>
      <c r="BL8" s="48">
        <v>21</v>
      </c>
    </row>
    <row r="9" spans="1:64" ht="15">
      <c r="A9" s="64" t="s">
        <v>218</v>
      </c>
      <c r="B9" s="64" t="s">
        <v>227</v>
      </c>
      <c r="C9" s="65"/>
      <c r="D9" s="66"/>
      <c r="E9" s="67"/>
      <c r="F9" s="68"/>
      <c r="G9" s="65"/>
      <c r="H9" s="69"/>
      <c r="I9" s="70"/>
      <c r="J9" s="70"/>
      <c r="K9" s="34" t="s">
        <v>65</v>
      </c>
      <c r="L9" s="77">
        <v>12</v>
      </c>
      <c r="M9" s="77"/>
      <c r="N9" s="72"/>
      <c r="O9" s="79" t="s">
        <v>646</v>
      </c>
      <c r="P9" s="81">
        <v>43410.85836805555</v>
      </c>
      <c r="Q9" s="79" t="s">
        <v>650</v>
      </c>
      <c r="R9" s="79"/>
      <c r="S9" s="79"/>
      <c r="T9" s="79" t="s">
        <v>819</v>
      </c>
      <c r="U9" s="79"/>
      <c r="V9" s="82" t="s">
        <v>868</v>
      </c>
      <c r="W9" s="81">
        <v>43410.85836805555</v>
      </c>
      <c r="X9" s="82" t="s">
        <v>1161</v>
      </c>
      <c r="Y9" s="79"/>
      <c r="Z9" s="79"/>
      <c r="AA9" s="85" t="s">
        <v>1506</v>
      </c>
      <c r="AB9" s="79"/>
      <c r="AC9" s="79" t="b">
        <v>0</v>
      </c>
      <c r="AD9" s="79">
        <v>0</v>
      </c>
      <c r="AE9" s="85" t="s">
        <v>1876</v>
      </c>
      <c r="AF9" s="79" t="b">
        <v>0</v>
      </c>
      <c r="AG9" s="79" t="s">
        <v>1909</v>
      </c>
      <c r="AH9" s="79"/>
      <c r="AI9" s="85" t="s">
        <v>1876</v>
      </c>
      <c r="AJ9" s="79" t="b">
        <v>0</v>
      </c>
      <c r="AK9" s="79">
        <v>8</v>
      </c>
      <c r="AL9" s="85" t="s">
        <v>1515</v>
      </c>
      <c r="AM9" s="79" t="s">
        <v>1919</v>
      </c>
      <c r="AN9" s="79" t="b">
        <v>0</v>
      </c>
      <c r="AO9" s="85" t="s">
        <v>1515</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4.761904761904762</v>
      </c>
      <c r="BF9" s="48">
        <v>0</v>
      </c>
      <c r="BG9" s="49">
        <v>0</v>
      </c>
      <c r="BH9" s="48">
        <v>0</v>
      </c>
      <c r="BI9" s="49">
        <v>0</v>
      </c>
      <c r="BJ9" s="48">
        <v>20</v>
      </c>
      <c r="BK9" s="49">
        <v>95.23809523809524</v>
      </c>
      <c r="BL9" s="48">
        <v>21</v>
      </c>
    </row>
    <row r="10" spans="1:64" ht="15">
      <c r="A10" s="64" t="s">
        <v>219</v>
      </c>
      <c r="B10" s="64" t="s">
        <v>227</v>
      </c>
      <c r="C10" s="65"/>
      <c r="D10" s="66"/>
      <c r="E10" s="67"/>
      <c r="F10" s="68"/>
      <c r="G10" s="65"/>
      <c r="H10" s="69"/>
      <c r="I10" s="70"/>
      <c r="J10" s="70"/>
      <c r="K10" s="34" t="s">
        <v>65</v>
      </c>
      <c r="L10" s="77">
        <v>13</v>
      </c>
      <c r="M10" s="77"/>
      <c r="N10" s="72"/>
      <c r="O10" s="79" t="s">
        <v>646</v>
      </c>
      <c r="P10" s="81">
        <v>43410.9768287037</v>
      </c>
      <c r="Q10" s="79" t="s">
        <v>650</v>
      </c>
      <c r="R10" s="79"/>
      <c r="S10" s="79"/>
      <c r="T10" s="79" t="s">
        <v>819</v>
      </c>
      <c r="U10" s="79"/>
      <c r="V10" s="82" t="s">
        <v>869</v>
      </c>
      <c r="W10" s="81">
        <v>43410.9768287037</v>
      </c>
      <c r="X10" s="82" t="s">
        <v>1162</v>
      </c>
      <c r="Y10" s="79"/>
      <c r="Z10" s="79"/>
      <c r="AA10" s="85" t="s">
        <v>1507</v>
      </c>
      <c r="AB10" s="79"/>
      <c r="AC10" s="79" t="b">
        <v>0</v>
      </c>
      <c r="AD10" s="79">
        <v>0</v>
      </c>
      <c r="AE10" s="85" t="s">
        <v>1876</v>
      </c>
      <c r="AF10" s="79" t="b">
        <v>0</v>
      </c>
      <c r="AG10" s="79" t="s">
        <v>1909</v>
      </c>
      <c r="AH10" s="79"/>
      <c r="AI10" s="85" t="s">
        <v>1876</v>
      </c>
      <c r="AJ10" s="79" t="b">
        <v>0</v>
      </c>
      <c r="AK10" s="79">
        <v>8</v>
      </c>
      <c r="AL10" s="85" t="s">
        <v>1515</v>
      </c>
      <c r="AM10" s="79" t="s">
        <v>1922</v>
      </c>
      <c r="AN10" s="79" t="b">
        <v>0</v>
      </c>
      <c r="AO10" s="85" t="s">
        <v>1515</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v>1</v>
      </c>
      <c r="BE10" s="49">
        <v>4.761904761904762</v>
      </c>
      <c r="BF10" s="48">
        <v>0</v>
      </c>
      <c r="BG10" s="49">
        <v>0</v>
      </c>
      <c r="BH10" s="48">
        <v>0</v>
      </c>
      <c r="BI10" s="49">
        <v>0</v>
      </c>
      <c r="BJ10" s="48">
        <v>20</v>
      </c>
      <c r="BK10" s="49">
        <v>95.23809523809524</v>
      </c>
      <c r="BL10" s="48">
        <v>21</v>
      </c>
    </row>
    <row r="11" spans="1:64" ht="15">
      <c r="A11" s="64" t="s">
        <v>220</v>
      </c>
      <c r="B11" s="64" t="s">
        <v>227</v>
      </c>
      <c r="C11" s="65"/>
      <c r="D11" s="66"/>
      <c r="E11" s="67"/>
      <c r="F11" s="68"/>
      <c r="G11" s="65"/>
      <c r="H11" s="69"/>
      <c r="I11" s="70"/>
      <c r="J11" s="70"/>
      <c r="K11" s="34" t="s">
        <v>65</v>
      </c>
      <c r="L11" s="77">
        <v>14</v>
      </c>
      <c r="M11" s="77"/>
      <c r="N11" s="72"/>
      <c r="O11" s="79" t="s">
        <v>646</v>
      </c>
      <c r="P11" s="81">
        <v>43410.99061342593</v>
      </c>
      <c r="Q11" s="79" t="s">
        <v>650</v>
      </c>
      <c r="R11" s="79"/>
      <c r="S11" s="79"/>
      <c r="T11" s="79" t="s">
        <v>819</v>
      </c>
      <c r="U11" s="79"/>
      <c r="V11" s="82" t="s">
        <v>870</v>
      </c>
      <c r="W11" s="81">
        <v>43410.99061342593</v>
      </c>
      <c r="X11" s="82" t="s">
        <v>1163</v>
      </c>
      <c r="Y11" s="79"/>
      <c r="Z11" s="79"/>
      <c r="AA11" s="85" t="s">
        <v>1508</v>
      </c>
      <c r="AB11" s="79"/>
      <c r="AC11" s="79" t="b">
        <v>0</v>
      </c>
      <c r="AD11" s="79">
        <v>0</v>
      </c>
      <c r="AE11" s="85" t="s">
        <v>1876</v>
      </c>
      <c r="AF11" s="79" t="b">
        <v>0</v>
      </c>
      <c r="AG11" s="79" t="s">
        <v>1909</v>
      </c>
      <c r="AH11" s="79"/>
      <c r="AI11" s="85" t="s">
        <v>1876</v>
      </c>
      <c r="AJ11" s="79" t="b">
        <v>0</v>
      </c>
      <c r="AK11" s="79">
        <v>8</v>
      </c>
      <c r="AL11" s="85" t="s">
        <v>1515</v>
      </c>
      <c r="AM11" s="79" t="s">
        <v>1919</v>
      </c>
      <c r="AN11" s="79" t="b">
        <v>0</v>
      </c>
      <c r="AO11" s="85" t="s">
        <v>1515</v>
      </c>
      <c r="AP11" s="79" t="s">
        <v>176</v>
      </c>
      <c r="AQ11" s="79">
        <v>0</v>
      </c>
      <c r="AR11" s="79">
        <v>0</v>
      </c>
      <c r="AS11" s="79"/>
      <c r="AT11" s="79"/>
      <c r="AU11" s="79"/>
      <c r="AV11" s="79"/>
      <c r="AW11" s="79"/>
      <c r="AX11" s="79"/>
      <c r="AY11" s="79"/>
      <c r="AZ11" s="79"/>
      <c r="BA11">
        <v>1</v>
      </c>
      <c r="BB11" s="78" t="str">
        <f>REPLACE(INDEX(GroupVertices[Group],MATCH(Edges24[[#This Row],[Vertex 1]],GroupVertices[Vertex],0)),1,1,"")</f>
        <v>7</v>
      </c>
      <c r="BC11" s="78" t="str">
        <f>REPLACE(INDEX(GroupVertices[Group],MATCH(Edges24[[#This Row],[Vertex 2]],GroupVertices[Vertex],0)),1,1,"")</f>
        <v>7</v>
      </c>
      <c r="BD11" s="48">
        <v>1</v>
      </c>
      <c r="BE11" s="49">
        <v>4.761904761904762</v>
      </c>
      <c r="BF11" s="48">
        <v>0</v>
      </c>
      <c r="BG11" s="49">
        <v>0</v>
      </c>
      <c r="BH11" s="48">
        <v>0</v>
      </c>
      <c r="BI11" s="49">
        <v>0</v>
      </c>
      <c r="BJ11" s="48">
        <v>20</v>
      </c>
      <c r="BK11" s="49">
        <v>95.23809523809524</v>
      </c>
      <c r="BL11" s="48">
        <v>21</v>
      </c>
    </row>
    <row r="12" spans="1:64" ht="15">
      <c r="A12" s="64" t="s">
        <v>221</v>
      </c>
      <c r="B12" s="64" t="s">
        <v>227</v>
      </c>
      <c r="C12" s="65"/>
      <c r="D12" s="66"/>
      <c r="E12" s="67"/>
      <c r="F12" s="68"/>
      <c r="G12" s="65"/>
      <c r="H12" s="69"/>
      <c r="I12" s="70"/>
      <c r="J12" s="70"/>
      <c r="K12" s="34" t="s">
        <v>65</v>
      </c>
      <c r="L12" s="77">
        <v>15</v>
      </c>
      <c r="M12" s="77"/>
      <c r="N12" s="72"/>
      <c r="O12" s="79" t="s">
        <v>646</v>
      </c>
      <c r="P12" s="81">
        <v>43411.06715277778</v>
      </c>
      <c r="Q12" s="79" t="s">
        <v>650</v>
      </c>
      <c r="R12" s="79"/>
      <c r="S12" s="79"/>
      <c r="T12" s="79" t="s">
        <v>819</v>
      </c>
      <c r="U12" s="79"/>
      <c r="V12" s="82" t="s">
        <v>871</v>
      </c>
      <c r="W12" s="81">
        <v>43411.06715277778</v>
      </c>
      <c r="X12" s="82" t="s">
        <v>1164</v>
      </c>
      <c r="Y12" s="79"/>
      <c r="Z12" s="79"/>
      <c r="AA12" s="85" t="s">
        <v>1509</v>
      </c>
      <c r="AB12" s="79"/>
      <c r="AC12" s="79" t="b">
        <v>0</v>
      </c>
      <c r="AD12" s="79">
        <v>0</v>
      </c>
      <c r="AE12" s="85" t="s">
        <v>1876</v>
      </c>
      <c r="AF12" s="79" t="b">
        <v>0</v>
      </c>
      <c r="AG12" s="79" t="s">
        <v>1909</v>
      </c>
      <c r="AH12" s="79"/>
      <c r="AI12" s="85" t="s">
        <v>1876</v>
      </c>
      <c r="AJ12" s="79" t="b">
        <v>0</v>
      </c>
      <c r="AK12" s="79">
        <v>8</v>
      </c>
      <c r="AL12" s="85" t="s">
        <v>1515</v>
      </c>
      <c r="AM12" s="79" t="s">
        <v>1923</v>
      </c>
      <c r="AN12" s="79" t="b">
        <v>0</v>
      </c>
      <c r="AO12" s="85" t="s">
        <v>1515</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1</v>
      </c>
      <c r="BE12" s="49">
        <v>4.761904761904762</v>
      </c>
      <c r="BF12" s="48">
        <v>0</v>
      </c>
      <c r="BG12" s="49">
        <v>0</v>
      </c>
      <c r="BH12" s="48">
        <v>0</v>
      </c>
      <c r="BI12" s="49">
        <v>0</v>
      </c>
      <c r="BJ12" s="48">
        <v>20</v>
      </c>
      <c r="BK12" s="49">
        <v>95.23809523809524</v>
      </c>
      <c r="BL12" s="48">
        <v>21</v>
      </c>
    </row>
    <row r="13" spans="1:64" ht="15">
      <c r="A13" s="64" t="s">
        <v>222</v>
      </c>
      <c r="B13" s="64" t="s">
        <v>532</v>
      </c>
      <c r="C13" s="65"/>
      <c r="D13" s="66"/>
      <c r="E13" s="67"/>
      <c r="F13" s="68"/>
      <c r="G13" s="65"/>
      <c r="H13" s="69"/>
      <c r="I13" s="70"/>
      <c r="J13" s="70"/>
      <c r="K13" s="34" t="s">
        <v>65</v>
      </c>
      <c r="L13" s="77">
        <v>16</v>
      </c>
      <c r="M13" s="77"/>
      <c r="N13" s="72"/>
      <c r="O13" s="79" t="s">
        <v>646</v>
      </c>
      <c r="P13" s="81">
        <v>43375.57270833333</v>
      </c>
      <c r="Q13" s="79" t="s">
        <v>651</v>
      </c>
      <c r="R13" s="82" t="s">
        <v>771</v>
      </c>
      <c r="S13" s="79" t="s">
        <v>801</v>
      </c>
      <c r="T13" s="79"/>
      <c r="U13" s="79"/>
      <c r="V13" s="82" t="s">
        <v>872</v>
      </c>
      <c r="W13" s="81">
        <v>43375.57270833333</v>
      </c>
      <c r="X13" s="82" t="s">
        <v>1165</v>
      </c>
      <c r="Y13" s="79"/>
      <c r="Z13" s="79"/>
      <c r="AA13" s="85" t="s">
        <v>1510</v>
      </c>
      <c r="AB13" s="79"/>
      <c r="AC13" s="79" t="b">
        <v>0</v>
      </c>
      <c r="AD13" s="79">
        <v>8</v>
      </c>
      <c r="AE13" s="85" t="s">
        <v>1876</v>
      </c>
      <c r="AF13" s="79" t="b">
        <v>1</v>
      </c>
      <c r="AG13" s="79" t="s">
        <v>1909</v>
      </c>
      <c r="AH13" s="79"/>
      <c r="AI13" s="85" t="s">
        <v>1912</v>
      </c>
      <c r="AJ13" s="79" t="b">
        <v>0</v>
      </c>
      <c r="AK13" s="79">
        <v>9</v>
      </c>
      <c r="AL13" s="85" t="s">
        <v>1876</v>
      </c>
      <c r="AM13" s="79" t="s">
        <v>1920</v>
      </c>
      <c r="AN13" s="79" t="b">
        <v>0</v>
      </c>
      <c r="AO13" s="85" t="s">
        <v>1510</v>
      </c>
      <c r="AP13" s="79" t="s">
        <v>1939</v>
      </c>
      <c r="AQ13" s="79">
        <v>0</v>
      </c>
      <c r="AR13" s="79">
        <v>0</v>
      </c>
      <c r="AS13" s="79" t="s">
        <v>1940</v>
      </c>
      <c r="AT13" s="79" t="s">
        <v>1943</v>
      </c>
      <c r="AU13" s="79" t="s">
        <v>1946</v>
      </c>
      <c r="AV13" s="79" t="s">
        <v>1949</v>
      </c>
      <c r="AW13" s="79" t="s">
        <v>1952</v>
      </c>
      <c r="AX13" s="79" t="s">
        <v>1955</v>
      </c>
      <c r="AY13" s="79" t="s">
        <v>1958</v>
      </c>
      <c r="AZ13" s="82" t="s">
        <v>1959</v>
      </c>
      <c r="BA13">
        <v>1</v>
      </c>
      <c r="BB13" s="78" t="str">
        <f>REPLACE(INDEX(GroupVertices[Group],MATCH(Edges24[[#This Row],[Vertex 1]],GroupVertices[Vertex],0)),1,1,"")</f>
        <v>13</v>
      </c>
      <c r="BC13" s="78" t="str">
        <f>REPLACE(INDEX(GroupVertices[Group],MATCH(Edges24[[#This Row],[Vertex 2]],GroupVertices[Vertex],0)),1,1,"")</f>
        <v>13</v>
      </c>
      <c r="BD13" s="48"/>
      <c r="BE13" s="49"/>
      <c r="BF13" s="48"/>
      <c r="BG13" s="49"/>
      <c r="BH13" s="48"/>
      <c r="BI13" s="49"/>
      <c r="BJ13" s="48"/>
      <c r="BK13" s="49"/>
      <c r="BL13" s="48"/>
    </row>
    <row r="14" spans="1:64" ht="15">
      <c r="A14" s="64" t="s">
        <v>223</v>
      </c>
      <c r="B14" s="64" t="s">
        <v>532</v>
      </c>
      <c r="C14" s="65"/>
      <c r="D14" s="66"/>
      <c r="E14" s="67"/>
      <c r="F14" s="68"/>
      <c r="G14" s="65"/>
      <c r="H14" s="69"/>
      <c r="I14" s="70"/>
      <c r="J14" s="70"/>
      <c r="K14" s="34" t="s">
        <v>65</v>
      </c>
      <c r="L14" s="77">
        <v>17</v>
      </c>
      <c r="M14" s="77"/>
      <c r="N14" s="72"/>
      <c r="O14" s="79" t="s">
        <v>646</v>
      </c>
      <c r="P14" s="81">
        <v>43411.08986111111</v>
      </c>
      <c r="Q14" s="79" t="s">
        <v>649</v>
      </c>
      <c r="R14" s="79"/>
      <c r="S14" s="79"/>
      <c r="T14" s="79"/>
      <c r="U14" s="79"/>
      <c r="V14" s="82" t="s">
        <v>873</v>
      </c>
      <c r="W14" s="81">
        <v>43411.08986111111</v>
      </c>
      <c r="X14" s="82" t="s">
        <v>1166</v>
      </c>
      <c r="Y14" s="79"/>
      <c r="Z14" s="79"/>
      <c r="AA14" s="85" t="s">
        <v>1511</v>
      </c>
      <c r="AB14" s="79"/>
      <c r="AC14" s="79" t="b">
        <v>0</v>
      </c>
      <c r="AD14" s="79">
        <v>0</v>
      </c>
      <c r="AE14" s="85" t="s">
        <v>1876</v>
      </c>
      <c r="AF14" s="79" t="b">
        <v>1</v>
      </c>
      <c r="AG14" s="79" t="s">
        <v>1909</v>
      </c>
      <c r="AH14" s="79"/>
      <c r="AI14" s="85" t="s">
        <v>1912</v>
      </c>
      <c r="AJ14" s="79" t="b">
        <v>0</v>
      </c>
      <c r="AK14" s="79">
        <v>9</v>
      </c>
      <c r="AL14" s="85" t="s">
        <v>1510</v>
      </c>
      <c r="AM14" s="79" t="s">
        <v>1920</v>
      </c>
      <c r="AN14" s="79" t="b">
        <v>0</v>
      </c>
      <c r="AO14" s="85" t="s">
        <v>1510</v>
      </c>
      <c r="AP14" s="79" t="s">
        <v>176</v>
      </c>
      <c r="AQ14" s="79">
        <v>0</v>
      </c>
      <c r="AR14" s="79">
        <v>0</v>
      </c>
      <c r="AS14" s="79"/>
      <c r="AT14" s="79"/>
      <c r="AU14" s="79"/>
      <c r="AV14" s="79"/>
      <c r="AW14" s="79"/>
      <c r="AX14" s="79"/>
      <c r="AY14" s="79"/>
      <c r="AZ14" s="79"/>
      <c r="BA14">
        <v>1</v>
      </c>
      <c r="BB14" s="78" t="str">
        <f>REPLACE(INDEX(GroupVertices[Group],MATCH(Edges24[[#This Row],[Vertex 1]],GroupVertices[Vertex],0)),1,1,"")</f>
        <v>13</v>
      </c>
      <c r="BC14" s="78" t="str">
        <f>REPLACE(INDEX(GroupVertices[Group],MATCH(Edges24[[#This Row],[Vertex 2]],GroupVertices[Vertex],0)),1,1,"")</f>
        <v>13</v>
      </c>
      <c r="BD14" s="48"/>
      <c r="BE14" s="49"/>
      <c r="BF14" s="48"/>
      <c r="BG14" s="49"/>
      <c r="BH14" s="48"/>
      <c r="BI14" s="49"/>
      <c r="BJ14" s="48"/>
      <c r="BK14" s="49"/>
      <c r="BL14" s="48"/>
    </row>
    <row r="15" spans="1:64" ht="15">
      <c r="A15" s="64" t="s">
        <v>224</v>
      </c>
      <c r="B15" s="64" t="s">
        <v>227</v>
      </c>
      <c r="C15" s="65"/>
      <c r="D15" s="66"/>
      <c r="E15" s="67"/>
      <c r="F15" s="68"/>
      <c r="G15" s="65"/>
      <c r="H15" s="69"/>
      <c r="I15" s="70"/>
      <c r="J15" s="70"/>
      <c r="K15" s="34" t="s">
        <v>65</v>
      </c>
      <c r="L15" s="77">
        <v>23</v>
      </c>
      <c r="M15" s="77"/>
      <c r="N15" s="72"/>
      <c r="O15" s="79" t="s">
        <v>646</v>
      </c>
      <c r="P15" s="81">
        <v>43411.311898148146</v>
      </c>
      <c r="Q15" s="79" t="s">
        <v>650</v>
      </c>
      <c r="R15" s="79"/>
      <c r="S15" s="79"/>
      <c r="T15" s="79" t="s">
        <v>819</v>
      </c>
      <c r="U15" s="79"/>
      <c r="V15" s="82" t="s">
        <v>874</v>
      </c>
      <c r="W15" s="81">
        <v>43411.311898148146</v>
      </c>
      <c r="X15" s="82" t="s">
        <v>1167</v>
      </c>
      <c r="Y15" s="79"/>
      <c r="Z15" s="79"/>
      <c r="AA15" s="85" t="s">
        <v>1512</v>
      </c>
      <c r="AB15" s="79"/>
      <c r="AC15" s="79" t="b">
        <v>0</v>
      </c>
      <c r="AD15" s="79">
        <v>0</v>
      </c>
      <c r="AE15" s="85" t="s">
        <v>1876</v>
      </c>
      <c r="AF15" s="79" t="b">
        <v>0</v>
      </c>
      <c r="AG15" s="79" t="s">
        <v>1909</v>
      </c>
      <c r="AH15" s="79"/>
      <c r="AI15" s="85" t="s">
        <v>1876</v>
      </c>
      <c r="AJ15" s="79" t="b">
        <v>0</v>
      </c>
      <c r="AK15" s="79">
        <v>12</v>
      </c>
      <c r="AL15" s="85" t="s">
        <v>1515</v>
      </c>
      <c r="AM15" s="79" t="s">
        <v>1919</v>
      </c>
      <c r="AN15" s="79" t="b">
        <v>0</v>
      </c>
      <c r="AO15" s="85" t="s">
        <v>1515</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1</v>
      </c>
      <c r="BE15" s="49">
        <v>4.761904761904762</v>
      </c>
      <c r="BF15" s="48">
        <v>0</v>
      </c>
      <c r="BG15" s="49">
        <v>0</v>
      </c>
      <c r="BH15" s="48">
        <v>0</v>
      </c>
      <c r="BI15" s="49">
        <v>0</v>
      </c>
      <c r="BJ15" s="48">
        <v>20</v>
      </c>
      <c r="BK15" s="49">
        <v>95.23809523809524</v>
      </c>
      <c r="BL15" s="48">
        <v>21</v>
      </c>
    </row>
    <row r="16" spans="1:64" ht="15">
      <c r="A16" s="64" t="s">
        <v>225</v>
      </c>
      <c r="B16" s="64" t="s">
        <v>227</v>
      </c>
      <c r="C16" s="65"/>
      <c r="D16" s="66"/>
      <c r="E16" s="67"/>
      <c r="F16" s="68"/>
      <c r="G16" s="65"/>
      <c r="H16" s="69"/>
      <c r="I16" s="70"/>
      <c r="J16" s="70"/>
      <c r="K16" s="34" t="s">
        <v>65</v>
      </c>
      <c r="L16" s="77">
        <v>24</v>
      </c>
      <c r="M16" s="77"/>
      <c r="N16" s="72"/>
      <c r="O16" s="79" t="s">
        <v>646</v>
      </c>
      <c r="P16" s="81">
        <v>43411.33111111111</v>
      </c>
      <c r="Q16" s="79" t="s">
        <v>650</v>
      </c>
      <c r="R16" s="79"/>
      <c r="S16" s="79"/>
      <c r="T16" s="79" t="s">
        <v>819</v>
      </c>
      <c r="U16" s="79"/>
      <c r="V16" s="82" t="s">
        <v>875</v>
      </c>
      <c r="W16" s="81">
        <v>43411.33111111111</v>
      </c>
      <c r="X16" s="82" t="s">
        <v>1168</v>
      </c>
      <c r="Y16" s="79"/>
      <c r="Z16" s="79"/>
      <c r="AA16" s="85" t="s">
        <v>1513</v>
      </c>
      <c r="AB16" s="79"/>
      <c r="AC16" s="79" t="b">
        <v>0</v>
      </c>
      <c r="AD16" s="79">
        <v>0</v>
      </c>
      <c r="AE16" s="85" t="s">
        <v>1876</v>
      </c>
      <c r="AF16" s="79" t="b">
        <v>0</v>
      </c>
      <c r="AG16" s="79" t="s">
        <v>1909</v>
      </c>
      <c r="AH16" s="79"/>
      <c r="AI16" s="85" t="s">
        <v>1876</v>
      </c>
      <c r="AJ16" s="79" t="b">
        <v>0</v>
      </c>
      <c r="AK16" s="79">
        <v>12</v>
      </c>
      <c r="AL16" s="85" t="s">
        <v>1515</v>
      </c>
      <c r="AM16" s="79" t="s">
        <v>1921</v>
      </c>
      <c r="AN16" s="79" t="b">
        <v>0</v>
      </c>
      <c r="AO16" s="85" t="s">
        <v>1515</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1</v>
      </c>
      <c r="BE16" s="49">
        <v>4.761904761904762</v>
      </c>
      <c r="BF16" s="48">
        <v>0</v>
      </c>
      <c r="BG16" s="49">
        <v>0</v>
      </c>
      <c r="BH16" s="48">
        <v>0</v>
      </c>
      <c r="BI16" s="49">
        <v>0</v>
      </c>
      <c r="BJ16" s="48">
        <v>20</v>
      </c>
      <c r="BK16" s="49">
        <v>95.23809523809524</v>
      </c>
      <c r="BL16" s="48">
        <v>21</v>
      </c>
    </row>
    <row r="17" spans="1:64" ht="15">
      <c r="A17" s="64" t="s">
        <v>226</v>
      </c>
      <c r="B17" s="64" t="s">
        <v>227</v>
      </c>
      <c r="C17" s="65"/>
      <c r="D17" s="66"/>
      <c r="E17" s="67"/>
      <c r="F17" s="68"/>
      <c r="G17" s="65"/>
      <c r="H17" s="69"/>
      <c r="I17" s="70"/>
      <c r="J17" s="70"/>
      <c r="K17" s="34" t="s">
        <v>65</v>
      </c>
      <c r="L17" s="77">
        <v>25</v>
      </c>
      <c r="M17" s="77"/>
      <c r="N17" s="72"/>
      <c r="O17" s="79" t="s">
        <v>646</v>
      </c>
      <c r="P17" s="81">
        <v>43411.48017361111</v>
      </c>
      <c r="Q17" s="79" t="s">
        <v>650</v>
      </c>
      <c r="R17" s="79"/>
      <c r="S17" s="79"/>
      <c r="T17" s="79" t="s">
        <v>819</v>
      </c>
      <c r="U17" s="79"/>
      <c r="V17" s="82" t="s">
        <v>876</v>
      </c>
      <c r="W17" s="81">
        <v>43411.48017361111</v>
      </c>
      <c r="X17" s="82" t="s">
        <v>1169</v>
      </c>
      <c r="Y17" s="79"/>
      <c r="Z17" s="79"/>
      <c r="AA17" s="85" t="s">
        <v>1514</v>
      </c>
      <c r="AB17" s="79"/>
      <c r="AC17" s="79" t="b">
        <v>0</v>
      </c>
      <c r="AD17" s="79">
        <v>0</v>
      </c>
      <c r="AE17" s="85" t="s">
        <v>1876</v>
      </c>
      <c r="AF17" s="79" t="b">
        <v>0</v>
      </c>
      <c r="AG17" s="79" t="s">
        <v>1909</v>
      </c>
      <c r="AH17" s="79"/>
      <c r="AI17" s="85" t="s">
        <v>1876</v>
      </c>
      <c r="AJ17" s="79" t="b">
        <v>0</v>
      </c>
      <c r="AK17" s="79">
        <v>12</v>
      </c>
      <c r="AL17" s="85" t="s">
        <v>1515</v>
      </c>
      <c r="AM17" s="79" t="s">
        <v>1919</v>
      </c>
      <c r="AN17" s="79" t="b">
        <v>0</v>
      </c>
      <c r="AO17" s="85" t="s">
        <v>1515</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1</v>
      </c>
      <c r="BE17" s="49">
        <v>4.761904761904762</v>
      </c>
      <c r="BF17" s="48">
        <v>0</v>
      </c>
      <c r="BG17" s="49">
        <v>0</v>
      </c>
      <c r="BH17" s="48">
        <v>0</v>
      </c>
      <c r="BI17" s="49">
        <v>0</v>
      </c>
      <c r="BJ17" s="48">
        <v>20</v>
      </c>
      <c r="BK17" s="49">
        <v>95.23809523809524</v>
      </c>
      <c r="BL17" s="48">
        <v>21</v>
      </c>
    </row>
    <row r="18" spans="1:64" ht="15">
      <c r="A18" s="64" t="s">
        <v>227</v>
      </c>
      <c r="B18" s="64" t="s">
        <v>227</v>
      </c>
      <c r="C18" s="65"/>
      <c r="D18" s="66"/>
      <c r="E18" s="67"/>
      <c r="F18" s="68"/>
      <c r="G18" s="65"/>
      <c r="H18" s="69"/>
      <c r="I18" s="70"/>
      <c r="J18" s="70"/>
      <c r="K18" s="34" t="s">
        <v>65</v>
      </c>
      <c r="L18" s="77">
        <v>26</v>
      </c>
      <c r="M18" s="77"/>
      <c r="N18" s="72"/>
      <c r="O18" s="79" t="s">
        <v>176</v>
      </c>
      <c r="P18" s="81">
        <v>43410.77081018518</v>
      </c>
      <c r="Q18" s="79" t="s">
        <v>652</v>
      </c>
      <c r="R18" s="79"/>
      <c r="S18" s="79"/>
      <c r="T18" s="79" t="s">
        <v>820</v>
      </c>
      <c r="U18" s="82" t="s">
        <v>846</v>
      </c>
      <c r="V18" s="82" t="s">
        <v>846</v>
      </c>
      <c r="W18" s="81">
        <v>43410.77081018518</v>
      </c>
      <c r="X18" s="82" t="s">
        <v>1170</v>
      </c>
      <c r="Y18" s="79"/>
      <c r="Z18" s="79"/>
      <c r="AA18" s="85" t="s">
        <v>1515</v>
      </c>
      <c r="AB18" s="79"/>
      <c r="AC18" s="79" t="b">
        <v>0</v>
      </c>
      <c r="AD18" s="79">
        <v>35</v>
      </c>
      <c r="AE18" s="85" t="s">
        <v>1876</v>
      </c>
      <c r="AF18" s="79" t="b">
        <v>0</v>
      </c>
      <c r="AG18" s="79" t="s">
        <v>1909</v>
      </c>
      <c r="AH18" s="79"/>
      <c r="AI18" s="85" t="s">
        <v>1876</v>
      </c>
      <c r="AJ18" s="79" t="b">
        <v>0</v>
      </c>
      <c r="AK18" s="79">
        <v>8</v>
      </c>
      <c r="AL18" s="85" t="s">
        <v>1876</v>
      </c>
      <c r="AM18" s="79" t="s">
        <v>1919</v>
      </c>
      <c r="AN18" s="79" t="b">
        <v>0</v>
      </c>
      <c r="AO18" s="85" t="s">
        <v>1515</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1</v>
      </c>
      <c r="BE18" s="49">
        <v>2.4390243902439024</v>
      </c>
      <c r="BF18" s="48">
        <v>0</v>
      </c>
      <c r="BG18" s="49">
        <v>0</v>
      </c>
      <c r="BH18" s="48">
        <v>0</v>
      </c>
      <c r="BI18" s="49">
        <v>0</v>
      </c>
      <c r="BJ18" s="48">
        <v>40</v>
      </c>
      <c r="BK18" s="49">
        <v>97.5609756097561</v>
      </c>
      <c r="BL18" s="48">
        <v>41</v>
      </c>
    </row>
    <row r="19" spans="1:64" ht="15">
      <c r="A19" s="64" t="s">
        <v>228</v>
      </c>
      <c r="B19" s="64" t="s">
        <v>227</v>
      </c>
      <c r="C19" s="65"/>
      <c r="D19" s="66"/>
      <c r="E19" s="67"/>
      <c r="F19" s="68"/>
      <c r="G19" s="65"/>
      <c r="H19" s="69"/>
      <c r="I19" s="70"/>
      <c r="J19" s="70"/>
      <c r="K19" s="34" t="s">
        <v>65</v>
      </c>
      <c r="L19" s="77">
        <v>27</v>
      </c>
      <c r="M19" s="77"/>
      <c r="N19" s="72"/>
      <c r="O19" s="79" t="s">
        <v>646</v>
      </c>
      <c r="P19" s="81">
        <v>43411.88263888889</v>
      </c>
      <c r="Q19" s="79" t="s">
        <v>650</v>
      </c>
      <c r="R19" s="79"/>
      <c r="S19" s="79"/>
      <c r="T19" s="79" t="s">
        <v>819</v>
      </c>
      <c r="U19" s="79"/>
      <c r="V19" s="82" t="s">
        <v>877</v>
      </c>
      <c r="W19" s="81">
        <v>43411.88263888889</v>
      </c>
      <c r="X19" s="82" t="s">
        <v>1171</v>
      </c>
      <c r="Y19" s="79"/>
      <c r="Z19" s="79"/>
      <c r="AA19" s="85" t="s">
        <v>1516</v>
      </c>
      <c r="AB19" s="79"/>
      <c r="AC19" s="79" t="b">
        <v>0</v>
      </c>
      <c r="AD19" s="79">
        <v>0</v>
      </c>
      <c r="AE19" s="85" t="s">
        <v>1876</v>
      </c>
      <c r="AF19" s="79" t="b">
        <v>0</v>
      </c>
      <c r="AG19" s="79" t="s">
        <v>1909</v>
      </c>
      <c r="AH19" s="79"/>
      <c r="AI19" s="85" t="s">
        <v>1876</v>
      </c>
      <c r="AJ19" s="79" t="b">
        <v>0</v>
      </c>
      <c r="AK19" s="79">
        <v>12</v>
      </c>
      <c r="AL19" s="85" t="s">
        <v>1515</v>
      </c>
      <c r="AM19" s="79" t="s">
        <v>1923</v>
      </c>
      <c r="AN19" s="79" t="b">
        <v>0</v>
      </c>
      <c r="AO19" s="85" t="s">
        <v>1515</v>
      </c>
      <c r="AP19" s="79" t="s">
        <v>176</v>
      </c>
      <c r="AQ19" s="79">
        <v>0</v>
      </c>
      <c r="AR19" s="79">
        <v>0</v>
      </c>
      <c r="AS19" s="79"/>
      <c r="AT19" s="79"/>
      <c r="AU19" s="79"/>
      <c r="AV19" s="79"/>
      <c r="AW19" s="79"/>
      <c r="AX19" s="79"/>
      <c r="AY19" s="79"/>
      <c r="AZ19" s="79"/>
      <c r="BA19">
        <v>1</v>
      </c>
      <c r="BB19" s="78" t="str">
        <f>REPLACE(INDEX(GroupVertices[Group],MATCH(Edges24[[#This Row],[Vertex 1]],GroupVertices[Vertex],0)),1,1,"")</f>
        <v>7</v>
      </c>
      <c r="BC19" s="78" t="str">
        <f>REPLACE(INDEX(GroupVertices[Group],MATCH(Edges24[[#This Row],[Vertex 2]],GroupVertices[Vertex],0)),1,1,"")</f>
        <v>7</v>
      </c>
      <c r="BD19" s="48">
        <v>1</v>
      </c>
      <c r="BE19" s="49">
        <v>4.761904761904762</v>
      </c>
      <c r="BF19" s="48">
        <v>0</v>
      </c>
      <c r="BG19" s="49">
        <v>0</v>
      </c>
      <c r="BH19" s="48">
        <v>0</v>
      </c>
      <c r="BI19" s="49">
        <v>0</v>
      </c>
      <c r="BJ19" s="48">
        <v>20</v>
      </c>
      <c r="BK19" s="49">
        <v>95.23809523809524</v>
      </c>
      <c r="BL19" s="48">
        <v>21</v>
      </c>
    </row>
    <row r="20" spans="1:64" ht="15">
      <c r="A20" s="64" t="s">
        <v>229</v>
      </c>
      <c r="B20" s="64" t="s">
        <v>535</v>
      </c>
      <c r="C20" s="65"/>
      <c r="D20" s="66"/>
      <c r="E20" s="67"/>
      <c r="F20" s="68"/>
      <c r="G20" s="65"/>
      <c r="H20" s="69"/>
      <c r="I20" s="70"/>
      <c r="J20" s="70"/>
      <c r="K20" s="34" t="s">
        <v>65</v>
      </c>
      <c r="L20" s="77">
        <v>28</v>
      </c>
      <c r="M20" s="77"/>
      <c r="N20" s="72"/>
      <c r="O20" s="79" t="s">
        <v>646</v>
      </c>
      <c r="P20" s="81">
        <v>43411.863020833334</v>
      </c>
      <c r="Q20" s="79" t="s">
        <v>653</v>
      </c>
      <c r="R20" s="79"/>
      <c r="S20" s="79"/>
      <c r="T20" s="79"/>
      <c r="U20" s="79"/>
      <c r="V20" s="82" t="s">
        <v>878</v>
      </c>
      <c r="W20" s="81">
        <v>43411.863020833334</v>
      </c>
      <c r="X20" s="82" t="s">
        <v>1172</v>
      </c>
      <c r="Y20" s="79"/>
      <c r="Z20" s="79"/>
      <c r="AA20" s="85" t="s">
        <v>1517</v>
      </c>
      <c r="AB20" s="85" t="s">
        <v>1845</v>
      </c>
      <c r="AC20" s="79" t="b">
        <v>0</v>
      </c>
      <c r="AD20" s="79">
        <v>2</v>
      </c>
      <c r="AE20" s="85" t="s">
        <v>1877</v>
      </c>
      <c r="AF20" s="79" t="b">
        <v>0</v>
      </c>
      <c r="AG20" s="79" t="s">
        <v>1910</v>
      </c>
      <c r="AH20" s="79"/>
      <c r="AI20" s="85" t="s">
        <v>1876</v>
      </c>
      <c r="AJ20" s="79" t="b">
        <v>0</v>
      </c>
      <c r="AK20" s="79">
        <v>0</v>
      </c>
      <c r="AL20" s="85" t="s">
        <v>1876</v>
      </c>
      <c r="AM20" s="79" t="s">
        <v>1920</v>
      </c>
      <c r="AN20" s="79" t="b">
        <v>0</v>
      </c>
      <c r="AO20" s="85" t="s">
        <v>1845</v>
      </c>
      <c r="AP20" s="79" t="s">
        <v>176</v>
      </c>
      <c r="AQ20" s="79">
        <v>0</v>
      </c>
      <c r="AR20" s="79">
        <v>0</v>
      </c>
      <c r="AS20" s="79"/>
      <c r="AT20" s="79"/>
      <c r="AU20" s="79"/>
      <c r="AV20" s="79"/>
      <c r="AW20" s="79"/>
      <c r="AX20" s="79"/>
      <c r="AY20" s="79"/>
      <c r="AZ20" s="79"/>
      <c r="BA20">
        <v>1</v>
      </c>
      <c r="BB20" s="78" t="str">
        <f>REPLACE(INDEX(GroupVertices[Group],MATCH(Edges24[[#This Row],[Vertex 1]],GroupVertices[Vertex],0)),1,1,"")</f>
        <v>20</v>
      </c>
      <c r="BC20" s="78" t="str">
        <f>REPLACE(INDEX(GroupVertices[Group],MATCH(Edges24[[#This Row],[Vertex 2]],GroupVertices[Vertex],0)),1,1,"")</f>
        <v>20</v>
      </c>
      <c r="BD20" s="48"/>
      <c r="BE20" s="49"/>
      <c r="BF20" s="48"/>
      <c r="BG20" s="49"/>
      <c r="BH20" s="48"/>
      <c r="BI20" s="49"/>
      <c r="BJ20" s="48"/>
      <c r="BK20" s="49"/>
      <c r="BL20" s="48"/>
    </row>
    <row r="21" spans="1:64" ht="15">
      <c r="A21" s="64" t="s">
        <v>230</v>
      </c>
      <c r="B21" s="64" t="s">
        <v>535</v>
      </c>
      <c r="C21" s="65"/>
      <c r="D21" s="66"/>
      <c r="E21" s="67"/>
      <c r="F21" s="68"/>
      <c r="G21" s="65"/>
      <c r="H21" s="69"/>
      <c r="I21" s="70"/>
      <c r="J21" s="70"/>
      <c r="K21" s="34" t="s">
        <v>65</v>
      </c>
      <c r="L21" s="77">
        <v>29</v>
      </c>
      <c r="M21" s="77"/>
      <c r="N21" s="72"/>
      <c r="O21" s="79" t="s">
        <v>646</v>
      </c>
      <c r="P21" s="81">
        <v>43411.89653935185</v>
      </c>
      <c r="Q21" s="79" t="s">
        <v>654</v>
      </c>
      <c r="R21" s="79"/>
      <c r="S21" s="79"/>
      <c r="T21" s="79"/>
      <c r="U21" s="79"/>
      <c r="V21" s="82" t="s">
        <v>879</v>
      </c>
      <c r="W21" s="81">
        <v>43411.89653935185</v>
      </c>
      <c r="X21" s="82" t="s">
        <v>1173</v>
      </c>
      <c r="Y21" s="79"/>
      <c r="Z21" s="79"/>
      <c r="AA21" s="85" t="s">
        <v>1518</v>
      </c>
      <c r="AB21" s="85" t="s">
        <v>1517</v>
      </c>
      <c r="AC21" s="79" t="b">
        <v>0</v>
      </c>
      <c r="AD21" s="79">
        <v>0</v>
      </c>
      <c r="AE21" s="85" t="s">
        <v>1878</v>
      </c>
      <c r="AF21" s="79" t="b">
        <v>0</v>
      </c>
      <c r="AG21" s="79" t="s">
        <v>1910</v>
      </c>
      <c r="AH21" s="79"/>
      <c r="AI21" s="85" t="s">
        <v>1876</v>
      </c>
      <c r="AJ21" s="79" t="b">
        <v>0</v>
      </c>
      <c r="AK21" s="79">
        <v>0</v>
      </c>
      <c r="AL21" s="85" t="s">
        <v>1876</v>
      </c>
      <c r="AM21" s="79" t="s">
        <v>1919</v>
      </c>
      <c r="AN21" s="79" t="b">
        <v>0</v>
      </c>
      <c r="AO21" s="85" t="s">
        <v>1517</v>
      </c>
      <c r="AP21" s="79" t="s">
        <v>176</v>
      </c>
      <c r="AQ21" s="79">
        <v>0</v>
      </c>
      <c r="AR21" s="79">
        <v>0</v>
      </c>
      <c r="AS21" s="79"/>
      <c r="AT21" s="79"/>
      <c r="AU21" s="79"/>
      <c r="AV21" s="79"/>
      <c r="AW21" s="79"/>
      <c r="AX21" s="79"/>
      <c r="AY21" s="79"/>
      <c r="AZ21" s="79"/>
      <c r="BA21">
        <v>1</v>
      </c>
      <c r="BB21" s="78" t="str">
        <f>REPLACE(INDEX(GroupVertices[Group],MATCH(Edges24[[#This Row],[Vertex 1]],GroupVertices[Vertex],0)),1,1,"")</f>
        <v>20</v>
      </c>
      <c r="BC21" s="78" t="str">
        <f>REPLACE(INDEX(GroupVertices[Group],MATCH(Edges24[[#This Row],[Vertex 2]],GroupVertices[Vertex],0)),1,1,"")</f>
        <v>20</v>
      </c>
      <c r="BD21" s="48"/>
      <c r="BE21" s="49"/>
      <c r="BF21" s="48"/>
      <c r="BG21" s="49"/>
      <c r="BH21" s="48"/>
      <c r="BI21" s="49"/>
      <c r="BJ21" s="48"/>
      <c r="BK21" s="49"/>
      <c r="BL21" s="48"/>
    </row>
    <row r="22" spans="1:64" ht="15">
      <c r="A22" s="64" t="s">
        <v>231</v>
      </c>
      <c r="B22" s="64" t="s">
        <v>231</v>
      </c>
      <c r="C22" s="65"/>
      <c r="D22" s="66"/>
      <c r="E22" s="67"/>
      <c r="F22" s="68"/>
      <c r="G22" s="65"/>
      <c r="H22" s="69"/>
      <c r="I22" s="70"/>
      <c r="J22" s="70"/>
      <c r="K22" s="34" t="s">
        <v>65</v>
      </c>
      <c r="L22" s="77">
        <v>34</v>
      </c>
      <c r="M22" s="77"/>
      <c r="N22" s="72"/>
      <c r="O22" s="79" t="s">
        <v>176</v>
      </c>
      <c r="P22" s="81">
        <v>43412.65210648148</v>
      </c>
      <c r="Q22" s="79" t="s">
        <v>655</v>
      </c>
      <c r="R22" s="79"/>
      <c r="S22" s="79"/>
      <c r="T22" s="79" t="s">
        <v>821</v>
      </c>
      <c r="U22" s="82" t="s">
        <v>847</v>
      </c>
      <c r="V22" s="82" t="s">
        <v>847</v>
      </c>
      <c r="W22" s="81">
        <v>43412.65210648148</v>
      </c>
      <c r="X22" s="82" t="s">
        <v>1174</v>
      </c>
      <c r="Y22" s="79"/>
      <c r="Z22" s="79"/>
      <c r="AA22" s="85" t="s">
        <v>1519</v>
      </c>
      <c r="AB22" s="79"/>
      <c r="AC22" s="79" t="b">
        <v>0</v>
      </c>
      <c r="AD22" s="79">
        <v>1</v>
      </c>
      <c r="AE22" s="85" t="s">
        <v>1876</v>
      </c>
      <c r="AF22" s="79" t="b">
        <v>0</v>
      </c>
      <c r="AG22" s="79" t="s">
        <v>1909</v>
      </c>
      <c r="AH22" s="79"/>
      <c r="AI22" s="85" t="s">
        <v>1876</v>
      </c>
      <c r="AJ22" s="79" t="b">
        <v>0</v>
      </c>
      <c r="AK22" s="79">
        <v>1</v>
      </c>
      <c r="AL22" s="85" t="s">
        <v>1876</v>
      </c>
      <c r="AM22" s="79" t="s">
        <v>1924</v>
      </c>
      <c r="AN22" s="79" t="b">
        <v>0</v>
      </c>
      <c r="AO22" s="85" t="s">
        <v>1519</v>
      </c>
      <c r="AP22" s="79" t="s">
        <v>176</v>
      </c>
      <c r="AQ22" s="79">
        <v>0</v>
      </c>
      <c r="AR22" s="79">
        <v>0</v>
      </c>
      <c r="AS22" s="79"/>
      <c r="AT22" s="79"/>
      <c r="AU22" s="79"/>
      <c r="AV22" s="79"/>
      <c r="AW22" s="79"/>
      <c r="AX22" s="79"/>
      <c r="AY22" s="79"/>
      <c r="AZ22" s="79"/>
      <c r="BA22">
        <v>1</v>
      </c>
      <c r="BB22" s="78" t="str">
        <f>REPLACE(INDEX(GroupVertices[Group],MATCH(Edges24[[#This Row],[Vertex 1]],GroupVertices[Vertex],0)),1,1,"")</f>
        <v>55</v>
      </c>
      <c r="BC22" s="78" t="str">
        <f>REPLACE(INDEX(GroupVertices[Group],MATCH(Edges24[[#This Row],[Vertex 2]],GroupVertices[Vertex],0)),1,1,"")</f>
        <v>55</v>
      </c>
      <c r="BD22" s="48">
        <v>0</v>
      </c>
      <c r="BE22" s="49">
        <v>0</v>
      </c>
      <c r="BF22" s="48">
        <v>0</v>
      </c>
      <c r="BG22" s="49">
        <v>0</v>
      </c>
      <c r="BH22" s="48">
        <v>0</v>
      </c>
      <c r="BI22" s="49">
        <v>0</v>
      </c>
      <c r="BJ22" s="48">
        <v>22</v>
      </c>
      <c r="BK22" s="49">
        <v>100</v>
      </c>
      <c r="BL22" s="48">
        <v>22</v>
      </c>
    </row>
    <row r="23" spans="1:64" ht="15">
      <c r="A23" s="64" t="s">
        <v>232</v>
      </c>
      <c r="B23" s="64" t="s">
        <v>231</v>
      </c>
      <c r="C23" s="65"/>
      <c r="D23" s="66"/>
      <c r="E23" s="67"/>
      <c r="F23" s="68"/>
      <c r="G23" s="65"/>
      <c r="H23" s="69"/>
      <c r="I23" s="70"/>
      <c r="J23" s="70"/>
      <c r="K23" s="34" t="s">
        <v>65</v>
      </c>
      <c r="L23" s="77">
        <v>35</v>
      </c>
      <c r="M23" s="77"/>
      <c r="N23" s="72"/>
      <c r="O23" s="79" t="s">
        <v>646</v>
      </c>
      <c r="P23" s="81">
        <v>43412.65378472222</v>
      </c>
      <c r="Q23" s="79" t="s">
        <v>656</v>
      </c>
      <c r="R23" s="79"/>
      <c r="S23" s="79"/>
      <c r="T23" s="79"/>
      <c r="U23" s="79"/>
      <c r="V23" s="82" t="s">
        <v>880</v>
      </c>
      <c r="W23" s="81">
        <v>43412.65378472222</v>
      </c>
      <c r="X23" s="82" t="s">
        <v>1175</v>
      </c>
      <c r="Y23" s="79"/>
      <c r="Z23" s="79"/>
      <c r="AA23" s="85" t="s">
        <v>1520</v>
      </c>
      <c r="AB23" s="79"/>
      <c r="AC23" s="79" t="b">
        <v>0</v>
      </c>
      <c r="AD23" s="79">
        <v>0</v>
      </c>
      <c r="AE23" s="85" t="s">
        <v>1876</v>
      </c>
      <c r="AF23" s="79" t="b">
        <v>0</v>
      </c>
      <c r="AG23" s="79" t="s">
        <v>1909</v>
      </c>
      <c r="AH23" s="79"/>
      <c r="AI23" s="85" t="s">
        <v>1876</v>
      </c>
      <c r="AJ23" s="79" t="b">
        <v>0</v>
      </c>
      <c r="AK23" s="79">
        <v>1</v>
      </c>
      <c r="AL23" s="85" t="s">
        <v>1519</v>
      </c>
      <c r="AM23" s="79" t="s">
        <v>1919</v>
      </c>
      <c r="AN23" s="79" t="b">
        <v>0</v>
      </c>
      <c r="AO23" s="85" t="s">
        <v>1519</v>
      </c>
      <c r="AP23" s="79" t="s">
        <v>176</v>
      </c>
      <c r="AQ23" s="79">
        <v>0</v>
      </c>
      <c r="AR23" s="79">
        <v>0</v>
      </c>
      <c r="AS23" s="79"/>
      <c r="AT23" s="79"/>
      <c r="AU23" s="79"/>
      <c r="AV23" s="79"/>
      <c r="AW23" s="79"/>
      <c r="AX23" s="79"/>
      <c r="AY23" s="79"/>
      <c r="AZ23" s="79"/>
      <c r="BA23">
        <v>1</v>
      </c>
      <c r="BB23" s="78" t="str">
        <f>REPLACE(INDEX(GroupVertices[Group],MATCH(Edges24[[#This Row],[Vertex 1]],GroupVertices[Vertex],0)),1,1,"")</f>
        <v>55</v>
      </c>
      <c r="BC23" s="78" t="str">
        <f>REPLACE(INDEX(GroupVertices[Group],MATCH(Edges24[[#This Row],[Vertex 2]],GroupVertices[Vertex],0)),1,1,"")</f>
        <v>55</v>
      </c>
      <c r="BD23" s="48">
        <v>0</v>
      </c>
      <c r="BE23" s="49">
        <v>0</v>
      </c>
      <c r="BF23" s="48">
        <v>0</v>
      </c>
      <c r="BG23" s="49">
        <v>0</v>
      </c>
      <c r="BH23" s="48">
        <v>0</v>
      </c>
      <c r="BI23" s="49">
        <v>0</v>
      </c>
      <c r="BJ23" s="48">
        <v>22</v>
      </c>
      <c r="BK23" s="49">
        <v>100</v>
      </c>
      <c r="BL23" s="48">
        <v>22</v>
      </c>
    </row>
    <row r="24" spans="1:64" ht="15">
      <c r="A24" s="64" t="s">
        <v>233</v>
      </c>
      <c r="B24" s="64" t="s">
        <v>233</v>
      </c>
      <c r="C24" s="65"/>
      <c r="D24" s="66"/>
      <c r="E24" s="67"/>
      <c r="F24" s="68"/>
      <c r="G24" s="65"/>
      <c r="H24" s="69"/>
      <c r="I24" s="70"/>
      <c r="J24" s="70"/>
      <c r="K24" s="34" t="s">
        <v>65</v>
      </c>
      <c r="L24" s="77">
        <v>36</v>
      </c>
      <c r="M24" s="77"/>
      <c r="N24" s="72"/>
      <c r="O24" s="79" t="s">
        <v>176</v>
      </c>
      <c r="P24" s="81">
        <v>43413.91311342592</v>
      </c>
      <c r="Q24" s="79" t="s">
        <v>657</v>
      </c>
      <c r="R24" s="79"/>
      <c r="S24" s="79"/>
      <c r="T24" s="79"/>
      <c r="U24" s="79"/>
      <c r="V24" s="82" t="s">
        <v>881</v>
      </c>
      <c r="W24" s="81">
        <v>43413.91311342592</v>
      </c>
      <c r="X24" s="82" t="s">
        <v>1176</v>
      </c>
      <c r="Y24" s="79"/>
      <c r="Z24" s="79"/>
      <c r="AA24" s="85" t="s">
        <v>1521</v>
      </c>
      <c r="AB24" s="85" t="s">
        <v>1846</v>
      </c>
      <c r="AC24" s="79" t="b">
        <v>0</v>
      </c>
      <c r="AD24" s="79">
        <v>1</v>
      </c>
      <c r="AE24" s="85" t="s">
        <v>1879</v>
      </c>
      <c r="AF24" s="79" t="b">
        <v>0</v>
      </c>
      <c r="AG24" s="79" t="s">
        <v>1909</v>
      </c>
      <c r="AH24" s="79"/>
      <c r="AI24" s="85" t="s">
        <v>1876</v>
      </c>
      <c r="AJ24" s="79" t="b">
        <v>0</v>
      </c>
      <c r="AK24" s="79">
        <v>0</v>
      </c>
      <c r="AL24" s="85" t="s">
        <v>1876</v>
      </c>
      <c r="AM24" s="79" t="s">
        <v>1921</v>
      </c>
      <c r="AN24" s="79" t="b">
        <v>0</v>
      </c>
      <c r="AO24" s="85" t="s">
        <v>1846</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1</v>
      </c>
      <c r="BE24" s="49">
        <v>2.5641025641025643</v>
      </c>
      <c r="BF24" s="48">
        <v>0</v>
      </c>
      <c r="BG24" s="49">
        <v>0</v>
      </c>
      <c r="BH24" s="48">
        <v>0</v>
      </c>
      <c r="BI24" s="49">
        <v>0</v>
      </c>
      <c r="BJ24" s="48">
        <v>38</v>
      </c>
      <c r="BK24" s="49">
        <v>97.43589743589743</v>
      </c>
      <c r="BL24" s="48">
        <v>39</v>
      </c>
    </row>
    <row r="25" spans="1:64" ht="15">
      <c r="A25" s="64" t="s">
        <v>234</v>
      </c>
      <c r="B25" s="64" t="s">
        <v>537</v>
      </c>
      <c r="C25" s="65"/>
      <c r="D25" s="66"/>
      <c r="E25" s="67"/>
      <c r="F25" s="68"/>
      <c r="G25" s="65"/>
      <c r="H25" s="69"/>
      <c r="I25" s="70"/>
      <c r="J25" s="70"/>
      <c r="K25" s="34" t="s">
        <v>65</v>
      </c>
      <c r="L25" s="77">
        <v>37</v>
      </c>
      <c r="M25" s="77"/>
      <c r="N25" s="72"/>
      <c r="O25" s="79" t="s">
        <v>646</v>
      </c>
      <c r="P25" s="81">
        <v>43414.60465277778</v>
      </c>
      <c r="Q25" s="79" t="s">
        <v>658</v>
      </c>
      <c r="R25" s="79"/>
      <c r="S25" s="79"/>
      <c r="T25" s="79"/>
      <c r="U25" s="79"/>
      <c r="V25" s="82" t="s">
        <v>882</v>
      </c>
      <c r="W25" s="81">
        <v>43414.60465277778</v>
      </c>
      <c r="X25" s="82" t="s">
        <v>1177</v>
      </c>
      <c r="Y25" s="79"/>
      <c r="Z25" s="79"/>
      <c r="AA25" s="85" t="s">
        <v>1522</v>
      </c>
      <c r="AB25" s="85" t="s">
        <v>1847</v>
      </c>
      <c r="AC25" s="79" t="b">
        <v>0</v>
      </c>
      <c r="AD25" s="79">
        <v>0</v>
      </c>
      <c r="AE25" s="85" t="s">
        <v>1880</v>
      </c>
      <c r="AF25" s="79" t="b">
        <v>0</v>
      </c>
      <c r="AG25" s="79" t="s">
        <v>1909</v>
      </c>
      <c r="AH25" s="79"/>
      <c r="AI25" s="85" t="s">
        <v>1876</v>
      </c>
      <c r="AJ25" s="79" t="b">
        <v>0</v>
      </c>
      <c r="AK25" s="79">
        <v>0</v>
      </c>
      <c r="AL25" s="85" t="s">
        <v>1876</v>
      </c>
      <c r="AM25" s="79" t="s">
        <v>1923</v>
      </c>
      <c r="AN25" s="79" t="b">
        <v>0</v>
      </c>
      <c r="AO25" s="85" t="s">
        <v>1847</v>
      </c>
      <c r="AP25" s="79" t="s">
        <v>176</v>
      </c>
      <c r="AQ25" s="79">
        <v>0</v>
      </c>
      <c r="AR25" s="79">
        <v>0</v>
      </c>
      <c r="AS25" s="79"/>
      <c r="AT25" s="79"/>
      <c r="AU25" s="79"/>
      <c r="AV25" s="79"/>
      <c r="AW25" s="79"/>
      <c r="AX25" s="79"/>
      <c r="AY25" s="79"/>
      <c r="AZ25" s="79"/>
      <c r="BA25">
        <v>1</v>
      </c>
      <c r="BB25" s="78" t="str">
        <f>REPLACE(INDEX(GroupVertices[Group],MATCH(Edges24[[#This Row],[Vertex 1]],GroupVertices[Vertex],0)),1,1,"")</f>
        <v>11</v>
      </c>
      <c r="BC25" s="78" t="str">
        <f>REPLACE(INDEX(GroupVertices[Group],MATCH(Edges24[[#This Row],[Vertex 2]],GroupVertices[Vertex],0)),1,1,"")</f>
        <v>11</v>
      </c>
      <c r="BD25" s="48"/>
      <c r="BE25" s="49"/>
      <c r="BF25" s="48"/>
      <c r="BG25" s="49"/>
      <c r="BH25" s="48"/>
      <c r="BI25" s="49"/>
      <c r="BJ25" s="48"/>
      <c r="BK25" s="49"/>
      <c r="BL25" s="48"/>
    </row>
    <row r="26" spans="1:64" ht="15">
      <c r="A26" s="64" t="s">
        <v>235</v>
      </c>
      <c r="B26" s="64" t="s">
        <v>543</v>
      </c>
      <c r="C26" s="65"/>
      <c r="D26" s="66"/>
      <c r="E26" s="67"/>
      <c r="F26" s="68"/>
      <c r="G26" s="65"/>
      <c r="H26" s="69"/>
      <c r="I26" s="70"/>
      <c r="J26" s="70"/>
      <c r="K26" s="34" t="s">
        <v>65</v>
      </c>
      <c r="L26" s="77">
        <v>43</v>
      </c>
      <c r="M26" s="77"/>
      <c r="N26" s="72"/>
      <c r="O26" s="79" t="s">
        <v>647</v>
      </c>
      <c r="P26" s="81">
        <v>43415.09587962963</v>
      </c>
      <c r="Q26" s="79" t="s">
        <v>659</v>
      </c>
      <c r="R26" s="79" t="s">
        <v>772</v>
      </c>
      <c r="S26" s="79" t="s">
        <v>802</v>
      </c>
      <c r="T26" s="79"/>
      <c r="U26" s="79"/>
      <c r="V26" s="82" t="s">
        <v>883</v>
      </c>
      <c r="W26" s="81">
        <v>43415.09587962963</v>
      </c>
      <c r="X26" s="82" t="s">
        <v>1178</v>
      </c>
      <c r="Y26" s="79"/>
      <c r="Z26" s="79"/>
      <c r="AA26" s="85" t="s">
        <v>1523</v>
      </c>
      <c r="AB26" s="85" t="s">
        <v>1848</v>
      </c>
      <c r="AC26" s="79" t="b">
        <v>0</v>
      </c>
      <c r="AD26" s="79">
        <v>0</v>
      </c>
      <c r="AE26" s="85" t="s">
        <v>1881</v>
      </c>
      <c r="AF26" s="79" t="b">
        <v>0</v>
      </c>
      <c r="AG26" s="79" t="s">
        <v>1910</v>
      </c>
      <c r="AH26" s="79"/>
      <c r="AI26" s="85" t="s">
        <v>1876</v>
      </c>
      <c r="AJ26" s="79" t="b">
        <v>0</v>
      </c>
      <c r="AK26" s="79">
        <v>0</v>
      </c>
      <c r="AL26" s="85" t="s">
        <v>1876</v>
      </c>
      <c r="AM26" s="79" t="s">
        <v>1921</v>
      </c>
      <c r="AN26" s="79" t="b">
        <v>0</v>
      </c>
      <c r="AO26" s="85" t="s">
        <v>1848</v>
      </c>
      <c r="AP26" s="79" t="s">
        <v>176</v>
      </c>
      <c r="AQ26" s="79">
        <v>0</v>
      </c>
      <c r="AR26" s="79">
        <v>0</v>
      </c>
      <c r="AS26" s="79"/>
      <c r="AT26" s="79"/>
      <c r="AU26" s="79"/>
      <c r="AV26" s="79"/>
      <c r="AW26" s="79"/>
      <c r="AX26" s="79"/>
      <c r="AY26" s="79"/>
      <c r="AZ26" s="79"/>
      <c r="BA26">
        <v>1</v>
      </c>
      <c r="BB26" s="78" t="str">
        <f>REPLACE(INDEX(GroupVertices[Group],MATCH(Edges24[[#This Row],[Vertex 1]],GroupVertices[Vertex],0)),1,1,"")</f>
        <v>54</v>
      </c>
      <c r="BC26" s="78" t="str">
        <f>REPLACE(INDEX(GroupVertices[Group],MATCH(Edges24[[#This Row],[Vertex 2]],GroupVertices[Vertex],0)),1,1,"")</f>
        <v>54</v>
      </c>
      <c r="BD26" s="48">
        <v>0</v>
      </c>
      <c r="BE26" s="49">
        <v>0</v>
      </c>
      <c r="BF26" s="48">
        <v>1</v>
      </c>
      <c r="BG26" s="49">
        <v>10</v>
      </c>
      <c r="BH26" s="48">
        <v>0</v>
      </c>
      <c r="BI26" s="49">
        <v>0</v>
      </c>
      <c r="BJ26" s="48">
        <v>9</v>
      </c>
      <c r="BK26" s="49">
        <v>90</v>
      </c>
      <c r="BL26" s="48">
        <v>10</v>
      </c>
    </row>
    <row r="27" spans="1:64" ht="15">
      <c r="A27" s="64" t="s">
        <v>236</v>
      </c>
      <c r="B27" s="64" t="s">
        <v>544</v>
      </c>
      <c r="C27" s="65"/>
      <c r="D27" s="66"/>
      <c r="E27" s="67"/>
      <c r="F27" s="68"/>
      <c r="G27" s="65"/>
      <c r="H27" s="69"/>
      <c r="I27" s="70"/>
      <c r="J27" s="70"/>
      <c r="K27" s="34" t="s">
        <v>65</v>
      </c>
      <c r="L27" s="77">
        <v>44</v>
      </c>
      <c r="M27" s="77"/>
      <c r="N27" s="72"/>
      <c r="O27" s="79" t="s">
        <v>646</v>
      </c>
      <c r="P27" s="81">
        <v>43415.34616898148</v>
      </c>
      <c r="Q27" s="79" t="s">
        <v>660</v>
      </c>
      <c r="R27" s="79"/>
      <c r="S27" s="79"/>
      <c r="T27" s="79"/>
      <c r="U27" s="79"/>
      <c r="V27" s="82" t="s">
        <v>884</v>
      </c>
      <c r="W27" s="81">
        <v>43415.34616898148</v>
      </c>
      <c r="X27" s="82" t="s">
        <v>1179</v>
      </c>
      <c r="Y27" s="79"/>
      <c r="Z27" s="79"/>
      <c r="AA27" s="85" t="s">
        <v>1524</v>
      </c>
      <c r="AB27" s="85" t="s">
        <v>1849</v>
      </c>
      <c r="AC27" s="79" t="b">
        <v>0</v>
      </c>
      <c r="AD27" s="79">
        <v>0</v>
      </c>
      <c r="AE27" s="85" t="s">
        <v>1882</v>
      </c>
      <c r="AF27" s="79" t="b">
        <v>0</v>
      </c>
      <c r="AG27" s="79" t="s">
        <v>1910</v>
      </c>
      <c r="AH27" s="79"/>
      <c r="AI27" s="85" t="s">
        <v>1876</v>
      </c>
      <c r="AJ27" s="79" t="b">
        <v>0</v>
      </c>
      <c r="AK27" s="79">
        <v>0</v>
      </c>
      <c r="AL27" s="85" t="s">
        <v>1876</v>
      </c>
      <c r="AM27" s="79" t="s">
        <v>1920</v>
      </c>
      <c r="AN27" s="79" t="b">
        <v>0</v>
      </c>
      <c r="AO27" s="85" t="s">
        <v>1849</v>
      </c>
      <c r="AP27" s="79" t="s">
        <v>176</v>
      </c>
      <c r="AQ27" s="79">
        <v>0</v>
      </c>
      <c r="AR27" s="79">
        <v>0</v>
      </c>
      <c r="AS27" s="79"/>
      <c r="AT27" s="79"/>
      <c r="AU27" s="79"/>
      <c r="AV27" s="79"/>
      <c r="AW27" s="79"/>
      <c r="AX27" s="79"/>
      <c r="AY27" s="79"/>
      <c r="AZ27" s="79"/>
      <c r="BA27">
        <v>1</v>
      </c>
      <c r="BB27" s="78" t="str">
        <f>REPLACE(INDEX(GroupVertices[Group],MATCH(Edges24[[#This Row],[Vertex 1]],GroupVertices[Vertex],0)),1,1,"")</f>
        <v>33</v>
      </c>
      <c r="BC27" s="78" t="str">
        <f>REPLACE(INDEX(GroupVertices[Group],MATCH(Edges24[[#This Row],[Vertex 2]],GroupVertices[Vertex],0)),1,1,"")</f>
        <v>33</v>
      </c>
      <c r="BD27" s="48"/>
      <c r="BE27" s="49"/>
      <c r="BF27" s="48"/>
      <c r="BG27" s="49"/>
      <c r="BH27" s="48"/>
      <c r="BI27" s="49"/>
      <c r="BJ27" s="48"/>
      <c r="BK27" s="49"/>
      <c r="BL27" s="48"/>
    </row>
    <row r="28" spans="1:64" ht="15">
      <c r="A28" s="64" t="s">
        <v>237</v>
      </c>
      <c r="B28" s="64" t="s">
        <v>237</v>
      </c>
      <c r="C28" s="65"/>
      <c r="D28" s="66"/>
      <c r="E28" s="67"/>
      <c r="F28" s="68"/>
      <c r="G28" s="65"/>
      <c r="H28" s="69"/>
      <c r="I28" s="70"/>
      <c r="J28" s="70"/>
      <c r="K28" s="34" t="s">
        <v>65</v>
      </c>
      <c r="L28" s="77">
        <v>46</v>
      </c>
      <c r="M28" s="77"/>
      <c r="N28" s="72"/>
      <c r="O28" s="79" t="s">
        <v>176</v>
      </c>
      <c r="P28" s="81">
        <v>43416.20179398148</v>
      </c>
      <c r="Q28" s="79" t="s">
        <v>661</v>
      </c>
      <c r="R28" s="79"/>
      <c r="S28" s="79"/>
      <c r="T28" s="79"/>
      <c r="U28" s="79"/>
      <c r="V28" s="82" t="s">
        <v>885</v>
      </c>
      <c r="W28" s="81">
        <v>43416.20179398148</v>
      </c>
      <c r="X28" s="82" t="s">
        <v>1180</v>
      </c>
      <c r="Y28" s="79"/>
      <c r="Z28" s="79"/>
      <c r="AA28" s="85" t="s">
        <v>1525</v>
      </c>
      <c r="AB28" s="79"/>
      <c r="AC28" s="79" t="b">
        <v>0</v>
      </c>
      <c r="AD28" s="79">
        <v>0</v>
      </c>
      <c r="AE28" s="85" t="s">
        <v>1876</v>
      </c>
      <c r="AF28" s="79" t="b">
        <v>0</v>
      </c>
      <c r="AG28" s="79" t="s">
        <v>1909</v>
      </c>
      <c r="AH28" s="79"/>
      <c r="AI28" s="85" t="s">
        <v>1876</v>
      </c>
      <c r="AJ28" s="79" t="b">
        <v>0</v>
      </c>
      <c r="AK28" s="79">
        <v>0</v>
      </c>
      <c r="AL28" s="85" t="s">
        <v>1876</v>
      </c>
      <c r="AM28" s="79" t="s">
        <v>1925</v>
      </c>
      <c r="AN28" s="79" t="b">
        <v>0</v>
      </c>
      <c r="AO28" s="85" t="s">
        <v>1525</v>
      </c>
      <c r="AP28" s="79" t="s">
        <v>176</v>
      </c>
      <c r="AQ28" s="79">
        <v>0</v>
      </c>
      <c r="AR28" s="79">
        <v>0</v>
      </c>
      <c r="AS28" s="79"/>
      <c r="AT28" s="79"/>
      <c r="AU28" s="79"/>
      <c r="AV28" s="79"/>
      <c r="AW28" s="79"/>
      <c r="AX28" s="79"/>
      <c r="AY28" s="79"/>
      <c r="AZ28" s="79"/>
      <c r="BA28">
        <v>1</v>
      </c>
      <c r="BB28" s="78" t="str">
        <f>REPLACE(INDEX(GroupVertices[Group],MATCH(Edges24[[#This Row],[Vertex 1]],GroupVertices[Vertex],0)),1,1,"")</f>
        <v>5</v>
      </c>
      <c r="BC28" s="78" t="str">
        <f>REPLACE(INDEX(GroupVertices[Group],MATCH(Edges24[[#This Row],[Vertex 2]],GroupVertices[Vertex],0)),1,1,"")</f>
        <v>5</v>
      </c>
      <c r="BD28" s="48">
        <v>0</v>
      </c>
      <c r="BE28" s="49">
        <v>0</v>
      </c>
      <c r="BF28" s="48">
        <v>0</v>
      </c>
      <c r="BG28" s="49">
        <v>0</v>
      </c>
      <c r="BH28" s="48">
        <v>0</v>
      </c>
      <c r="BI28" s="49">
        <v>0</v>
      </c>
      <c r="BJ28" s="48">
        <v>4</v>
      </c>
      <c r="BK28" s="49">
        <v>100</v>
      </c>
      <c r="BL28" s="48">
        <v>4</v>
      </c>
    </row>
    <row r="29" spans="1:64" ht="15">
      <c r="A29" s="64" t="s">
        <v>238</v>
      </c>
      <c r="B29" s="64" t="s">
        <v>546</v>
      </c>
      <c r="C29" s="65"/>
      <c r="D29" s="66"/>
      <c r="E29" s="67"/>
      <c r="F29" s="68"/>
      <c r="G29" s="65"/>
      <c r="H29" s="69"/>
      <c r="I29" s="70"/>
      <c r="J29" s="70"/>
      <c r="K29" s="34" t="s">
        <v>65</v>
      </c>
      <c r="L29" s="77">
        <v>47</v>
      </c>
      <c r="M29" s="77"/>
      <c r="N29" s="72"/>
      <c r="O29" s="79" t="s">
        <v>647</v>
      </c>
      <c r="P29" s="81">
        <v>43416.6043287037</v>
      </c>
      <c r="Q29" s="79" t="s">
        <v>662</v>
      </c>
      <c r="R29" s="79"/>
      <c r="S29" s="79"/>
      <c r="T29" s="79"/>
      <c r="U29" s="79"/>
      <c r="V29" s="82" t="s">
        <v>886</v>
      </c>
      <c r="W29" s="81">
        <v>43416.6043287037</v>
      </c>
      <c r="X29" s="82" t="s">
        <v>1181</v>
      </c>
      <c r="Y29" s="79"/>
      <c r="Z29" s="79"/>
      <c r="AA29" s="85" t="s">
        <v>1526</v>
      </c>
      <c r="AB29" s="85" t="s">
        <v>1850</v>
      </c>
      <c r="AC29" s="79" t="b">
        <v>0</v>
      </c>
      <c r="AD29" s="79">
        <v>1</v>
      </c>
      <c r="AE29" s="85" t="s">
        <v>1883</v>
      </c>
      <c r="AF29" s="79" t="b">
        <v>0</v>
      </c>
      <c r="AG29" s="79" t="s">
        <v>1910</v>
      </c>
      <c r="AH29" s="79"/>
      <c r="AI29" s="85" t="s">
        <v>1876</v>
      </c>
      <c r="AJ29" s="79" t="b">
        <v>0</v>
      </c>
      <c r="AK29" s="79">
        <v>1</v>
      </c>
      <c r="AL29" s="85" t="s">
        <v>1876</v>
      </c>
      <c r="AM29" s="79" t="s">
        <v>1921</v>
      </c>
      <c r="AN29" s="79" t="b">
        <v>0</v>
      </c>
      <c r="AO29" s="85" t="s">
        <v>1850</v>
      </c>
      <c r="AP29" s="79" t="s">
        <v>176</v>
      </c>
      <c r="AQ29" s="79">
        <v>0</v>
      </c>
      <c r="AR29" s="79">
        <v>0</v>
      </c>
      <c r="AS29" s="79"/>
      <c r="AT29" s="79"/>
      <c r="AU29" s="79"/>
      <c r="AV29" s="79"/>
      <c r="AW29" s="79"/>
      <c r="AX29" s="79"/>
      <c r="AY29" s="79"/>
      <c r="AZ29" s="79"/>
      <c r="BA29">
        <v>1</v>
      </c>
      <c r="BB29" s="78" t="str">
        <f>REPLACE(INDEX(GroupVertices[Group],MATCH(Edges24[[#This Row],[Vertex 1]],GroupVertices[Vertex],0)),1,1,"")</f>
        <v>32</v>
      </c>
      <c r="BC29" s="78" t="str">
        <f>REPLACE(INDEX(GroupVertices[Group],MATCH(Edges24[[#This Row],[Vertex 2]],GroupVertices[Vertex],0)),1,1,"")</f>
        <v>32</v>
      </c>
      <c r="BD29" s="48">
        <v>0</v>
      </c>
      <c r="BE29" s="49">
        <v>0</v>
      </c>
      <c r="BF29" s="48">
        <v>0</v>
      </c>
      <c r="BG29" s="49">
        <v>0</v>
      </c>
      <c r="BH29" s="48">
        <v>0</v>
      </c>
      <c r="BI29" s="49">
        <v>0</v>
      </c>
      <c r="BJ29" s="48">
        <v>50</v>
      </c>
      <c r="BK29" s="49">
        <v>100</v>
      </c>
      <c r="BL29" s="48">
        <v>50</v>
      </c>
    </row>
    <row r="30" spans="1:64" ht="15">
      <c r="A30" s="64" t="s">
        <v>239</v>
      </c>
      <c r="B30" s="64" t="s">
        <v>546</v>
      </c>
      <c r="C30" s="65"/>
      <c r="D30" s="66"/>
      <c r="E30" s="67"/>
      <c r="F30" s="68"/>
      <c r="G30" s="65"/>
      <c r="H30" s="69"/>
      <c r="I30" s="70"/>
      <c r="J30" s="70"/>
      <c r="K30" s="34" t="s">
        <v>65</v>
      </c>
      <c r="L30" s="77">
        <v>48</v>
      </c>
      <c r="M30" s="77"/>
      <c r="N30" s="72"/>
      <c r="O30" s="79" t="s">
        <v>646</v>
      </c>
      <c r="P30" s="81">
        <v>43416.611296296294</v>
      </c>
      <c r="Q30" s="79" t="s">
        <v>663</v>
      </c>
      <c r="R30" s="79"/>
      <c r="S30" s="79"/>
      <c r="T30" s="79"/>
      <c r="U30" s="79"/>
      <c r="V30" s="82" t="s">
        <v>887</v>
      </c>
      <c r="W30" s="81">
        <v>43416.611296296294</v>
      </c>
      <c r="X30" s="82" t="s">
        <v>1182</v>
      </c>
      <c r="Y30" s="79"/>
      <c r="Z30" s="79"/>
      <c r="AA30" s="85" t="s">
        <v>1527</v>
      </c>
      <c r="AB30" s="79"/>
      <c r="AC30" s="79" t="b">
        <v>0</v>
      </c>
      <c r="AD30" s="79">
        <v>0</v>
      </c>
      <c r="AE30" s="85" t="s">
        <v>1876</v>
      </c>
      <c r="AF30" s="79" t="b">
        <v>0</v>
      </c>
      <c r="AG30" s="79" t="s">
        <v>1910</v>
      </c>
      <c r="AH30" s="79"/>
      <c r="AI30" s="85" t="s">
        <v>1876</v>
      </c>
      <c r="AJ30" s="79" t="b">
        <v>0</v>
      </c>
      <c r="AK30" s="79">
        <v>1</v>
      </c>
      <c r="AL30" s="85" t="s">
        <v>1526</v>
      </c>
      <c r="AM30" s="79" t="s">
        <v>1919</v>
      </c>
      <c r="AN30" s="79" t="b">
        <v>0</v>
      </c>
      <c r="AO30" s="85" t="s">
        <v>1526</v>
      </c>
      <c r="AP30" s="79" t="s">
        <v>176</v>
      </c>
      <c r="AQ30" s="79">
        <v>0</v>
      </c>
      <c r="AR30" s="79">
        <v>0</v>
      </c>
      <c r="AS30" s="79"/>
      <c r="AT30" s="79"/>
      <c r="AU30" s="79"/>
      <c r="AV30" s="79"/>
      <c r="AW30" s="79"/>
      <c r="AX30" s="79"/>
      <c r="AY30" s="79"/>
      <c r="AZ30" s="79"/>
      <c r="BA30">
        <v>1</v>
      </c>
      <c r="BB30" s="78" t="str">
        <f>REPLACE(INDEX(GroupVertices[Group],MATCH(Edges24[[#This Row],[Vertex 1]],GroupVertices[Vertex],0)),1,1,"")</f>
        <v>32</v>
      </c>
      <c r="BC30" s="78" t="str">
        <f>REPLACE(INDEX(GroupVertices[Group],MATCH(Edges24[[#This Row],[Vertex 2]],GroupVertices[Vertex],0)),1,1,"")</f>
        <v>32</v>
      </c>
      <c r="BD30" s="48"/>
      <c r="BE30" s="49"/>
      <c r="BF30" s="48"/>
      <c r="BG30" s="49"/>
      <c r="BH30" s="48"/>
      <c r="BI30" s="49"/>
      <c r="BJ30" s="48"/>
      <c r="BK30" s="49"/>
      <c r="BL30" s="48"/>
    </row>
    <row r="31" spans="1:64" ht="15">
      <c r="A31" s="64" t="s">
        <v>240</v>
      </c>
      <c r="B31" s="64" t="s">
        <v>547</v>
      </c>
      <c r="C31" s="65"/>
      <c r="D31" s="66"/>
      <c r="E31" s="67"/>
      <c r="F31" s="68"/>
      <c r="G31" s="65"/>
      <c r="H31" s="69"/>
      <c r="I31" s="70"/>
      <c r="J31" s="70"/>
      <c r="K31" s="34" t="s">
        <v>65</v>
      </c>
      <c r="L31" s="77">
        <v>50</v>
      </c>
      <c r="M31" s="77"/>
      <c r="N31" s="72"/>
      <c r="O31" s="79" t="s">
        <v>646</v>
      </c>
      <c r="P31" s="81">
        <v>43416.942511574074</v>
      </c>
      <c r="Q31" s="79" t="s">
        <v>664</v>
      </c>
      <c r="R31" s="79"/>
      <c r="S31" s="79"/>
      <c r="T31" s="79"/>
      <c r="U31" s="79"/>
      <c r="V31" s="82" t="s">
        <v>888</v>
      </c>
      <c r="W31" s="81">
        <v>43416.942511574074</v>
      </c>
      <c r="X31" s="82" t="s">
        <v>1183</v>
      </c>
      <c r="Y31" s="79"/>
      <c r="Z31" s="79"/>
      <c r="AA31" s="85" t="s">
        <v>1528</v>
      </c>
      <c r="AB31" s="85" t="s">
        <v>1851</v>
      </c>
      <c r="AC31" s="79" t="b">
        <v>0</v>
      </c>
      <c r="AD31" s="79">
        <v>1</v>
      </c>
      <c r="AE31" s="85" t="s">
        <v>1884</v>
      </c>
      <c r="AF31" s="79" t="b">
        <v>0</v>
      </c>
      <c r="AG31" s="79" t="s">
        <v>1909</v>
      </c>
      <c r="AH31" s="79"/>
      <c r="AI31" s="85" t="s">
        <v>1876</v>
      </c>
      <c r="AJ31" s="79" t="b">
        <v>0</v>
      </c>
      <c r="AK31" s="79">
        <v>0</v>
      </c>
      <c r="AL31" s="85" t="s">
        <v>1876</v>
      </c>
      <c r="AM31" s="79" t="s">
        <v>1919</v>
      </c>
      <c r="AN31" s="79" t="b">
        <v>0</v>
      </c>
      <c r="AO31" s="85" t="s">
        <v>1851</v>
      </c>
      <c r="AP31" s="79" t="s">
        <v>176</v>
      </c>
      <c r="AQ31" s="79">
        <v>0</v>
      </c>
      <c r="AR31" s="79">
        <v>0</v>
      </c>
      <c r="AS31" s="79"/>
      <c r="AT31" s="79"/>
      <c r="AU31" s="79"/>
      <c r="AV31" s="79"/>
      <c r="AW31" s="79"/>
      <c r="AX31" s="79"/>
      <c r="AY31" s="79"/>
      <c r="AZ31" s="79"/>
      <c r="BA31">
        <v>1</v>
      </c>
      <c r="BB31" s="78" t="str">
        <f>REPLACE(INDEX(GroupVertices[Group],MATCH(Edges24[[#This Row],[Vertex 1]],GroupVertices[Vertex],0)),1,1,"")</f>
        <v>31</v>
      </c>
      <c r="BC31" s="78" t="str">
        <f>REPLACE(INDEX(GroupVertices[Group],MATCH(Edges24[[#This Row],[Vertex 2]],GroupVertices[Vertex],0)),1,1,"")</f>
        <v>31</v>
      </c>
      <c r="BD31" s="48"/>
      <c r="BE31" s="49"/>
      <c r="BF31" s="48"/>
      <c r="BG31" s="49"/>
      <c r="BH31" s="48"/>
      <c r="BI31" s="49"/>
      <c r="BJ31" s="48"/>
      <c r="BK31" s="49"/>
      <c r="BL31" s="48"/>
    </row>
    <row r="32" spans="1:64" ht="15">
      <c r="A32" s="64" t="s">
        <v>241</v>
      </c>
      <c r="B32" s="64" t="s">
        <v>549</v>
      </c>
      <c r="C32" s="65"/>
      <c r="D32" s="66"/>
      <c r="E32" s="67"/>
      <c r="F32" s="68"/>
      <c r="G32" s="65"/>
      <c r="H32" s="69"/>
      <c r="I32" s="70"/>
      <c r="J32" s="70"/>
      <c r="K32" s="34" t="s">
        <v>65</v>
      </c>
      <c r="L32" s="77">
        <v>52</v>
      </c>
      <c r="M32" s="77"/>
      <c r="N32" s="72"/>
      <c r="O32" s="79" t="s">
        <v>646</v>
      </c>
      <c r="P32" s="81">
        <v>43417.40142361111</v>
      </c>
      <c r="Q32" s="79" t="s">
        <v>665</v>
      </c>
      <c r="R32" s="79"/>
      <c r="S32" s="79"/>
      <c r="T32" s="79"/>
      <c r="U32" s="79"/>
      <c r="V32" s="82" t="s">
        <v>889</v>
      </c>
      <c r="W32" s="81">
        <v>43417.40142361111</v>
      </c>
      <c r="X32" s="82" t="s">
        <v>1184</v>
      </c>
      <c r="Y32" s="79"/>
      <c r="Z32" s="79"/>
      <c r="AA32" s="85" t="s">
        <v>1529</v>
      </c>
      <c r="AB32" s="85" t="s">
        <v>1852</v>
      </c>
      <c r="AC32" s="79" t="b">
        <v>0</v>
      </c>
      <c r="AD32" s="79">
        <v>0</v>
      </c>
      <c r="AE32" s="85" t="s">
        <v>1885</v>
      </c>
      <c r="AF32" s="79" t="b">
        <v>0</v>
      </c>
      <c r="AG32" s="79" t="s">
        <v>1909</v>
      </c>
      <c r="AH32" s="79"/>
      <c r="AI32" s="85" t="s">
        <v>1876</v>
      </c>
      <c r="AJ32" s="79" t="b">
        <v>0</v>
      </c>
      <c r="AK32" s="79">
        <v>0</v>
      </c>
      <c r="AL32" s="85" t="s">
        <v>1876</v>
      </c>
      <c r="AM32" s="79" t="s">
        <v>1920</v>
      </c>
      <c r="AN32" s="79" t="b">
        <v>0</v>
      </c>
      <c r="AO32" s="85" t="s">
        <v>1852</v>
      </c>
      <c r="AP32" s="79" t="s">
        <v>176</v>
      </c>
      <c r="AQ32" s="79">
        <v>0</v>
      </c>
      <c r="AR32" s="79">
        <v>0</v>
      </c>
      <c r="AS32" s="79" t="s">
        <v>1941</v>
      </c>
      <c r="AT32" s="79" t="s">
        <v>1944</v>
      </c>
      <c r="AU32" s="79" t="s">
        <v>1947</v>
      </c>
      <c r="AV32" s="79" t="s">
        <v>1950</v>
      </c>
      <c r="AW32" s="79" t="s">
        <v>1953</v>
      </c>
      <c r="AX32" s="79" t="s">
        <v>1956</v>
      </c>
      <c r="AY32" s="79" t="s">
        <v>1958</v>
      </c>
      <c r="AZ32" s="82" t="s">
        <v>1960</v>
      </c>
      <c r="BA32">
        <v>1</v>
      </c>
      <c r="BB32" s="78" t="str">
        <f>REPLACE(INDEX(GroupVertices[Group],MATCH(Edges24[[#This Row],[Vertex 1]],GroupVertices[Vertex],0)),1,1,"")</f>
        <v>16</v>
      </c>
      <c r="BC32" s="78" t="str">
        <f>REPLACE(INDEX(GroupVertices[Group],MATCH(Edges24[[#This Row],[Vertex 2]],GroupVertices[Vertex],0)),1,1,"")</f>
        <v>16</v>
      </c>
      <c r="BD32" s="48"/>
      <c r="BE32" s="49"/>
      <c r="BF32" s="48"/>
      <c r="BG32" s="49"/>
      <c r="BH32" s="48"/>
      <c r="BI32" s="49"/>
      <c r="BJ32" s="48"/>
      <c r="BK32" s="49"/>
      <c r="BL32" s="48"/>
    </row>
    <row r="33" spans="1:64" ht="15">
      <c r="A33" s="64" t="s">
        <v>242</v>
      </c>
      <c r="B33" s="64" t="s">
        <v>553</v>
      </c>
      <c r="C33" s="65"/>
      <c r="D33" s="66"/>
      <c r="E33" s="67"/>
      <c r="F33" s="68"/>
      <c r="G33" s="65"/>
      <c r="H33" s="69"/>
      <c r="I33" s="70"/>
      <c r="J33" s="70"/>
      <c r="K33" s="34" t="s">
        <v>65</v>
      </c>
      <c r="L33" s="77">
        <v>56</v>
      </c>
      <c r="M33" s="77"/>
      <c r="N33" s="72"/>
      <c r="O33" s="79" t="s">
        <v>647</v>
      </c>
      <c r="P33" s="81">
        <v>43417.05280092593</v>
      </c>
      <c r="Q33" s="79" t="s">
        <v>666</v>
      </c>
      <c r="R33" s="79"/>
      <c r="S33" s="79"/>
      <c r="T33" s="79"/>
      <c r="U33" s="79"/>
      <c r="V33" s="82" t="s">
        <v>890</v>
      </c>
      <c r="W33" s="81">
        <v>43417.05280092593</v>
      </c>
      <c r="X33" s="82" t="s">
        <v>1185</v>
      </c>
      <c r="Y33" s="79"/>
      <c r="Z33" s="79"/>
      <c r="AA33" s="85" t="s">
        <v>1530</v>
      </c>
      <c r="AB33" s="85" t="s">
        <v>1853</v>
      </c>
      <c r="AC33" s="79" t="b">
        <v>0</v>
      </c>
      <c r="AD33" s="79">
        <v>0</v>
      </c>
      <c r="AE33" s="85" t="s">
        <v>1886</v>
      </c>
      <c r="AF33" s="79" t="b">
        <v>0</v>
      </c>
      <c r="AG33" s="79" t="s">
        <v>1909</v>
      </c>
      <c r="AH33" s="79"/>
      <c r="AI33" s="85" t="s">
        <v>1876</v>
      </c>
      <c r="AJ33" s="79" t="b">
        <v>0</v>
      </c>
      <c r="AK33" s="79">
        <v>0</v>
      </c>
      <c r="AL33" s="85" t="s">
        <v>1876</v>
      </c>
      <c r="AM33" s="79" t="s">
        <v>1919</v>
      </c>
      <c r="AN33" s="79" t="b">
        <v>0</v>
      </c>
      <c r="AO33" s="85" t="s">
        <v>1853</v>
      </c>
      <c r="AP33" s="79" t="s">
        <v>176</v>
      </c>
      <c r="AQ33" s="79">
        <v>0</v>
      </c>
      <c r="AR33" s="79">
        <v>0</v>
      </c>
      <c r="AS33" s="79"/>
      <c r="AT33" s="79"/>
      <c r="AU33" s="79"/>
      <c r="AV33" s="79"/>
      <c r="AW33" s="79"/>
      <c r="AX33" s="79"/>
      <c r="AY33" s="79"/>
      <c r="AZ33" s="79"/>
      <c r="BA33">
        <v>1</v>
      </c>
      <c r="BB33" s="78" t="str">
        <f>REPLACE(INDEX(GroupVertices[Group],MATCH(Edges24[[#This Row],[Vertex 1]],GroupVertices[Vertex],0)),1,1,"")</f>
        <v>30</v>
      </c>
      <c r="BC33" s="78" t="str">
        <f>REPLACE(INDEX(GroupVertices[Group],MATCH(Edges24[[#This Row],[Vertex 2]],GroupVertices[Vertex],0)),1,1,"")</f>
        <v>30</v>
      </c>
      <c r="BD33" s="48">
        <v>2</v>
      </c>
      <c r="BE33" s="49">
        <v>8</v>
      </c>
      <c r="BF33" s="48">
        <v>0</v>
      </c>
      <c r="BG33" s="49">
        <v>0</v>
      </c>
      <c r="BH33" s="48">
        <v>0</v>
      </c>
      <c r="BI33" s="49">
        <v>0</v>
      </c>
      <c r="BJ33" s="48">
        <v>23</v>
      </c>
      <c r="BK33" s="49">
        <v>92</v>
      </c>
      <c r="BL33" s="48">
        <v>25</v>
      </c>
    </row>
    <row r="34" spans="1:64" ht="15">
      <c r="A34" s="64" t="s">
        <v>243</v>
      </c>
      <c r="B34" s="64" t="s">
        <v>553</v>
      </c>
      <c r="C34" s="65"/>
      <c r="D34" s="66"/>
      <c r="E34" s="67"/>
      <c r="F34" s="68"/>
      <c r="G34" s="65"/>
      <c r="H34" s="69"/>
      <c r="I34" s="70"/>
      <c r="J34" s="70"/>
      <c r="K34" s="34" t="s">
        <v>65</v>
      </c>
      <c r="L34" s="77">
        <v>57</v>
      </c>
      <c r="M34" s="77"/>
      <c r="N34" s="72"/>
      <c r="O34" s="79" t="s">
        <v>646</v>
      </c>
      <c r="P34" s="81">
        <v>43420.524351851855</v>
      </c>
      <c r="Q34" s="79" t="s">
        <v>667</v>
      </c>
      <c r="R34" s="79"/>
      <c r="S34" s="79"/>
      <c r="T34" s="79"/>
      <c r="U34" s="79"/>
      <c r="V34" s="82" t="s">
        <v>891</v>
      </c>
      <c r="W34" s="81">
        <v>43420.524351851855</v>
      </c>
      <c r="X34" s="82" t="s">
        <v>1186</v>
      </c>
      <c r="Y34" s="79"/>
      <c r="Z34" s="79"/>
      <c r="AA34" s="85" t="s">
        <v>1531</v>
      </c>
      <c r="AB34" s="79"/>
      <c r="AC34" s="79" t="b">
        <v>0</v>
      </c>
      <c r="AD34" s="79">
        <v>0</v>
      </c>
      <c r="AE34" s="85" t="s">
        <v>1876</v>
      </c>
      <c r="AF34" s="79" t="b">
        <v>0</v>
      </c>
      <c r="AG34" s="79" t="s">
        <v>1909</v>
      </c>
      <c r="AH34" s="79"/>
      <c r="AI34" s="85" t="s">
        <v>1876</v>
      </c>
      <c r="AJ34" s="79" t="b">
        <v>0</v>
      </c>
      <c r="AK34" s="79">
        <v>1</v>
      </c>
      <c r="AL34" s="85" t="s">
        <v>1530</v>
      </c>
      <c r="AM34" s="79" t="s">
        <v>1919</v>
      </c>
      <c r="AN34" s="79" t="b">
        <v>0</v>
      </c>
      <c r="AO34" s="85" t="s">
        <v>1530</v>
      </c>
      <c r="AP34" s="79" t="s">
        <v>176</v>
      </c>
      <c r="AQ34" s="79">
        <v>0</v>
      </c>
      <c r="AR34" s="79">
        <v>0</v>
      </c>
      <c r="AS34" s="79"/>
      <c r="AT34" s="79"/>
      <c r="AU34" s="79"/>
      <c r="AV34" s="79"/>
      <c r="AW34" s="79"/>
      <c r="AX34" s="79"/>
      <c r="AY34" s="79"/>
      <c r="AZ34" s="79"/>
      <c r="BA34">
        <v>1</v>
      </c>
      <c r="BB34" s="78" t="str">
        <f>REPLACE(INDEX(GroupVertices[Group],MATCH(Edges24[[#This Row],[Vertex 1]],GroupVertices[Vertex],0)),1,1,"")</f>
        <v>30</v>
      </c>
      <c r="BC34" s="78" t="str">
        <f>REPLACE(INDEX(GroupVertices[Group],MATCH(Edges24[[#This Row],[Vertex 2]],GroupVertices[Vertex],0)),1,1,"")</f>
        <v>30</v>
      </c>
      <c r="BD34" s="48"/>
      <c r="BE34" s="49"/>
      <c r="BF34" s="48"/>
      <c r="BG34" s="49"/>
      <c r="BH34" s="48"/>
      <c r="BI34" s="49"/>
      <c r="BJ34" s="48"/>
      <c r="BK34" s="49"/>
      <c r="BL34" s="48"/>
    </row>
    <row r="35" spans="1:64" ht="15">
      <c r="A35" s="64" t="s">
        <v>244</v>
      </c>
      <c r="B35" s="64" t="s">
        <v>554</v>
      </c>
      <c r="C35" s="65"/>
      <c r="D35" s="66"/>
      <c r="E35" s="67"/>
      <c r="F35" s="68"/>
      <c r="G35" s="65"/>
      <c r="H35" s="69"/>
      <c r="I35" s="70"/>
      <c r="J35" s="70"/>
      <c r="K35" s="34" t="s">
        <v>65</v>
      </c>
      <c r="L35" s="77">
        <v>59</v>
      </c>
      <c r="M35" s="77"/>
      <c r="N35" s="72"/>
      <c r="O35" s="79" t="s">
        <v>646</v>
      </c>
      <c r="P35" s="81">
        <v>43420.684328703705</v>
      </c>
      <c r="Q35" s="79" t="s">
        <v>668</v>
      </c>
      <c r="R35" s="82" t="s">
        <v>773</v>
      </c>
      <c r="S35" s="79" t="s">
        <v>803</v>
      </c>
      <c r="T35" s="79" t="s">
        <v>822</v>
      </c>
      <c r="U35" s="82" t="s">
        <v>848</v>
      </c>
      <c r="V35" s="82" t="s">
        <v>848</v>
      </c>
      <c r="W35" s="81">
        <v>43420.684328703705</v>
      </c>
      <c r="X35" s="82" t="s">
        <v>1187</v>
      </c>
      <c r="Y35" s="79"/>
      <c r="Z35" s="79"/>
      <c r="AA35" s="85" t="s">
        <v>1532</v>
      </c>
      <c r="AB35" s="79"/>
      <c r="AC35" s="79" t="b">
        <v>0</v>
      </c>
      <c r="AD35" s="79">
        <v>0</v>
      </c>
      <c r="AE35" s="85" t="s">
        <v>1876</v>
      </c>
      <c r="AF35" s="79" t="b">
        <v>0</v>
      </c>
      <c r="AG35" s="79" t="s">
        <v>1910</v>
      </c>
      <c r="AH35" s="79"/>
      <c r="AI35" s="85" t="s">
        <v>1876</v>
      </c>
      <c r="AJ35" s="79" t="b">
        <v>0</v>
      </c>
      <c r="AK35" s="79">
        <v>0</v>
      </c>
      <c r="AL35" s="85" t="s">
        <v>1876</v>
      </c>
      <c r="AM35" s="79" t="s">
        <v>1921</v>
      </c>
      <c r="AN35" s="79" t="b">
        <v>0</v>
      </c>
      <c r="AO35" s="85" t="s">
        <v>1532</v>
      </c>
      <c r="AP35" s="79" t="s">
        <v>176</v>
      </c>
      <c r="AQ35" s="79">
        <v>0</v>
      </c>
      <c r="AR35" s="79">
        <v>0</v>
      </c>
      <c r="AS35" s="79"/>
      <c r="AT35" s="79"/>
      <c r="AU35" s="79"/>
      <c r="AV35" s="79"/>
      <c r="AW35" s="79"/>
      <c r="AX35" s="79"/>
      <c r="AY35" s="79"/>
      <c r="AZ35" s="79"/>
      <c r="BA35">
        <v>1</v>
      </c>
      <c r="BB35" s="78" t="str">
        <f>REPLACE(INDEX(GroupVertices[Group],MATCH(Edges24[[#This Row],[Vertex 1]],GroupVertices[Vertex],0)),1,1,"")</f>
        <v>53</v>
      </c>
      <c r="BC35" s="78" t="str">
        <f>REPLACE(INDEX(GroupVertices[Group],MATCH(Edges24[[#This Row],[Vertex 2]],GroupVertices[Vertex],0)),1,1,"")</f>
        <v>53</v>
      </c>
      <c r="BD35" s="48">
        <v>0</v>
      </c>
      <c r="BE35" s="49">
        <v>0</v>
      </c>
      <c r="BF35" s="48">
        <v>0</v>
      </c>
      <c r="BG35" s="49">
        <v>0</v>
      </c>
      <c r="BH35" s="48">
        <v>0</v>
      </c>
      <c r="BI35" s="49">
        <v>0</v>
      </c>
      <c r="BJ35" s="48">
        <v>15</v>
      </c>
      <c r="BK35" s="49">
        <v>100</v>
      </c>
      <c r="BL35" s="48">
        <v>15</v>
      </c>
    </row>
    <row r="36" spans="1:64" ht="15">
      <c r="A36" s="64" t="s">
        <v>245</v>
      </c>
      <c r="B36" s="64" t="s">
        <v>282</v>
      </c>
      <c r="C36" s="65"/>
      <c r="D36" s="66"/>
      <c r="E36" s="67"/>
      <c r="F36" s="68"/>
      <c r="G36" s="65"/>
      <c r="H36" s="69"/>
      <c r="I36" s="70"/>
      <c r="J36" s="70"/>
      <c r="K36" s="34" t="s">
        <v>65</v>
      </c>
      <c r="L36" s="77">
        <v>60</v>
      </c>
      <c r="M36" s="77"/>
      <c r="N36" s="72"/>
      <c r="O36" s="79" t="s">
        <v>646</v>
      </c>
      <c r="P36" s="81">
        <v>43421.52125</v>
      </c>
      <c r="Q36" s="79" t="s">
        <v>669</v>
      </c>
      <c r="R36" s="79"/>
      <c r="S36" s="79"/>
      <c r="T36" s="79"/>
      <c r="U36" s="79"/>
      <c r="V36" s="82" t="s">
        <v>892</v>
      </c>
      <c r="W36" s="81">
        <v>43421.52125</v>
      </c>
      <c r="X36" s="82" t="s">
        <v>1188</v>
      </c>
      <c r="Y36" s="79"/>
      <c r="Z36" s="79"/>
      <c r="AA36" s="85" t="s">
        <v>1533</v>
      </c>
      <c r="AB36" s="79"/>
      <c r="AC36" s="79" t="b">
        <v>0</v>
      </c>
      <c r="AD36" s="79">
        <v>0</v>
      </c>
      <c r="AE36" s="85" t="s">
        <v>1876</v>
      </c>
      <c r="AF36" s="79" t="b">
        <v>0</v>
      </c>
      <c r="AG36" s="79" t="s">
        <v>1910</v>
      </c>
      <c r="AH36" s="79"/>
      <c r="AI36" s="85" t="s">
        <v>1876</v>
      </c>
      <c r="AJ36" s="79" t="b">
        <v>0</v>
      </c>
      <c r="AK36" s="79">
        <v>10</v>
      </c>
      <c r="AL36" s="85" t="s">
        <v>1570</v>
      </c>
      <c r="AM36" s="79" t="s">
        <v>1919</v>
      </c>
      <c r="AN36" s="79" t="b">
        <v>0</v>
      </c>
      <c r="AO36" s="85" t="s">
        <v>1570</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0</v>
      </c>
      <c r="BE36" s="49">
        <v>0</v>
      </c>
      <c r="BF36" s="48">
        <v>0</v>
      </c>
      <c r="BG36" s="49">
        <v>0</v>
      </c>
      <c r="BH36" s="48">
        <v>0</v>
      </c>
      <c r="BI36" s="49">
        <v>0</v>
      </c>
      <c r="BJ36" s="48">
        <v>24</v>
      </c>
      <c r="BK36" s="49">
        <v>100</v>
      </c>
      <c r="BL36" s="48">
        <v>24</v>
      </c>
    </row>
    <row r="37" spans="1:64" ht="15">
      <c r="A37" s="64" t="s">
        <v>246</v>
      </c>
      <c r="B37" s="64" t="s">
        <v>282</v>
      </c>
      <c r="C37" s="65"/>
      <c r="D37" s="66"/>
      <c r="E37" s="67"/>
      <c r="F37" s="68"/>
      <c r="G37" s="65"/>
      <c r="H37" s="69"/>
      <c r="I37" s="70"/>
      <c r="J37" s="70"/>
      <c r="K37" s="34" t="s">
        <v>65</v>
      </c>
      <c r="L37" s="77">
        <v>61</v>
      </c>
      <c r="M37" s="77"/>
      <c r="N37" s="72"/>
      <c r="O37" s="79" t="s">
        <v>646</v>
      </c>
      <c r="P37" s="81">
        <v>43421.52248842592</v>
      </c>
      <c r="Q37" s="79" t="s">
        <v>669</v>
      </c>
      <c r="R37" s="79"/>
      <c r="S37" s="79"/>
      <c r="T37" s="79"/>
      <c r="U37" s="79"/>
      <c r="V37" s="82" t="s">
        <v>893</v>
      </c>
      <c r="W37" s="81">
        <v>43421.52248842592</v>
      </c>
      <c r="X37" s="82" t="s">
        <v>1189</v>
      </c>
      <c r="Y37" s="79"/>
      <c r="Z37" s="79"/>
      <c r="AA37" s="85" t="s">
        <v>1534</v>
      </c>
      <c r="AB37" s="79"/>
      <c r="AC37" s="79" t="b">
        <v>0</v>
      </c>
      <c r="AD37" s="79">
        <v>0</v>
      </c>
      <c r="AE37" s="85" t="s">
        <v>1876</v>
      </c>
      <c r="AF37" s="79" t="b">
        <v>0</v>
      </c>
      <c r="AG37" s="79" t="s">
        <v>1910</v>
      </c>
      <c r="AH37" s="79"/>
      <c r="AI37" s="85" t="s">
        <v>1876</v>
      </c>
      <c r="AJ37" s="79" t="b">
        <v>0</v>
      </c>
      <c r="AK37" s="79">
        <v>10</v>
      </c>
      <c r="AL37" s="85" t="s">
        <v>1570</v>
      </c>
      <c r="AM37" s="79" t="s">
        <v>1921</v>
      </c>
      <c r="AN37" s="79" t="b">
        <v>0</v>
      </c>
      <c r="AO37" s="85" t="s">
        <v>1570</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24</v>
      </c>
      <c r="BK37" s="49">
        <v>100</v>
      </c>
      <c r="BL37" s="48">
        <v>24</v>
      </c>
    </row>
    <row r="38" spans="1:64" ht="15">
      <c r="A38" s="64" t="s">
        <v>247</v>
      </c>
      <c r="B38" s="64" t="s">
        <v>282</v>
      </c>
      <c r="C38" s="65"/>
      <c r="D38" s="66"/>
      <c r="E38" s="67"/>
      <c r="F38" s="68"/>
      <c r="G38" s="65"/>
      <c r="H38" s="69"/>
      <c r="I38" s="70"/>
      <c r="J38" s="70"/>
      <c r="K38" s="34" t="s">
        <v>65</v>
      </c>
      <c r="L38" s="77">
        <v>62</v>
      </c>
      <c r="M38" s="77"/>
      <c r="N38" s="72"/>
      <c r="O38" s="79" t="s">
        <v>646</v>
      </c>
      <c r="P38" s="81">
        <v>43421.73459490741</v>
      </c>
      <c r="Q38" s="79" t="s">
        <v>669</v>
      </c>
      <c r="R38" s="79"/>
      <c r="S38" s="79"/>
      <c r="T38" s="79"/>
      <c r="U38" s="79"/>
      <c r="V38" s="82" t="s">
        <v>894</v>
      </c>
      <c r="W38" s="81">
        <v>43421.73459490741</v>
      </c>
      <c r="X38" s="82" t="s">
        <v>1190</v>
      </c>
      <c r="Y38" s="79"/>
      <c r="Z38" s="79"/>
      <c r="AA38" s="85" t="s">
        <v>1535</v>
      </c>
      <c r="AB38" s="79"/>
      <c r="AC38" s="79" t="b">
        <v>0</v>
      </c>
      <c r="AD38" s="79">
        <v>0</v>
      </c>
      <c r="AE38" s="85" t="s">
        <v>1876</v>
      </c>
      <c r="AF38" s="79" t="b">
        <v>0</v>
      </c>
      <c r="AG38" s="79" t="s">
        <v>1910</v>
      </c>
      <c r="AH38" s="79"/>
      <c r="AI38" s="85" t="s">
        <v>1876</v>
      </c>
      <c r="AJ38" s="79" t="b">
        <v>0</v>
      </c>
      <c r="AK38" s="79">
        <v>10</v>
      </c>
      <c r="AL38" s="85" t="s">
        <v>1570</v>
      </c>
      <c r="AM38" s="79" t="s">
        <v>1920</v>
      </c>
      <c r="AN38" s="79" t="b">
        <v>0</v>
      </c>
      <c r="AO38" s="85" t="s">
        <v>1570</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v>0</v>
      </c>
      <c r="BE38" s="49">
        <v>0</v>
      </c>
      <c r="BF38" s="48">
        <v>0</v>
      </c>
      <c r="BG38" s="49">
        <v>0</v>
      </c>
      <c r="BH38" s="48">
        <v>0</v>
      </c>
      <c r="BI38" s="49">
        <v>0</v>
      </c>
      <c r="BJ38" s="48">
        <v>24</v>
      </c>
      <c r="BK38" s="49">
        <v>100</v>
      </c>
      <c r="BL38" s="48">
        <v>24</v>
      </c>
    </row>
    <row r="39" spans="1:64" ht="15">
      <c r="A39" s="64" t="s">
        <v>248</v>
      </c>
      <c r="B39" s="64" t="s">
        <v>282</v>
      </c>
      <c r="C39" s="65"/>
      <c r="D39" s="66"/>
      <c r="E39" s="67"/>
      <c r="F39" s="68"/>
      <c r="G39" s="65"/>
      <c r="H39" s="69"/>
      <c r="I39" s="70"/>
      <c r="J39" s="70"/>
      <c r="K39" s="34" t="s">
        <v>65</v>
      </c>
      <c r="L39" s="77">
        <v>63</v>
      </c>
      <c r="M39" s="77"/>
      <c r="N39" s="72"/>
      <c r="O39" s="79" t="s">
        <v>646</v>
      </c>
      <c r="P39" s="81">
        <v>43421.738125</v>
      </c>
      <c r="Q39" s="79" t="s">
        <v>669</v>
      </c>
      <c r="R39" s="79"/>
      <c r="S39" s="79"/>
      <c r="T39" s="79"/>
      <c r="U39" s="79"/>
      <c r="V39" s="82" t="s">
        <v>895</v>
      </c>
      <c r="W39" s="81">
        <v>43421.738125</v>
      </c>
      <c r="X39" s="82" t="s">
        <v>1191</v>
      </c>
      <c r="Y39" s="79"/>
      <c r="Z39" s="79"/>
      <c r="AA39" s="85" t="s">
        <v>1536</v>
      </c>
      <c r="AB39" s="79"/>
      <c r="AC39" s="79" t="b">
        <v>0</v>
      </c>
      <c r="AD39" s="79">
        <v>0</v>
      </c>
      <c r="AE39" s="85" t="s">
        <v>1876</v>
      </c>
      <c r="AF39" s="79" t="b">
        <v>0</v>
      </c>
      <c r="AG39" s="79" t="s">
        <v>1910</v>
      </c>
      <c r="AH39" s="79"/>
      <c r="AI39" s="85" t="s">
        <v>1876</v>
      </c>
      <c r="AJ39" s="79" t="b">
        <v>0</v>
      </c>
      <c r="AK39" s="79">
        <v>10</v>
      </c>
      <c r="AL39" s="85" t="s">
        <v>1570</v>
      </c>
      <c r="AM39" s="79" t="s">
        <v>1921</v>
      </c>
      <c r="AN39" s="79" t="b">
        <v>0</v>
      </c>
      <c r="AO39" s="85" t="s">
        <v>1570</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v>0</v>
      </c>
      <c r="BE39" s="49">
        <v>0</v>
      </c>
      <c r="BF39" s="48">
        <v>0</v>
      </c>
      <c r="BG39" s="49">
        <v>0</v>
      </c>
      <c r="BH39" s="48">
        <v>0</v>
      </c>
      <c r="BI39" s="49">
        <v>0</v>
      </c>
      <c r="BJ39" s="48">
        <v>24</v>
      </c>
      <c r="BK39" s="49">
        <v>100</v>
      </c>
      <c r="BL39" s="48">
        <v>24</v>
      </c>
    </row>
    <row r="40" spans="1:64" ht="15">
      <c r="A40" s="64" t="s">
        <v>249</v>
      </c>
      <c r="B40" s="64" t="s">
        <v>282</v>
      </c>
      <c r="C40" s="65"/>
      <c r="D40" s="66"/>
      <c r="E40" s="67"/>
      <c r="F40" s="68"/>
      <c r="G40" s="65"/>
      <c r="H40" s="69"/>
      <c r="I40" s="70"/>
      <c r="J40" s="70"/>
      <c r="K40" s="34" t="s">
        <v>65</v>
      </c>
      <c r="L40" s="77">
        <v>64</v>
      </c>
      <c r="M40" s="77"/>
      <c r="N40" s="72"/>
      <c r="O40" s="79" t="s">
        <v>646</v>
      </c>
      <c r="P40" s="81">
        <v>43421.74298611111</v>
      </c>
      <c r="Q40" s="79" t="s">
        <v>669</v>
      </c>
      <c r="R40" s="79"/>
      <c r="S40" s="79"/>
      <c r="T40" s="79"/>
      <c r="U40" s="79"/>
      <c r="V40" s="82" t="s">
        <v>896</v>
      </c>
      <c r="W40" s="81">
        <v>43421.74298611111</v>
      </c>
      <c r="X40" s="82" t="s">
        <v>1192</v>
      </c>
      <c r="Y40" s="79"/>
      <c r="Z40" s="79"/>
      <c r="AA40" s="85" t="s">
        <v>1537</v>
      </c>
      <c r="AB40" s="79"/>
      <c r="AC40" s="79" t="b">
        <v>0</v>
      </c>
      <c r="AD40" s="79">
        <v>0</v>
      </c>
      <c r="AE40" s="85" t="s">
        <v>1876</v>
      </c>
      <c r="AF40" s="79" t="b">
        <v>0</v>
      </c>
      <c r="AG40" s="79" t="s">
        <v>1910</v>
      </c>
      <c r="AH40" s="79"/>
      <c r="AI40" s="85" t="s">
        <v>1876</v>
      </c>
      <c r="AJ40" s="79" t="b">
        <v>0</v>
      </c>
      <c r="AK40" s="79">
        <v>10</v>
      </c>
      <c r="AL40" s="85" t="s">
        <v>1570</v>
      </c>
      <c r="AM40" s="79" t="s">
        <v>1919</v>
      </c>
      <c r="AN40" s="79" t="b">
        <v>0</v>
      </c>
      <c r="AO40" s="85" t="s">
        <v>1570</v>
      </c>
      <c r="AP40" s="79" t="s">
        <v>176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v>0</v>
      </c>
      <c r="BE40" s="49">
        <v>0</v>
      </c>
      <c r="BF40" s="48">
        <v>0</v>
      </c>
      <c r="BG40" s="49">
        <v>0</v>
      </c>
      <c r="BH40" s="48">
        <v>0</v>
      </c>
      <c r="BI40" s="49">
        <v>0</v>
      </c>
      <c r="BJ40" s="48">
        <v>24</v>
      </c>
      <c r="BK40" s="49">
        <v>100</v>
      </c>
      <c r="BL40" s="48">
        <v>24</v>
      </c>
    </row>
    <row r="41" spans="1:64" ht="15">
      <c r="A41" s="64" t="s">
        <v>250</v>
      </c>
      <c r="B41" s="64" t="s">
        <v>282</v>
      </c>
      <c r="C41" s="65"/>
      <c r="D41" s="66"/>
      <c r="E41" s="67"/>
      <c r="F41" s="68"/>
      <c r="G41" s="65"/>
      <c r="H41" s="69"/>
      <c r="I41" s="70"/>
      <c r="J41" s="70"/>
      <c r="K41" s="34" t="s">
        <v>65</v>
      </c>
      <c r="L41" s="77">
        <v>65</v>
      </c>
      <c r="M41" s="77"/>
      <c r="N41" s="72"/>
      <c r="O41" s="79" t="s">
        <v>646</v>
      </c>
      <c r="P41" s="81">
        <v>43421.74462962963</v>
      </c>
      <c r="Q41" s="79" t="s">
        <v>669</v>
      </c>
      <c r="R41" s="79"/>
      <c r="S41" s="79"/>
      <c r="T41" s="79"/>
      <c r="U41" s="79"/>
      <c r="V41" s="82" t="s">
        <v>897</v>
      </c>
      <c r="W41" s="81">
        <v>43421.74462962963</v>
      </c>
      <c r="X41" s="82" t="s">
        <v>1193</v>
      </c>
      <c r="Y41" s="79"/>
      <c r="Z41" s="79"/>
      <c r="AA41" s="85" t="s">
        <v>1538</v>
      </c>
      <c r="AB41" s="79"/>
      <c r="AC41" s="79" t="b">
        <v>0</v>
      </c>
      <c r="AD41" s="79">
        <v>0</v>
      </c>
      <c r="AE41" s="85" t="s">
        <v>1876</v>
      </c>
      <c r="AF41" s="79" t="b">
        <v>0</v>
      </c>
      <c r="AG41" s="79" t="s">
        <v>1910</v>
      </c>
      <c r="AH41" s="79"/>
      <c r="AI41" s="85" t="s">
        <v>1876</v>
      </c>
      <c r="AJ41" s="79" t="b">
        <v>0</v>
      </c>
      <c r="AK41" s="79">
        <v>10</v>
      </c>
      <c r="AL41" s="85" t="s">
        <v>1570</v>
      </c>
      <c r="AM41" s="79" t="s">
        <v>1926</v>
      </c>
      <c r="AN41" s="79" t="b">
        <v>0</v>
      </c>
      <c r="AO41" s="85" t="s">
        <v>1570</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24</v>
      </c>
      <c r="BK41" s="49">
        <v>100</v>
      </c>
      <c r="BL41" s="48">
        <v>24</v>
      </c>
    </row>
    <row r="42" spans="1:64" ht="15">
      <c r="A42" s="64" t="s">
        <v>251</v>
      </c>
      <c r="B42" s="64" t="s">
        <v>282</v>
      </c>
      <c r="C42" s="65"/>
      <c r="D42" s="66"/>
      <c r="E42" s="67"/>
      <c r="F42" s="68"/>
      <c r="G42" s="65"/>
      <c r="H42" s="69"/>
      <c r="I42" s="70"/>
      <c r="J42" s="70"/>
      <c r="K42" s="34" t="s">
        <v>65</v>
      </c>
      <c r="L42" s="77">
        <v>66</v>
      </c>
      <c r="M42" s="77"/>
      <c r="N42" s="72"/>
      <c r="O42" s="79" t="s">
        <v>646</v>
      </c>
      <c r="P42" s="81">
        <v>43421.77245370371</v>
      </c>
      <c r="Q42" s="79" t="s">
        <v>669</v>
      </c>
      <c r="R42" s="79"/>
      <c r="S42" s="79"/>
      <c r="T42" s="79"/>
      <c r="U42" s="79"/>
      <c r="V42" s="82" t="s">
        <v>898</v>
      </c>
      <c r="W42" s="81">
        <v>43421.77245370371</v>
      </c>
      <c r="X42" s="82" t="s">
        <v>1194</v>
      </c>
      <c r="Y42" s="79"/>
      <c r="Z42" s="79"/>
      <c r="AA42" s="85" t="s">
        <v>1539</v>
      </c>
      <c r="AB42" s="79"/>
      <c r="AC42" s="79" t="b">
        <v>0</v>
      </c>
      <c r="AD42" s="79">
        <v>0</v>
      </c>
      <c r="AE42" s="85" t="s">
        <v>1876</v>
      </c>
      <c r="AF42" s="79" t="b">
        <v>0</v>
      </c>
      <c r="AG42" s="79" t="s">
        <v>1910</v>
      </c>
      <c r="AH42" s="79"/>
      <c r="AI42" s="85" t="s">
        <v>1876</v>
      </c>
      <c r="AJ42" s="79" t="b">
        <v>0</v>
      </c>
      <c r="AK42" s="79">
        <v>10</v>
      </c>
      <c r="AL42" s="85" t="s">
        <v>1570</v>
      </c>
      <c r="AM42" s="79" t="s">
        <v>1919</v>
      </c>
      <c r="AN42" s="79" t="b">
        <v>0</v>
      </c>
      <c r="AO42" s="85" t="s">
        <v>1570</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v>0</v>
      </c>
      <c r="BE42" s="49">
        <v>0</v>
      </c>
      <c r="BF42" s="48">
        <v>0</v>
      </c>
      <c r="BG42" s="49">
        <v>0</v>
      </c>
      <c r="BH42" s="48">
        <v>0</v>
      </c>
      <c r="BI42" s="49">
        <v>0</v>
      </c>
      <c r="BJ42" s="48">
        <v>24</v>
      </c>
      <c r="BK42" s="49">
        <v>100</v>
      </c>
      <c r="BL42" s="48">
        <v>24</v>
      </c>
    </row>
    <row r="43" spans="1:64" ht="15">
      <c r="A43" s="64" t="s">
        <v>252</v>
      </c>
      <c r="B43" s="64" t="s">
        <v>282</v>
      </c>
      <c r="C43" s="65"/>
      <c r="D43" s="66"/>
      <c r="E43" s="67"/>
      <c r="F43" s="68"/>
      <c r="G43" s="65"/>
      <c r="H43" s="69"/>
      <c r="I43" s="70"/>
      <c r="J43" s="70"/>
      <c r="K43" s="34" t="s">
        <v>65</v>
      </c>
      <c r="L43" s="77">
        <v>67</v>
      </c>
      <c r="M43" s="77"/>
      <c r="N43" s="72"/>
      <c r="O43" s="79" t="s">
        <v>646</v>
      </c>
      <c r="P43" s="81">
        <v>43421.93033564815</v>
      </c>
      <c r="Q43" s="79" t="s">
        <v>669</v>
      </c>
      <c r="R43" s="79"/>
      <c r="S43" s="79"/>
      <c r="T43" s="79"/>
      <c r="U43" s="79"/>
      <c r="V43" s="82" t="s">
        <v>899</v>
      </c>
      <c r="W43" s="81">
        <v>43421.93033564815</v>
      </c>
      <c r="X43" s="82" t="s">
        <v>1195</v>
      </c>
      <c r="Y43" s="79"/>
      <c r="Z43" s="79"/>
      <c r="AA43" s="85" t="s">
        <v>1540</v>
      </c>
      <c r="AB43" s="79"/>
      <c r="AC43" s="79" t="b">
        <v>0</v>
      </c>
      <c r="AD43" s="79">
        <v>0</v>
      </c>
      <c r="AE43" s="85" t="s">
        <v>1876</v>
      </c>
      <c r="AF43" s="79" t="b">
        <v>0</v>
      </c>
      <c r="AG43" s="79" t="s">
        <v>1910</v>
      </c>
      <c r="AH43" s="79"/>
      <c r="AI43" s="85" t="s">
        <v>1876</v>
      </c>
      <c r="AJ43" s="79" t="b">
        <v>0</v>
      </c>
      <c r="AK43" s="79">
        <v>10</v>
      </c>
      <c r="AL43" s="85" t="s">
        <v>1570</v>
      </c>
      <c r="AM43" s="79" t="s">
        <v>1919</v>
      </c>
      <c r="AN43" s="79" t="b">
        <v>0</v>
      </c>
      <c r="AO43" s="85" t="s">
        <v>1570</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24</v>
      </c>
      <c r="BK43" s="49">
        <v>100</v>
      </c>
      <c r="BL43" s="48">
        <v>24</v>
      </c>
    </row>
    <row r="44" spans="1:64" ht="15">
      <c r="A44" s="64" t="s">
        <v>253</v>
      </c>
      <c r="B44" s="64" t="s">
        <v>282</v>
      </c>
      <c r="C44" s="65"/>
      <c r="D44" s="66"/>
      <c r="E44" s="67"/>
      <c r="F44" s="68"/>
      <c r="G44" s="65"/>
      <c r="H44" s="69"/>
      <c r="I44" s="70"/>
      <c r="J44" s="70"/>
      <c r="K44" s="34" t="s">
        <v>65</v>
      </c>
      <c r="L44" s="77">
        <v>68</v>
      </c>
      <c r="M44" s="77"/>
      <c r="N44" s="72"/>
      <c r="O44" s="79" t="s">
        <v>646</v>
      </c>
      <c r="P44" s="81">
        <v>43422.048472222225</v>
      </c>
      <c r="Q44" s="79" t="s">
        <v>669</v>
      </c>
      <c r="R44" s="79"/>
      <c r="S44" s="79"/>
      <c r="T44" s="79"/>
      <c r="U44" s="79"/>
      <c r="V44" s="82" t="s">
        <v>900</v>
      </c>
      <c r="W44" s="81">
        <v>43422.048472222225</v>
      </c>
      <c r="X44" s="82" t="s">
        <v>1196</v>
      </c>
      <c r="Y44" s="79"/>
      <c r="Z44" s="79"/>
      <c r="AA44" s="85" t="s">
        <v>1541</v>
      </c>
      <c r="AB44" s="79"/>
      <c r="AC44" s="79" t="b">
        <v>0</v>
      </c>
      <c r="AD44" s="79">
        <v>0</v>
      </c>
      <c r="AE44" s="85" t="s">
        <v>1876</v>
      </c>
      <c r="AF44" s="79" t="b">
        <v>0</v>
      </c>
      <c r="AG44" s="79" t="s">
        <v>1910</v>
      </c>
      <c r="AH44" s="79"/>
      <c r="AI44" s="85" t="s">
        <v>1876</v>
      </c>
      <c r="AJ44" s="79" t="b">
        <v>0</v>
      </c>
      <c r="AK44" s="79">
        <v>10</v>
      </c>
      <c r="AL44" s="85" t="s">
        <v>1570</v>
      </c>
      <c r="AM44" s="79" t="s">
        <v>1923</v>
      </c>
      <c r="AN44" s="79" t="b">
        <v>0</v>
      </c>
      <c r="AO44" s="85" t="s">
        <v>1570</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24</v>
      </c>
      <c r="BK44" s="49">
        <v>100</v>
      </c>
      <c r="BL44" s="48">
        <v>24</v>
      </c>
    </row>
    <row r="45" spans="1:64" ht="15">
      <c r="A45" s="64" t="s">
        <v>254</v>
      </c>
      <c r="B45" s="64" t="s">
        <v>288</v>
      </c>
      <c r="C45" s="65"/>
      <c r="D45" s="66"/>
      <c r="E45" s="67"/>
      <c r="F45" s="68"/>
      <c r="G45" s="65"/>
      <c r="H45" s="69"/>
      <c r="I45" s="70"/>
      <c r="J45" s="70"/>
      <c r="K45" s="34" t="s">
        <v>65</v>
      </c>
      <c r="L45" s="77">
        <v>69</v>
      </c>
      <c r="M45" s="77"/>
      <c r="N45" s="72"/>
      <c r="O45" s="79" t="s">
        <v>646</v>
      </c>
      <c r="P45" s="81">
        <v>43422.449583333335</v>
      </c>
      <c r="Q45" s="79" t="s">
        <v>670</v>
      </c>
      <c r="R45" s="82" t="s">
        <v>774</v>
      </c>
      <c r="S45" s="79" t="s">
        <v>804</v>
      </c>
      <c r="T45" s="79" t="s">
        <v>823</v>
      </c>
      <c r="U45" s="79"/>
      <c r="V45" s="82" t="s">
        <v>901</v>
      </c>
      <c r="W45" s="81">
        <v>43422.449583333335</v>
      </c>
      <c r="X45" s="82" t="s">
        <v>1197</v>
      </c>
      <c r="Y45" s="79"/>
      <c r="Z45" s="79"/>
      <c r="AA45" s="85" t="s">
        <v>1542</v>
      </c>
      <c r="AB45" s="79"/>
      <c r="AC45" s="79" t="b">
        <v>0</v>
      </c>
      <c r="AD45" s="79">
        <v>0</v>
      </c>
      <c r="AE45" s="85" t="s">
        <v>1876</v>
      </c>
      <c r="AF45" s="79" t="b">
        <v>0</v>
      </c>
      <c r="AG45" s="79" t="s">
        <v>1910</v>
      </c>
      <c r="AH45" s="79"/>
      <c r="AI45" s="85" t="s">
        <v>1876</v>
      </c>
      <c r="AJ45" s="79" t="b">
        <v>0</v>
      </c>
      <c r="AK45" s="79">
        <v>6</v>
      </c>
      <c r="AL45" s="85" t="s">
        <v>1579</v>
      </c>
      <c r="AM45" s="79" t="s">
        <v>1919</v>
      </c>
      <c r="AN45" s="79" t="b">
        <v>0</v>
      </c>
      <c r="AO45" s="85" t="s">
        <v>1579</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13</v>
      </c>
      <c r="BK45" s="49">
        <v>100</v>
      </c>
      <c r="BL45" s="48">
        <v>13</v>
      </c>
    </row>
    <row r="46" spans="1:64" ht="15">
      <c r="A46" s="64" t="s">
        <v>255</v>
      </c>
      <c r="B46" s="64" t="s">
        <v>288</v>
      </c>
      <c r="C46" s="65"/>
      <c r="D46" s="66"/>
      <c r="E46" s="67"/>
      <c r="F46" s="68"/>
      <c r="G46" s="65"/>
      <c r="H46" s="69"/>
      <c r="I46" s="70"/>
      <c r="J46" s="70"/>
      <c r="K46" s="34" t="s">
        <v>65</v>
      </c>
      <c r="L46" s="77">
        <v>70</v>
      </c>
      <c r="M46" s="77"/>
      <c r="N46" s="72"/>
      <c r="O46" s="79" t="s">
        <v>646</v>
      </c>
      <c r="P46" s="81">
        <v>43422.45013888889</v>
      </c>
      <c r="Q46" s="79" t="s">
        <v>670</v>
      </c>
      <c r="R46" s="82" t="s">
        <v>774</v>
      </c>
      <c r="S46" s="79" t="s">
        <v>804</v>
      </c>
      <c r="T46" s="79" t="s">
        <v>823</v>
      </c>
      <c r="U46" s="79"/>
      <c r="V46" s="82" t="s">
        <v>902</v>
      </c>
      <c r="W46" s="81">
        <v>43422.45013888889</v>
      </c>
      <c r="X46" s="82" t="s">
        <v>1198</v>
      </c>
      <c r="Y46" s="79"/>
      <c r="Z46" s="79"/>
      <c r="AA46" s="85" t="s">
        <v>1543</v>
      </c>
      <c r="AB46" s="79"/>
      <c r="AC46" s="79" t="b">
        <v>0</v>
      </c>
      <c r="AD46" s="79">
        <v>0</v>
      </c>
      <c r="AE46" s="85" t="s">
        <v>1876</v>
      </c>
      <c r="AF46" s="79" t="b">
        <v>0</v>
      </c>
      <c r="AG46" s="79" t="s">
        <v>1910</v>
      </c>
      <c r="AH46" s="79"/>
      <c r="AI46" s="85" t="s">
        <v>1876</v>
      </c>
      <c r="AJ46" s="79" t="b">
        <v>0</v>
      </c>
      <c r="AK46" s="79">
        <v>6</v>
      </c>
      <c r="AL46" s="85" t="s">
        <v>1579</v>
      </c>
      <c r="AM46" s="79" t="s">
        <v>1921</v>
      </c>
      <c r="AN46" s="79" t="b">
        <v>0</v>
      </c>
      <c r="AO46" s="85" t="s">
        <v>1579</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13</v>
      </c>
      <c r="BK46" s="49">
        <v>100</v>
      </c>
      <c r="BL46" s="48">
        <v>13</v>
      </c>
    </row>
    <row r="47" spans="1:64" ht="15">
      <c r="A47" s="64" t="s">
        <v>256</v>
      </c>
      <c r="B47" s="64" t="s">
        <v>555</v>
      </c>
      <c r="C47" s="65"/>
      <c r="D47" s="66"/>
      <c r="E47" s="67"/>
      <c r="F47" s="68"/>
      <c r="G47" s="65"/>
      <c r="H47" s="69"/>
      <c r="I47" s="70"/>
      <c r="J47" s="70"/>
      <c r="K47" s="34" t="s">
        <v>65</v>
      </c>
      <c r="L47" s="77">
        <v>71</v>
      </c>
      <c r="M47" s="77"/>
      <c r="N47" s="72"/>
      <c r="O47" s="79" t="s">
        <v>647</v>
      </c>
      <c r="P47" s="81">
        <v>43422.46225694445</v>
      </c>
      <c r="Q47" s="79" t="s">
        <v>671</v>
      </c>
      <c r="R47" s="79"/>
      <c r="S47" s="79"/>
      <c r="T47" s="79" t="s">
        <v>824</v>
      </c>
      <c r="U47" s="79"/>
      <c r="V47" s="82" t="s">
        <v>903</v>
      </c>
      <c r="W47" s="81">
        <v>43422.46225694445</v>
      </c>
      <c r="X47" s="82" t="s">
        <v>1199</v>
      </c>
      <c r="Y47" s="79"/>
      <c r="Z47" s="79"/>
      <c r="AA47" s="85" t="s">
        <v>1544</v>
      </c>
      <c r="AB47" s="85" t="s">
        <v>1854</v>
      </c>
      <c r="AC47" s="79" t="b">
        <v>0</v>
      </c>
      <c r="AD47" s="79">
        <v>0</v>
      </c>
      <c r="AE47" s="85" t="s">
        <v>1887</v>
      </c>
      <c r="AF47" s="79" t="b">
        <v>0</v>
      </c>
      <c r="AG47" s="79" t="s">
        <v>1910</v>
      </c>
      <c r="AH47" s="79"/>
      <c r="AI47" s="85" t="s">
        <v>1876</v>
      </c>
      <c r="AJ47" s="79" t="b">
        <v>0</v>
      </c>
      <c r="AK47" s="79">
        <v>0</v>
      </c>
      <c r="AL47" s="85" t="s">
        <v>1876</v>
      </c>
      <c r="AM47" s="79" t="s">
        <v>1919</v>
      </c>
      <c r="AN47" s="79" t="b">
        <v>0</v>
      </c>
      <c r="AO47" s="85" t="s">
        <v>1854</v>
      </c>
      <c r="AP47" s="79" t="s">
        <v>176</v>
      </c>
      <c r="AQ47" s="79">
        <v>0</v>
      </c>
      <c r="AR47" s="79">
        <v>0</v>
      </c>
      <c r="AS47" s="79"/>
      <c r="AT47" s="79"/>
      <c r="AU47" s="79"/>
      <c r="AV47" s="79"/>
      <c r="AW47" s="79"/>
      <c r="AX47" s="79"/>
      <c r="AY47" s="79"/>
      <c r="AZ47" s="79"/>
      <c r="BA47">
        <v>1</v>
      </c>
      <c r="BB47" s="78" t="str">
        <f>REPLACE(INDEX(GroupVertices[Group],MATCH(Edges24[[#This Row],[Vertex 1]],GroupVertices[Vertex],0)),1,1,"")</f>
        <v>52</v>
      </c>
      <c r="BC47" s="78" t="str">
        <f>REPLACE(INDEX(GroupVertices[Group],MATCH(Edges24[[#This Row],[Vertex 2]],GroupVertices[Vertex],0)),1,1,"")</f>
        <v>52</v>
      </c>
      <c r="BD47" s="48">
        <v>0</v>
      </c>
      <c r="BE47" s="49">
        <v>0</v>
      </c>
      <c r="BF47" s="48">
        <v>0</v>
      </c>
      <c r="BG47" s="49">
        <v>0</v>
      </c>
      <c r="BH47" s="48">
        <v>0</v>
      </c>
      <c r="BI47" s="49">
        <v>0</v>
      </c>
      <c r="BJ47" s="48">
        <v>40</v>
      </c>
      <c r="BK47" s="49">
        <v>100</v>
      </c>
      <c r="BL47" s="48">
        <v>40</v>
      </c>
    </row>
    <row r="48" spans="1:64" ht="15">
      <c r="A48" s="64" t="s">
        <v>257</v>
      </c>
      <c r="B48" s="64" t="s">
        <v>288</v>
      </c>
      <c r="C48" s="65"/>
      <c r="D48" s="66"/>
      <c r="E48" s="67"/>
      <c r="F48" s="68"/>
      <c r="G48" s="65"/>
      <c r="H48" s="69"/>
      <c r="I48" s="70"/>
      <c r="J48" s="70"/>
      <c r="K48" s="34" t="s">
        <v>65</v>
      </c>
      <c r="L48" s="77">
        <v>72</v>
      </c>
      <c r="M48" s="77"/>
      <c r="N48" s="72"/>
      <c r="O48" s="79" t="s">
        <v>646</v>
      </c>
      <c r="P48" s="81">
        <v>43422.46693287037</v>
      </c>
      <c r="Q48" s="79" t="s">
        <v>670</v>
      </c>
      <c r="R48" s="82" t="s">
        <v>774</v>
      </c>
      <c r="S48" s="79" t="s">
        <v>804</v>
      </c>
      <c r="T48" s="79" t="s">
        <v>823</v>
      </c>
      <c r="U48" s="79"/>
      <c r="V48" s="82" t="s">
        <v>904</v>
      </c>
      <c r="W48" s="81">
        <v>43422.46693287037</v>
      </c>
      <c r="X48" s="82" t="s">
        <v>1200</v>
      </c>
      <c r="Y48" s="79"/>
      <c r="Z48" s="79"/>
      <c r="AA48" s="85" t="s">
        <v>1545</v>
      </c>
      <c r="AB48" s="79"/>
      <c r="AC48" s="79" t="b">
        <v>0</v>
      </c>
      <c r="AD48" s="79">
        <v>0</v>
      </c>
      <c r="AE48" s="85" t="s">
        <v>1876</v>
      </c>
      <c r="AF48" s="79" t="b">
        <v>0</v>
      </c>
      <c r="AG48" s="79" t="s">
        <v>1910</v>
      </c>
      <c r="AH48" s="79"/>
      <c r="AI48" s="85" t="s">
        <v>1876</v>
      </c>
      <c r="AJ48" s="79" t="b">
        <v>0</v>
      </c>
      <c r="AK48" s="79">
        <v>6</v>
      </c>
      <c r="AL48" s="85" t="s">
        <v>1579</v>
      </c>
      <c r="AM48" s="79" t="s">
        <v>1919</v>
      </c>
      <c r="AN48" s="79" t="b">
        <v>0</v>
      </c>
      <c r="AO48" s="85" t="s">
        <v>1579</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v>0</v>
      </c>
      <c r="BE48" s="49">
        <v>0</v>
      </c>
      <c r="BF48" s="48">
        <v>0</v>
      </c>
      <c r="BG48" s="49">
        <v>0</v>
      </c>
      <c r="BH48" s="48">
        <v>0</v>
      </c>
      <c r="BI48" s="49">
        <v>0</v>
      </c>
      <c r="BJ48" s="48">
        <v>13</v>
      </c>
      <c r="BK48" s="49">
        <v>100</v>
      </c>
      <c r="BL48" s="48">
        <v>13</v>
      </c>
    </row>
    <row r="49" spans="1:64" ht="15">
      <c r="A49" s="64" t="s">
        <v>258</v>
      </c>
      <c r="B49" s="64" t="s">
        <v>288</v>
      </c>
      <c r="C49" s="65"/>
      <c r="D49" s="66"/>
      <c r="E49" s="67"/>
      <c r="F49" s="68"/>
      <c r="G49" s="65"/>
      <c r="H49" s="69"/>
      <c r="I49" s="70"/>
      <c r="J49" s="70"/>
      <c r="K49" s="34" t="s">
        <v>65</v>
      </c>
      <c r="L49" s="77">
        <v>73</v>
      </c>
      <c r="M49" s="77"/>
      <c r="N49" s="72"/>
      <c r="O49" s="79" t="s">
        <v>646</v>
      </c>
      <c r="P49" s="81">
        <v>43422.49953703704</v>
      </c>
      <c r="Q49" s="79" t="s">
        <v>670</v>
      </c>
      <c r="R49" s="82" t="s">
        <v>774</v>
      </c>
      <c r="S49" s="79" t="s">
        <v>804</v>
      </c>
      <c r="T49" s="79" t="s">
        <v>823</v>
      </c>
      <c r="U49" s="79"/>
      <c r="V49" s="82" t="s">
        <v>905</v>
      </c>
      <c r="W49" s="81">
        <v>43422.49953703704</v>
      </c>
      <c r="X49" s="82" t="s">
        <v>1201</v>
      </c>
      <c r="Y49" s="79"/>
      <c r="Z49" s="79"/>
      <c r="AA49" s="85" t="s">
        <v>1546</v>
      </c>
      <c r="AB49" s="79"/>
      <c r="AC49" s="79" t="b">
        <v>0</v>
      </c>
      <c r="AD49" s="79">
        <v>0</v>
      </c>
      <c r="AE49" s="85" t="s">
        <v>1876</v>
      </c>
      <c r="AF49" s="79" t="b">
        <v>0</v>
      </c>
      <c r="AG49" s="79" t="s">
        <v>1910</v>
      </c>
      <c r="AH49" s="79"/>
      <c r="AI49" s="85" t="s">
        <v>1876</v>
      </c>
      <c r="AJ49" s="79" t="b">
        <v>0</v>
      </c>
      <c r="AK49" s="79">
        <v>6</v>
      </c>
      <c r="AL49" s="85" t="s">
        <v>1579</v>
      </c>
      <c r="AM49" s="79" t="s">
        <v>1919</v>
      </c>
      <c r="AN49" s="79" t="b">
        <v>0</v>
      </c>
      <c r="AO49" s="85" t="s">
        <v>1579</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0</v>
      </c>
      <c r="BE49" s="49">
        <v>0</v>
      </c>
      <c r="BF49" s="48">
        <v>0</v>
      </c>
      <c r="BG49" s="49">
        <v>0</v>
      </c>
      <c r="BH49" s="48">
        <v>0</v>
      </c>
      <c r="BI49" s="49">
        <v>0</v>
      </c>
      <c r="BJ49" s="48">
        <v>13</v>
      </c>
      <c r="BK49" s="49">
        <v>100</v>
      </c>
      <c r="BL49" s="48">
        <v>13</v>
      </c>
    </row>
    <row r="50" spans="1:64" ht="15">
      <c r="A50" s="64" t="s">
        <v>259</v>
      </c>
      <c r="B50" s="64" t="s">
        <v>288</v>
      </c>
      <c r="C50" s="65"/>
      <c r="D50" s="66"/>
      <c r="E50" s="67"/>
      <c r="F50" s="68"/>
      <c r="G50" s="65"/>
      <c r="H50" s="69"/>
      <c r="I50" s="70"/>
      <c r="J50" s="70"/>
      <c r="K50" s="34" t="s">
        <v>65</v>
      </c>
      <c r="L50" s="77">
        <v>74</v>
      </c>
      <c r="M50" s="77"/>
      <c r="N50" s="72"/>
      <c r="O50" s="79" t="s">
        <v>646</v>
      </c>
      <c r="P50" s="81">
        <v>43422.52993055555</v>
      </c>
      <c r="Q50" s="79" t="s">
        <v>670</v>
      </c>
      <c r="R50" s="82" t="s">
        <v>774</v>
      </c>
      <c r="S50" s="79" t="s">
        <v>804</v>
      </c>
      <c r="T50" s="79" t="s">
        <v>823</v>
      </c>
      <c r="U50" s="79"/>
      <c r="V50" s="82" t="s">
        <v>906</v>
      </c>
      <c r="W50" s="81">
        <v>43422.52993055555</v>
      </c>
      <c r="X50" s="82" t="s">
        <v>1202</v>
      </c>
      <c r="Y50" s="79"/>
      <c r="Z50" s="79"/>
      <c r="AA50" s="85" t="s">
        <v>1547</v>
      </c>
      <c r="AB50" s="79"/>
      <c r="AC50" s="79" t="b">
        <v>0</v>
      </c>
      <c r="AD50" s="79">
        <v>0</v>
      </c>
      <c r="AE50" s="85" t="s">
        <v>1876</v>
      </c>
      <c r="AF50" s="79" t="b">
        <v>0</v>
      </c>
      <c r="AG50" s="79" t="s">
        <v>1910</v>
      </c>
      <c r="AH50" s="79"/>
      <c r="AI50" s="85" t="s">
        <v>1876</v>
      </c>
      <c r="AJ50" s="79" t="b">
        <v>0</v>
      </c>
      <c r="AK50" s="79">
        <v>6</v>
      </c>
      <c r="AL50" s="85" t="s">
        <v>1579</v>
      </c>
      <c r="AM50" s="79" t="s">
        <v>1920</v>
      </c>
      <c r="AN50" s="79" t="b">
        <v>0</v>
      </c>
      <c r="AO50" s="85" t="s">
        <v>1579</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0</v>
      </c>
      <c r="BE50" s="49">
        <v>0</v>
      </c>
      <c r="BF50" s="48">
        <v>0</v>
      </c>
      <c r="BG50" s="49">
        <v>0</v>
      </c>
      <c r="BH50" s="48">
        <v>0</v>
      </c>
      <c r="BI50" s="49">
        <v>0</v>
      </c>
      <c r="BJ50" s="48">
        <v>13</v>
      </c>
      <c r="BK50" s="49">
        <v>100</v>
      </c>
      <c r="BL50" s="48">
        <v>13</v>
      </c>
    </row>
    <row r="51" spans="1:64" ht="15">
      <c r="A51" s="64" t="s">
        <v>260</v>
      </c>
      <c r="B51" s="64" t="s">
        <v>288</v>
      </c>
      <c r="C51" s="65"/>
      <c r="D51" s="66"/>
      <c r="E51" s="67"/>
      <c r="F51" s="68"/>
      <c r="G51" s="65"/>
      <c r="H51" s="69"/>
      <c r="I51" s="70"/>
      <c r="J51" s="70"/>
      <c r="K51" s="34" t="s">
        <v>65</v>
      </c>
      <c r="L51" s="77">
        <v>75</v>
      </c>
      <c r="M51" s="77"/>
      <c r="N51" s="72"/>
      <c r="O51" s="79" t="s">
        <v>646</v>
      </c>
      <c r="P51" s="81">
        <v>43422.584282407406</v>
      </c>
      <c r="Q51" s="79" t="s">
        <v>672</v>
      </c>
      <c r="R51" s="82" t="s">
        <v>774</v>
      </c>
      <c r="S51" s="79" t="s">
        <v>804</v>
      </c>
      <c r="T51" s="79" t="s">
        <v>825</v>
      </c>
      <c r="U51" s="79"/>
      <c r="V51" s="82" t="s">
        <v>907</v>
      </c>
      <c r="W51" s="81">
        <v>43422.584282407406</v>
      </c>
      <c r="X51" s="82" t="s">
        <v>1203</v>
      </c>
      <c r="Y51" s="79"/>
      <c r="Z51" s="79"/>
      <c r="AA51" s="85" t="s">
        <v>1548</v>
      </c>
      <c r="AB51" s="79"/>
      <c r="AC51" s="79" t="b">
        <v>0</v>
      </c>
      <c r="AD51" s="79">
        <v>0</v>
      </c>
      <c r="AE51" s="85" t="s">
        <v>1876</v>
      </c>
      <c r="AF51" s="79" t="b">
        <v>0</v>
      </c>
      <c r="AG51" s="79" t="s">
        <v>1910</v>
      </c>
      <c r="AH51" s="79"/>
      <c r="AI51" s="85" t="s">
        <v>1876</v>
      </c>
      <c r="AJ51" s="79" t="b">
        <v>0</v>
      </c>
      <c r="AK51" s="79">
        <v>1</v>
      </c>
      <c r="AL51" s="85" t="s">
        <v>1580</v>
      </c>
      <c r="AM51" s="79" t="s">
        <v>1921</v>
      </c>
      <c r="AN51" s="79" t="b">
        <v>0</v>
      </c>
      <c r="AO51" s="85" t="s">
        <v>1580</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v>0</v>
      </c>
      <c r="BE51" s="49">
        <v>0</v>
      </c>
      <c r="BF51" s="48">
        <v>0</v>
      </c>
      <c r="BG51" s="49">
        <v>0</v>
      </c>
      <c r="BH51" s="48">
        <v>0</v>
      </c>
      <c r="BI51" s="49">
        <v>0</v>
      </c>
      <c r="BJ51" s="48">
        <v>15</v>
      </c>
      <c r="BK51" s="49">
        <v>100</v>
      </c>
      <c r="BL51" s="48">
        <v>15</v>
      </c>
    </row>
    <row r="52" spans="1:64" ht="15">
      <c r="A52" s="64" t="s">
        <v>261</v>
      </c>
      <c r="B52" s="64" t="s">
        <v>556</v>
      </c>
      <c r="C52" s="65"/>
      <c r="D52" s="66"/>
      <c r="E52" s="67"/>
      <c r="F52" s="68"/>
      <c r="G52" s="65"/>
      <c r="H52" s="69"/>
      <c r="I52" s="70"/>
      <c r="J52" s="70"/>
      <c r="K52" s="34" t="s">
        <v>65</v>
      </c>
      <c r="L52" s="77">
        <v>76</v>
      </c>
      <c r="M52" s="77"/>
      <c r="N52" s="72"/>
      <c r="O52" s="79" t="s">
        <v>647</v>
      </c>
      <c r="P52" s="81">
        <v>43423.29106481482</v>
      </c>
      <c r="Q52" s="79" t="s">
        <v>673</v>
      </c>
      <c r="R52" s="79"/>
      <c r="S52" s="79"/>
      <c r="T52" s="79" t="s">
        <v>826</v>
      </c>
      <c r="U52" s="82" t="s">
        <v>849</v>
      </c>
      <c r="V52" s="82" t="s">
        <v>849</v>
      </c>
      <c r="W52" s="81">
        <v>43423.29106481482</v>
      </c>
      <c r="X52" s="82" t="s">
        <v>1204</v>
      </c>
      <c r="Y52" s="79"/>
      <c r="Z52" s="79"/>
      <c r="AA52" s="85" t="s">
        <v>1549</v>
      </c>
      <c r="AB52" s="85" t="s">
        <v>1855</v>
      </c>
      <c r="AC52" s="79" t="b">
        <v>0</v>
      </c>
      <c r="AD52" s="79">
        <v>4</v>
      </c>
      <c r="AE52" s="85" t="s">
        <v>1888</v>
      </c>
      <c r="AF52" s="79" t="b">
        <v>0</v>
      </c>
      <c r="AG52" s="79" t="s">
        <v>1909</v>
      </c>
      <c r="AH52" s="79"/>
      <c r="AI52" s="85" t="s">
        <v>1876</v>
      </c>
      <c r="AJ52" s="79" t="b">
        <v>0</v>
      </c>
      <c r="AK52" s="79">
        <v>0</v>
      </c>
      <c r="AL52" s="85" t="s">
        <v>1876</v>
      </c>
      <c r="AM52" s="79" t="s">
        <v>1919</v>
      </c>
      <c r="AN52" s="79" t="b">
        <v>0</v>
      </c>
      <c r="AO52" s="85" t="s">
        <v>1855</v>
      </c>
      <c r="AP52" s="79" t="s">
        <v>176</v>
      </c>
      <c r="AQ52" s="79">
        <v>0</v>
      </c>
      <c r="AR52" s="79">
        <v>0</v>
      </c>
      <c r="AS52" s="79"/>
      <c r="AT52" s="79"/>
      <c r="AU52" s="79"/>
      <c r="AV52" s="79"/>
      <c r="AW52" s="79"/>
      <c r="AX52" s="79"/>
      <c r="AY52" s="79"/>
      <c r="AZ52" s="79"/>
      <c r="BA52">
        <v>1</v>
      </c>
      <c r="BB52" s="78" t="str">
        <f>REPLACE(INDEX(GroupVertices[Group],MATCH(Edges24[[#This Row],[Vertex 1]],GroupVertices[Vertex],0)),1,1,"")</f>
        <v>21</v>
      </c>
      <c r="BC52" s="78" t="str">
        <f>REPLACE(INDEX(GroupVertices[Group],MATCH(Edges24[[#This Row],[Vertex 2]],GroupVertices[Vertex],0)),1,1,"")</f>
        <v>21</v>
      </c>
      <c r="BD52" s="48"/>
      <c r="BE52" s="49"/>
      <c r="BF52" s="48"/>
      <c r="BG52" s="49"/>
      <c r="BH52" s="48"/>
      <c r="BI52" s="49"/>
      <c r="BJ52" s="48"/>
      <c r="BK52" s="49"/>
      <c r="BL52" s="48"/>
    </row>
    <row r="53" spans="1:64" ht="15">
      <c r="A53" s="64" t="s">
        <v>262</v>
      </c>
      <c r="B53" s="64" t="s">
        <v>272</v>
      </c>
      <c r="C53" s="65"/>
      <c r="D53" s="66"/>
      <c r="E53" s="67"/>
      <c r="F53" s="68"/>
      <c r="G53" s="65"/>
      <c r="H53" s="69"/>
      <c r="I53" s="70"/>
      <c r="J53" s="70"/>
      <c r="K53" s="34" t="s">
        <v>65</v>
      </c>
      <c r="L53" s="77">
        <v>78</v>
      </c>
      <c r="M53" s="77"/>
      <c r="N53" s="72"/>
      <c r="O53" s="79" t="s">
        <v>646</v>
      </c>
      <c r="P53" s="81">
        <v>43425.70731481481</v>
      </c>
      <c r="Q53" s="79" t="s">
        <v>674</v>
      </c>
      <c r="R53" s="79"/>
      <c r="S53" s="79"/>
      <c r="T53" s="79"/>
      <c r="U53" s="79"/>
      <c r="V53" s="82" t="s">
        <v>908</v>
      </c>
      <c r="W53" s="81">
        <v>43425.70731481481</v>
      </c>
      <c r="X53" s="82" t="s">
        <v>1205</v>
      </c>
      <c r="Y53" s="79"/>
      <c r="Z53" s="79"/>
      <c r="AA53" s="85" t="s">
        <v>1550</v>
      </c>
      <c r="AB53" s="79"/>
      <c r="AC53" s="79" t="b">
        <v>0</v>
      </c>
      <c r="AD53" s="79">
        <v>0</v>
      </c>
      <c r="AE53" s="85" t="s">
        <v>1876</v>
      </c>
      <c r="AF53" s="79" t="b">
        <v>0</v>
      </c>
      <c r="AG53" s="79" t="s">
        <v>1911</v>
      </c>
      <c r="AH53" s="79"/>
      <c r="AI53" s="85" t="s">
        <v>1876</v>
      </c>
      <c r="AJ53" s="79" t="b">
        <v>0</v>
      </c>
      <c r="AK53" s="79">
        <v>5</v>
      </c>
      <c r="AL53" s="85" t="s">
        <v>1560</v>
      </c>
      <c r="AM53" s="79" t="s">
        <v>1921</v>
      </c>
      <c r="AN53" s="79" t="b">
        <v>0</v>
      </c>
      <c r="AO53" s="85" t="s">
        <v>1560</v>
      </c>
      <c r="AP53" s="79" t="s">
        <v>176</v>
      </c>
      <c r="AQ53" s="79">
        <v>0</v>
      </c>
      <c r="AR53" s="79">
        <v>0</v>
      </c>
      <c r="AS53" s="79"/>
      <c r="AT53" s="79"/>
      <c r="AU53" s="79"/>
      <c r="AV53" s="79"/>
      <c r="AW53" s="79"/>
      <c r="AX53" s="79"/>
      <c r="AY53" s="79"/>
      <c r="AZ53" s="79"/>
      <c r="BA53">
        <v>1</v>
      </c>
      <c r="BB53" s="78" t="str">
        <f>REPLACE(INDEX(GroupVertices[Group],MATCH(Edges24[[#This Row],[Vertex 1]],GroupVertices[Vertex],0)),1,1,"")</f>
        <v>14</v>
      </c>
      <c r="BC53" s="78" t="str">
        <f>REPLACE(INDEX(GroupVertices[Group],MATCH(Edges24[[#This Row],[Vertex 2]],GroupVertices[Vertex],0)),1,1,"")</f>
        <v>14</v>
      </c>
      <c r="BD53" s="48">
        <v>0</v>
      </c>
      <c r="BE53" s="49">
        <v>0</v>
      </c>
      <c r="BF53" s="48">
        <v>0</v>
      </c>
      <c r="BG53" s="49">
        <v>0</v>
      </c>
      <c r="BH53" s="48">
        <v>0</v>
      </c>
      <c r="BI53" s="49">
        <v>0</v>
      </c>
      <c r="BJ53" s="48">
        <v>20</v>
      </c>
      <c r="BK53" s="49">
        <v>100</v>
      </c>
      <c r="BL53" s="48">
        <v>20</v>
      </c>
    </row>
    <row r="54" spans="1:64" ht="15">
      <c r="A54" s="64" t="s">
        <v>263</v>
      </c>
      <c r="B54" s="64" t="s">
        <v>272</v>
      </c>
      <c r="C54" s="65"/>
      <c r="D54" s="66"/>
      <c r="E54" s="67"/>
      <c r="F54" s="68"/>
      <c r="G54" s="65"/>
      <c r="H54" s="69"/>
      <c r="I54" s="70"/>
      <c r="J54" s="70"/>
      <c r="K54" s="34" t="s">
        <v>65</v>
      </c>
      <c r="L54" s="77">
        <v>79</v>
      </c>
      <c r="M54" s="77"/>
      <c r="N54" s="72"/>
      <c r="O54" s="79" t="s">
        <v>646</v>
      </c>
      <c r="P54" s="81">
        <v>43425.70883101852</v>
      </c>
      <c r="Q54" s="79" t="s">
        <v>674</v>
      </c>
      <c r="R54" s="79"/>
      <c r="S54" s="79"/>
      <c r="T54" s="79"/>
      <c r="U54" s="79"/>
      <c r="V54" s="82" t="s">
        <v>909</v>
      </c>
      <c r="W54" s="81">
        <v>43425.70883101852</v>
      </c>
      <c r="X54" s="82" t="s">
        <v>1206</v>
      </c>
      <c r="Y54" s="79"/>
      <c r="Z54" s="79"/>
      <c r="AA54" s="85" t="s">
        <v>1551</v>
      </c>
      <c r="AB54" s="79"/>
      <c r="AC54" s="79" t="b">
        <v>0</v>
      </c>
      <c r="AD54" s="79">
        <v>0</v>
      </c>
      <c r="AE54" s="85" t="s">
        <v>1876</v>
      </c>
      <c r="AF54" s="79" t="b">
        <v>0</v>
      </c>
      <c r="AG54" s="79" t="s">
        <v>1911</v>
      </c>
      <c r="AH54" s="79"/>
      <c r="AI54" s="85" t="s">
        <v>1876</v>
      </c>
      <c r="AJ54" s="79" t="b">
        <v>0</v>
      </c>
      <c r="AK54" s="79">
        <v>5</v>
      </c>
      <c r="AL54" s="85" t="s">
        <v>1560</v>
      </c>
      <c r="AM54" s="79" t="s">
        <v>1919</v>
      </c>
      <c r="AN54" s="79" t="b">
        <v>0</v>
      </c>
      <c r="AO54" s="85" t="s">
        <v>1560</v>
      </c>
      <c r="AP54" s="79" t="s">
        <v>176</v>
      </c>
      <c r="AQ54" s="79">
        <v>0</v>
      </c>
      <c r="AR54" s="79">
        <v>0</v>
      </c>
      <c r="AS54" s="79"/>
      <c r="AT54" s="79"/>
      <c r="AU54" s="79"/>
      <c r="AV54" s="79"/>
      <c r="AW54" s="79"/>
      <c r="AX54" s="79"/>
      <c r="AY54" s="79"/>
      <c r="AZ54" s="79"/>
      <c r="BA54">
        <v>1</v>
      </c>
      <c r="BB54" s="78" t="str">
        <f>REPLACE(INDEX(GroupVertices[Group],MATCH(Edges24[[#This Row],[Vertex 1]],GroupVertices[Vertex],0)),1,1,"")</f>
        <v>14</v>
      </c>
      <c r="BC54" s="78" t="str">
        <f>REPLACE(INDEX(GroupVertices[Group],MATCH(Edges24[[#This Row],[Vertex 2]],GroupVertices[Vertex],0)),1,1,"")</f>
        <v>14</v>
      </c>
      <c r="BD54" s="48">
        <v>0</v>
      </c>
      <c r="BE54" s="49">
        <v>0</v>
      </c>
      <c r="BF54" s="48">
        <v>0</v>
      </c>
      <c r="BG54" s="49">
        <v>0</v>
      </c>
      <c r="BH54" s="48">
        <v>0</v>
      </c>
      <c r="BI54" s="49">
        <v>0</v>
      </c>
      <c r="BJ54" s="48">
        <v>20</v>
      </c>
      <c r="BK54" s="49">
        <v>100</v>
      </c>
      <c r="BL54" s="48">
        <v>20</v>
      </c>
    </row>
    <row r="55" spans="1:64" ht="15">
      <c r="A55" s="64" t="s">
        <v>264</v>
      </c>
      <c r="B55" s="64" t="s">
        <v>272</v>
      </c>
      <c r="C55" s="65"/>
      <c r="D55" s="66"/>
      <c r="E55" s="67"/>
      <c r="F55" s="68"/>
      <c r="G55" s="65"/>
      <c r="H55" s="69"/>
      <c r="I55" s="70"/>
      <c r="J55" s="70"/>
      <c r="K55" s="34" t="s">
        <v>65</v>
      </c>
      <c r="L55" s="77">
        <v>80</v>
      </c>
      <c r="M55" s="77"/>
      <c r="N55" s="72"/>
      <c r="O55" s="79" t="s">
        <v>646</v>
      </c>
      <c r="P55" s="81">
        <v>43425.75670138889</v>
      </c>
      <c r="Q55" s="79" t="s">
        <v>674</v>
      </c>
      <c r="R55" s="79"/>
      <c r="S55" s="79"/>
      <c r="T55" s="79"/>
      <c r="U55" s="79"/>
      <c r="V55" s="82" t="s">
        <v>910</v>
      </c>
      <c r="W55" s="81">
        <v>43425.75670138889</v>
      </c>
      <c r="X55" s="82" t="s">
        <v>1207</v>
      </c>
      <c r="Y55" s="79"/>
      <c r="Z55" s="79"/>
      <c r="AA55" s="85" t="s">
        <v>1552</v>
      </c>
      <c r="AB55" s="79"/>
      <c r="AC55" s="79" t="b">
        <v>0</v>
      </c>
      <c r="AD55" s="79">
        <v>0</v>
      </c>
      <c r="AE55" s="85" t="s">
        <v>1876</v>
      </c>
      <c r="AF55" s="79" t="b">
        <v>0</v>
      </c>
      <c r="AG55" s="79" t="s">
        <v>1911</v>
      </c>
      <c r="AH55" s="79"/>
      <c r="AI55" s="85" t="s">
        <v>1876</v>
      </c>
      <c r="AJ55" s="79" t="b">
        <v>0</v>
      </c>
      <c r="AK55" s="79">
        <v>5</v>
      </c>
      <c r="AL55" s="85" t="s">
        <v>1560</v>
      </c>
      <c r="AM55" s="79" t="s">
        <v>1919</v>
      </c>
      <c r="AN55" s="79" t="b">
        <v>0</v>
      </c>
      <c r="AO55" s="85" t="s">
        <v>1560</v>
      </c>
      <c r="AP55" s="79" t="s">
        <v>176</v>
      </c>
      <c r="AQ55" s="79">
        <v>0</v>
      </c>
      <c r="AR55" s="79">
        <v>0</v>
      </c>
      <c r="AS55" s="79"/>
      <c r="AT55" s="79"/>
      <c r="AU55" s="79"/>
      <c r="AV55" s="79"/>
      <c r="AW55" s="79"/>
      <c r="AX55" s="79"/>
      <c r="AY55" s="79"/>
      <c r="AZ55" s="79"/>
      <c r="BA55">
        <v>1</v>
      </c>
      <c r="BB55" s="78" t="str">
        <f>REPLACE(INDEX(GroupVertices[Group],MATCH(Edges24[[#This Row],[Vertex 1]],GroupVertices[Vertex],0)),1,1,"")</f>
        <v>14</v>
      </c>
      <c r="BC55" s="78" t="str">
        <f>REPLACE(INDEX(GroupVertices[Group],MATCH(Edges24[[#This Row],[Vertex 2]],GroupVertices[Vertex],0)),1,1,"")</f>
        <v>14</v>
      </c>
      <c r="BD55" s="48">
        <v>0</v>
      </c>
      <c r="BE55" s="49">
        <v>0</v>
      </c>
      <c r="BF55" s="48">
        <v>0</v>
      </c>
      <c r="BG55" s="49">
        <v>0</v>
      </c>
      <c r="BH55" s="48">
        <v>0</v>
      </c>
      <c r="BI55" s="49">
        <v>0</v>
      </c>
      <c r="BJ55" s="48">
        <v>20</v>
      </c>
      <c r="BK55" s="49">
        <v>100</v>
      </c>
      <c r="BL55" s="48">
        <v>20</v>
      </c>
    </row>
    <row r="56" spans="1:64" ht="15">
      <c r="A56" s="64" t="s">
        <v>265</v>
      </c>
      <c r="B56" s="64" t="s">
        <v>557</v>
      </c>
      <c r="C56" s="65"/>
      <c r="D56" s="66"/>
      <c r="E56" s="67"/>
      <c r="F56" s="68"/>
      <c r="G56" s="65"/>
      <c r="H56" s="69"/>
      <c r="I56" s="70"/>
      <c r="J56" s="70"/>
      <c r="K56" s="34" t="s">
        <v>65</v>
      </c>
      <c r="L56" s="77">
        <v>81</v>
      </c>
      <c r="M56" s="77"/>
      <c r="N56" s="72"/>
      <c r="O56" s="79" t="s">
        <v>646</v>
      </c>
      <c r="P56" s="81">
        <v>43425.89150462963</v>
      </c>
      <c r="Q56" s="79" t="s">
        <v>675</v>
      </c>
      <c r="R56" s="82" t="s">
        <v>775</v>
      </c>
      <c r="S56" s="79" t="s">
        <v>805</v>
      </c>
      <c r="T56" s="79" t="s">
        <v>827</v>
      </c>
      <c r="U56" s="79"/>
      <c r="V56" s="82" t="s">
        <v>911</v>
      </c>
      <c r="W56" s="81">
        <v>43425.89150462963</v>
      </c>
      <c r="X56" s="82" t="s">
        <v>1208</v>
      </c>
      <c r="Y56" s="79"/>
      <c r="Z56" s="79"/>
      <c r="AA56" s="85" t="s">
        <v>1553</v>
      </c>
      <c r="AB56" s="79"/>
      <c r="AC56" s="79" t="b">
        <v>0</v>
      </c>
      <c r="AD56" s="79">
        <v>1</v>
      </c>
      <c r="AE56" s="85" t="s">
        <v>1876</v>
      </c>
      <c r="AF56" s="79" t="b">
        <v>0</v>
      </c>
      <c r="AG56" s="79" t="s">
        <v>1909</v>
      </c>
      <c r="AH56" s="79"/>
      <c r="AI56" s="85" t="s">
        <v>1876</v>
      </c>
      <c r="AJ56" s="79" t="b">
        <v>0</v>
      </c>
      <c r="AK56" s="79">
        <v>3</v>
      </c>
      <c r="AL56" s="85" t="s">
        <v>1876</v>
      </c>
      <c r="AM56" s="79" t="s">
        <v>1927</v>
      </c>
      <c r="AN56" s="79" t="b">
        <v>0</v>
      </c>
      <c r="AO56" s="85" t="s">
        <v>1553</v>
      </c>
      <c r="AP56" s="79" t="s">
        <v>176</v>
      </c>
      <c r="AQ56" s="79">
        <v>0</v>
      </c>
      <c r="AR56" s="79">
        <v>0</v>
      </c>
      <c r="AS56" s="79"/>
      <c r="AT56" s="79"/>
      <c r="AU56" s="79"/>
      <c r="AV56" s="79"/>
      <c r="AW56" s="79"/>
      <c r="AX56" s="79"/>
      <c r="AY56" s="79"/>
      <c r="AZ56" s="79"/>
      <c r="BA56">
        <v>1</v>
      </c>
      <c r="BB56" s="78" t="str">
        <f>REPLACE(INDEX(GroupVertices[Group],MATCH(Edges24[[#This Row],[Vertex 1]],GroupVertices[Vertex],0)),1,1,"")</f>
        <v>15</v>
      </c>
      <c r="BC56" s="78" t="str">
        <f>REPLACE(INDEX(GroupVertices[Group],MATCH(Edges24[[#This Row],[Vertex 2]],GroupVertices[Vertex],0)),1,1,"")</f>
        <v>15</v>
      </c>
      <c r="BD56" s="48">
        <v>0</v>
      </c>
      <c r="BE56" s="49">
        <v>0</v>
      </c>
      <c r="BF56" s="48">
        <v>0</v>
      </c>
      <c r="BG56" s="49">
        <v>0</v>
      </c>
      <c r="BH56" s="48">
        <v>0</v>
      </c>
      <c r="BI56" s="49">
        <v>0</v>
      </c>
      <c r="BJ56" s="48">
        <v>21</v>
      </c>
      <c r="BK56" s="49">
        <v>100</v>
      </c>
      <c r="BL56" s="48">
        <v>21</v>
      </c>
    </row>
    <row r="57" spans="1:64" ht="15">
      <c r="A57" s="64" t="s">
        <v>266</v>
      </c>
      <c r="B57" s="64" t="s">
        <v>266</v>
      </c>
      <c r="C57" s="65"/>
      <c r="D57" s="66"/>
      <c r="E57" s="67"/>
      <c r="F57" s="68"/>
      <c r="G57" s="65"/>
      <c r="H57" s="69"/>
      <c r="I57" s="70"/>
      <c r="J57" s="70"/>
      <c r="K57" s="34" t="s">
        <v>65</v>
      </c>
      <c r="L57" s="77">
        <v>82</v>
      </c>
      <c r="M57" s="77"/>
      <c r="N57" s="72"/>
      <c r="O57" s="79" t="s">
        <v>176</v>
      </c>
      <c r="P57" s="81">
        <v>43425.89320601852</v>
      </c>
      <c r="Q57" s="79" t="s">
        <v>676</v>
      </c>
      <c r="R57" s="82" t="s">
        <v>776</v>
      </c>
      <c r="S57" s="79" t="s">
        <v>801</v>
      </c>
      <c r="T57" s="79" t="s">
        <v>828</v>
      </c>
      <c r="U57" s="79"/>
      <c r="V57" s="82" t="s">
        <v>912</v>
      </c>
      <c r="W57" s="81">
        <v>43425.89320601852</v>
      </c>
      <c r="X57" s="82" t="s">
        <v>1209</v>
      </c>
      <c r="Y57" s="79"/>
      <c r="Z57" s="79"/>
      <c r="AA57" s="85" t="s">
        <v>1554</v>
      </c>
      <c r="AB57" s="79"/>
      <c r="AC57" s="79" t="b">
        <v>0</v>
      </c>
      <c r="AD57" s="79">
        <v>1</v>
      </c>
      <c r="AE57" s="85" t="s">
        <v>1876</v>
      </c>
      <c r="AF57" s="79" t="b">
        <v>1</v>
      </c>
      <c r="AG57" s="79" t="s">
        <v>1909</v>
      </c>
      <c r="AH57" s="79"/>
      <c r="AI57" s="85" t="s">
        <v>1553</v>
      </c>
      <c r="AJ57" s="79" t="b">
        <v>0</v>
      </c>
      <c r="AK57" s="79">
        <v>0</v>
      </c>
      <c r="AL57" s="85" t="s">
        <v>1876</v>
      </c>
      <c r="AM57" s="79" t="s">
        <v>1919</v>
      </c>
      <c r="AN57" s="79" t="b">
        <v>0</v>
      </c>
      <c r="AO57" s="85" t="s">
        <v>1554</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1</v>
      </c>
      <c r="BE57" s="49">
        <v>3.4482758620689653</v>
      </c>
      <c r="BF57" s="48">
        <v>0</v>
      </c>
      <c r="BG57" s="49">
        <v>0</v>
      </c>
      <c r="BH57" s="48">
        <v>0</v>
      </c>
      <c r="BI57" s="49">
        <v>0</v>
      </c>
      <c r="BJ57" s="48">
        <v>28</v>
      </c>
      <c r="BK57" s="49">
        <v>96.55172413793103</v>
      </c>
      <c r="BL57" s="48">
        <v>29</v>
      </c>
    </row>
    <row r="58" spans="1:64" ht="15">
      <c r="A58" s="64" t="s">
        <v>267</v>
      </c>
      <c r="B58" s="64" t="s">
        <v>265</v>
      </c>
      <c r="C58" s="65"/>
      <c r="D58" s="66"/>
      <c r="E58" s="67"/>
      <c r="F58" s="68"/>
      <c r="G58" s="65"/>
      <c r="H58" s="69"/>
      <c r="I58" s="70"/>
      <c r="J58" s="70"/>
      <c r="K58" s="34" t="s">
        <v>65</v>
      </c>
      <c r="L58" s="77">
        <v>83</v>
      </c>
      <c r="M58" s="77"/>
      <c r="N58" s="72"/>
      <c r="O58" s="79" t="s">
        <v>646</v>
      </c>
      <c r="P58" s="81">
        <v>43425.89454861111</v>
      </c>
      <c r="Q58" s="79" t="s">
        <v>677</v>
      </c>
      <c r="R58" s="79"/>
      <c r="S58" s="79"/>
      <c r="T58" s="79" t="s">
        <v>829</v>
      </c>
      <c r="U58" s="79"/>
      <c r="V58" s="82" t="s">
        <v>913</v>
      </c>
      <c r="W58" s="81">
        <v>43425.89454861111</v>
      </c>
      <c r="X58" s="82" t="s">
        <v>1210</v>
      </c>
      <c r="Y58" s="79"/>
      <c r="Z58" s="79"/>
      <c r="AA58" s="85" t="s">
        <v>1555</v>
      </c>
      <c r="AB58" s="79"/>
      <c r="AC58" s="79" t="b">
        <v>0</v>
      </c>
      <c r="AD58" s="79">
        <v>0</v>
      </c>
      <c r="AE58" s="85" t="s">
        <v>1876</v>
      </c>
      <c r="AF58" s="79" t="b">
        <v>0</v>
      </c>
      <c r="AG58" s="79" t="s">
        <v>1909</v>
      </c>
      <c r="AH58" s="79"/>
      <c r="AI58" s="85" t="s">
        <v>1876</v>
      </c>
      <c r="AJ58" s="79" t="b">
        <v>0</v>
      </c>
      <c r="AK58" s="79">
        <v>3</v>
      </c>
      <c r="AL58" s="85" t="s">
        <v>1553</v>
      </c>
      <c r="AM58" s="79" t="s">
        <v>1920</v>
      </c>
      <c r="AN58" s="79" t="b">
        <v>0</v>
      </c>
      <c r="AO58" s="85" t="s">
        <v>1553</v>
      </c>
      <c r="AP58" s="79" t="s">
        <v>176</v>
      </c>
      <c r="AQ58" s="79">
        <v>0</v>
      </c>
      <c r="AR58" s="79">
        <v>0</v>
      </c>
      <c r="AS58" s="79"/>
      <c r="AT58" s="79"/>
      <c r="AU58" s="79"/>
      <c r="AV58" s="79"/>
      <c r="AW58" s="79"/>
      <c r="AX58" s="79"/>
      <c r="AY58" s="79"/>
      <c r="AZ58" s="79"/>
      <c r="BA58">
        <v>1</v>
      </c>
      <c r="BB58" s="78" t="str">
        <f>REPLACE(INDEX(GroupVertices[Group],MATCH(Edges24[[#This Row],[Vertex 1]],GroupVertices[Vertex],0)),1,1,"")</f>
        <v>15</v>
      </c>
      <c r="BC58" s="78" t="str">
        <f>REPLACE(INDEX(GroupVertices[Group],MATCH(Edges24[[#This Row],[Vertex 2]],GroupVertices[Vertex],0)),1,1,"")</f>
        <v>15</v>
      </c>
      <c r="BD58" s="48">
        <v>0</v>
      </c>
      <c r="BE58" s="49">
        <v>0</v>
      </c>
      <c r="BF58" s="48">
        <v>0</v>
      </c>
      <c r="BG58" s="49">
        <v>0</v>
      </c>
      <c r="BH58" s="48">
        <v>0</v>
      </c>
      <c r="BI58" s="49">
        <v>0</v>
      </c>
      <c r="BJ58" s="48">
        <v>20</v>
      </c>
      <c r="BK58" s="49">
        <v>100</v>
      </c>
      <c r="BL58" s="48">
        <v>20</v>
      </c>
    </row>
    <row r="59" spans="1:64" ht="15">
      <c r="A59" s="64" t="s">
        <v>268</v>
      </c>
      <c r="B59" s="64" t="s">
        <v>265</v>
      </c>
      <c r="C59" s="65"/>
      <c r="D59" s="66"/>
      <c r="E59" s="67"/>
      <c r="F59" s="68"/>
      <c r="G59" s="65"/>
      <c r="H59" s="69"/>
      <c r="I59" s="70"/>
      <c r="J59" s="70"/>
      <c r="K59" s="34" t="s">
        <v>65</v>
      </c>
      <c r="L59" s="77">
        <v>84</v>
      </c>
      <c r="M59" s="77"/>
      <c r="N59" s="72"/>
      <c r="O59" s="79" t="s">
        <v>646</v>
      </c>
      <c r="P59" s="81">
        <v>43425.89877314815</v>
      </c>
      <c r="Q59" s="79" t="s">
        <v>677</v>
      </c>
      <c r="R59" s="79"/>
      <c r="S59" s="79"/>
      <c r="T59" s="79" t="s">
        <v>829</v>
      </c>
      <c r="U59" s="79"/>
      <c r="V59" s="82" t="s">
        <v>914</v>
      </c>
      <c r="W59" s="81">
        <v>43425.89877314815</v>
      </c>
      <c r="X59" s="82" t="s">
        <v>1211</v>
      </c>
      <c r="Y59" s="79"/>
      <c r="Z59" s="79"/>
      <c r="AA59" s="85" t="s">
        <v>1556</v>
      </c>
      <c r="AB59" s="79"/>
      <c r="AC59" s="79" t="b">
        <v>0</v>
      </c>
      <c r="AD59" s="79">
        <v>0</v>
      </c>
      <c r="AE59" s="85" t="s">
        <v>1876</v>
      </c>
      <c r="AF59" s="79" t="b">
        <v>0</v>
      </c>
      <c r="AG59" s="79" t="s">
        <v>1909</v>
      </c>
      <c r="AH59" s="79"/>
      <c r="AI59" s="85" t="s">
        <v>1876</v>
      </c>
      <c r="AJ59" s="79" t="b">
        <v>0</v>
      </c>
      <c r="AK59" s="79">
        <v>3</v>
      </c>
      <c r="AL59" s="85" t="s">
        <v>1553</v>
      </c>
      <c r="AM59" s="79" t="s">
        <v>1921</v>
      </c>
      <c r="AN59" s="79" t="b">
        <v>0</v>
      </c>
      <c r="AO59" s="85" t="s">
        <v>1553</v>
      </c>
      <c r="AP59" s="79" t="s">
        <v>176</v>
      </c>
      <c r="AQ59" s="79">
        <v>0</v>
      </c>
      <c r="AR59" s="79">
        <v>0</v>
      </c>
      <c r="AS59" s="79"/>
      <c r="AT59" s="79"/>
      <c r="AU59" s="79"/>
      <c r="AV59" s="79"/>
      <c r="AW59" s="79"/>
      <c r="AX59" s="79"/>
      <c r="AY59" s="79"/>
      <c r="AZ59" s="79"/>
      <c r="BA59">
        <v>1</v>
      </c>
      <c r="BB59" s="78" t="str">
        <f>REPLACE(INDEX(GroupVertices[Group],MATCH(Edges24[[#This Row],[Vertex 1]],GroupVertices[Vertex],0)),1,1,"")</f>
        <v>15</v>
      </c>
      <c r="BC59" s="78" t="str">
        <f>REPLACE(INDEX(GroupVertices[Group],MATCH(Edges24[[#This Row],[Vertex 2]],GroupVertices[Vertex],0)),1,1,"")</f>
        <v>15</v>
      </c>
      <c r="BD59" s="48">
        <v>0</v>
      </c>
      <c r="BE59" s="49">
        <v>0</v>
      </c>
      <c r="BF59" s="48">
        <v>0</v>
      </c>
      <c r="BG59" s="49">
        <v>0</v>
      </c>
      <c r="BH59" s="48">
        <v>0</v>
      </c>
      <c r="BI59" s="49">
        <v>0</v>
      </c>
      <c r="BJ59" s="48">
        <v>20</v>
      </c>
      <c r="BK59" s="49">
        <v>100</v>
      </c>
      <c r="BL59" s="48">
        <v>20</v>
      </c>
    </row>
    <row r="60" spans="1:64" ht="15">
      <c r="A60" s="64" t="s">
        <v>269</v>
      </c>
      <c r="B60" s="64" t="s">
        <v>558</v>
      </c>
      <c r="C60" s="65"/>
      <c r="D60" s="66"/>
      <c r="E60" s="67"/>
      <c r="F60" s="68"/>
      <c r="G60" s="65"/>
      <c r="H60" s="69"/>
      <c r="I60" s="70"/>
      <c r="J60" s="70"/>
      <c r="K60" s="34" t="s">
        <v>65</v>
      </c>
      <c r="L60" s="77">
        <v>85</v>
      </c>
      <c r="M60" s="77"/>
      <c r="N60" s="72"/>
      <c r="O60" s="79" t="s">
        <v>646</v>
      </c>
      <c r="P60" s="81">
        <v>43425.65642361111</v>
      </c>
      <c r="Q60" s="79" t="s">
        <v>678</v>
      </c>
      <c r="R60" s="79"/>
      <c r="S60" s="79"/>
      <c r="T60" s="79"/>
      <c r="U60" s="79"/>
      <c r="V60" s="82" t="s">
        <v>915</v>
      </c>
      <c r="W60" s="81">
        <v>43425.65642361111</v>
      </c>
      <c r="X60" s="82" t="s">
        <v>1212</v>
      </c>
      <c r="Y60" s="79"/>
      <c r="Z60" s="79"/>
      <c r="AA60" s="85" t="s">
        <v>1557</v>
      </c>
      <c r="AB60" s="85" t="s">
        <v>1856</v>
      </c>
      <c r="AC60" s="79" t="b">
        <v>0</v>
      </c>
      <c r="AD60" s="79">
        <v>2</v>
      </c>
      <c r="AE60" s="85" t="s">
        <v>1889</v>
      </c>
      <c r="AF60" s="79" t="b">
        <v>0</v>
      </c>
      <c r="AG60" s="79" t="s">
        <v>1909</v>
      </c>
      <c r="AH60" s="79"/>
      <c r="AI60" s="85" t="s">
        <v>1876</v>
      </c>
      <c r="AJ60" s="79" t="b">
        <v>0</v>
      </c>
      <c r="AK60" s="79">
        <v>1</v>
      </c>
      <c r="AL60" s="85" t="s">
        <v>1876</v>
      </c>
      <c r="AM60" s="79" t="s">
        <v>1919</v>
      </c>
      <c r="AN60" s="79" t="b">
        <v>0</v>
      </c>
      <c r="AO60" s="85" t="s">
        <v>1856</v>
      </c>
      <c r="AP60" s="79" t="s">
        <v>176</v>
      </c>
      <c r="AQ60" s="79">
        <v>0</v>
      </c>
      <c r="AR60" s="79">
        <v>0</v>
      </c>
      <c r="AS60" s="79"/>
      <c r="AT60" s="79"/>
      <c r="AU60" s="79"/>
      <c r="AV60" s="79"/>
      <c r="AW60" s="79"/>
      <c r="AX60" s="79"/>
      <c r="AY60" s="79"/>
      <c r="AZ60" s="79"/>
      <c r="BA60">
        <v>1</v>
      </c>
      <c r="BB60" s="78" t="str">
        <f>REPLACE(INDEX(GroupVertices[Group],MATCH(Edges24[[#This Row],[Vertex 1]],GroupVertices[Vertex],0)),1,1,"")</f>
        <v>19</v>
      </c>
      <c r="BC60" s="78" t="str">
        <f>REPLACE(INDEX(GroupVertices[Group],MATCH(Edges24[[#This Row],[Vertex 2]],GroupVertices[Vertex],0)),1,1,"")</f>
        <v>19</v>
      </c>
      <c r="BD60" s="48"/>
      <c r="BE60" s="49"/>
      <c r="BF60" s="48"/>
      <c r="BG60" s="49"/>
      <c r="BH60" s="48"/>
      <c r="BI60" s="49"/>
      <c r="BJ60" s="48"/>
      <c r="BK60" s="49"/>
      <c r="BL60" s="48"/>
    </row>
    <row r="61" spans="1:64" ht="15">
      <c r="A61" s="64" t="s">
        <v>270</v>
      </c>
      <c r="B61" s="64" t="s">
        <v>558</v>
      </c>
      <c r="C61" s="65"/>
      <c r="D61" s="66"/>
      <c r="E61" s="67"/>
      <c r="F61" s="68"/>
      <c r="G61" s="65"/>
      <c r="H61" s="69"/>
      <c r="I61" s="70"/>
      <c r="J61" s="70"/>
      <c r="K61" s="34" t="s">
        <v>65</v>
      </c>
      <c r="L61" s="77">
        <v>86</v>
      </c>
      <c r="M61" s="77"/>
      <c r="N61" s="72"/>
      <c r="O61" s="79" t="s">
        <v>646</v>
      </c>
      <c r="P61" s="81">
        <v>43425.97908564815</v>
      </c>
      <c r="Q61" s="79" t="s">
        <v>679</v>
      </c>
      <c r="R61" s="79"/>
      <c r="S61" s="79"/>
      <c r="T61" s="79"/>
      <c r="U61" s="79"/>
      <c r="V61" s="82" t="s">
        <v>916</v>
      </c>
      <c r="W61" s="81">
        <v>43425.97908564815</v>
      </c>
      <c r="X61" s="82" t="s">
        <v>1213</v>
      </c>
      <c r="Y61" s="79"/>
      <c r="Z61" s="79"/>
      <c r="AA61" s="85" t="s">
        <v>1558</v>
      </c>
      <c r="AB61" s="79"/>
      <c r="AC61" s="79" t="b">
        <v>0</v>
      </c>
      <c r="AD61" s="79">
        <v>0</v>
      </c>
      <c r="AE61" s="85" t="s">
        <v>1876</v>
      </c>
      <c r="AF61" s="79" t="b">
        <v>0</v>
      </c>
      <c r="AG61" s="79" t="s">
        <v>1909</v>
      </c>
      <c r="AH61" s="79"/>
      <c r="AI61" s="85" t="s">
        <v>1876</v>
      </c>
      <c r="AJ61" s="79" t="b">
        <v>0</v>
      </c>
      <c r="AK61" s="79">
        <v>1</v>
      </c>
      <c r="AL61" s="85" t="s">
        <v>1557</v>
      </c>
      <c r="AM61" s="79" t="s">
        <v>1919</v>
      </c>
      <c r="AN61" s="79" t="b">
        <v>0</v>
      </c>
      <c r="AO61" s="85" t="s">
        <v>1557</v>
      </c>
      <c r="AP61" s="79" t="s">
        <v>176</v>
      </c>
      <c r="AQ61" s="79">
        <v>0</v>
      </c>
      <c r="AR61" s="79">
        <v>0</v>
      </c>
      <c r="AS61" s="79"/>
      <c r="AT61" s="79"/>
      <c r="AU61" s="79"/>
      <c r="AV61" s="79"/>
      <c r="AW61" s="79"/>
      <c r="AX61" s="79"/>
      <c r="AY61" s="79"/>
      <c r="AZ61" s="79"/>
      <c r="BA61">
        <v>1</v>
      </c>
      <c r="BB61" s="78" t="str">
        <f>REPLACE(INDEX(GroupVertices[Group],MATCH(Edges24[[#This Row],[Vertex 1]],GroupVertices[Vertex],0)),1,1,"")</f>
        <v>19</v>
      </c>
      <c r="BC61" s="78" t="str">
        <f>REPLACE(INDEX(GroupVertices[Group],MATCH(Edges24[[#This Row],[Vertex 2]],GroupVertices[Vertex],0)),1,1,"")</f>
        <v>19</v>
      </c>
      <c r="BD61" s="48"/>
      <c r="BE61" s="49"/>
      <c r="BF61" s="48"/>
      <c r="BG61" s="49"/>
      <c r="BH61" s="48"/>
      <c r="BI61" s="49"/>
      <c r="BJ61" s="48"/>
      <c r="BK61" s="49"/>
      <c r="BL61" s="48"/>
    </row>
    <row r="62" spans="1:64" ht="15">
      <c r="A62" s="64" t="s">
        <v>271</v>
      </c>
      <c r="B62" s="64" t="s">
        <v>265</v>
      </c>
      <c r="C62" s="65"/>
      <c r="D62" s="66"/>
      <c r="E62" s="67"/>
      <c r="F62" s="68"/>
      <c r="G62" s="65"/>
      <c r="H62" s="69"/>
      <c r="I62" s="70"/>
      <c r="J62" s="70"/>
      <c r="K62" s="34" t="s">
        <v>65</v>
      </c>
      <c r="L62" s="77">
        <v>90</v>
      </c>
      <c r="M62" s="77"/>
      <c r="N62" s="72"/>
      <c r="O62" s="79" t="s">
        <v>646</v>
      </c>
      <c r="P62" s="81">
        <v>43426.05900462963</v>
      </c>
      <c r="Q62" s="79" t="s">
        <v>677</v>
      </c>
      <c r="R62" s="79"/>
      <c r="S62" s="79"/>
      <c r="T62" s="79" t="s">
        <v>829</v>
      </c>
      <c r="U62" s="79"/>
      <c r="V62" s="82" t="s">
        <v>917</v>
      </c>
      <c r="W62" s="81">
        <v>43426.05900462963</v>
      </c>
      <c r="X62" s="82" t="s">
        <v>1214</v>
      </c>
      <c r="Y62" s="79"/>
      <c r="Z62" s="79"/>
      <c r="AA62" s="85" t="s">
        <v>1559</v>
      </c>
      <c r="AB62" s="79"/>
      <c r="AC62" s="79" t="b">
        <v>0</v>
      </c>
      <c r="AD62" s="79">
        <v>0</v>
      </c>
      <c r="AE62" s="85" t="s">
        <v>1876</v>
      </c>
      <c r="AF62" s="79" t="b">
        <v>0</v>
      </c>
      <c r="AG62" s="79" t="s">
        <v>1909</v>
      </c>
      <c r="AH62" s="79"/>
      <c r="AI62" s="85" t="s">
        <v>1876</v>
      </c>
      <c r="AJ62" s="79" t="b">
        <v>0</v>
      </c>
      <c r="AK62" s="79">
        <v>3</v>
      </c>
      <c r="AL62" s="85" t="s">
        <v>1553</v>
      </c>
      <c r="AM62" s="79" t="s">
        <v>1921</v>
      </c>
      <c r="AN62" s="79" t="b">
        <v>0</v>
      </c>
      <c r="AO62" s="85" t="s">
        <v>1553</v>
      </c>
      <c r="AP62" s="79" t="s">
        <v>176</v>
      </c>
      <c r="AQ62" s="79">
        <v>0</v>
      </c>
      <c r="AR62" s="79">
        <v>0</v>
      </c>
      <c r="AS62" s="79"/>
      <c r="AT62" s="79"/>
      <c r="AU62" s="79"/>
      <c r="AV62" s="79"/>
      <c r="AW62" s="79"/>
      <c r="AX62" s="79"/>
      <c r="AY62" s="79"/>
      <c r="AZ62" s="79"/>
      <c r="BA62">
        <v>1</v>
      </c>
      <c r="BB62" s="78" t="str">
        <f>REPLACE(INDEX(GroupVertices[Group],MATCH(Edges24[[#This Row],[Vertex 1]],GroupVertices[Vertex],0)),1,1,"")</f>
        <v>15</v>
      </c>
      <c r="BC62" s="78" t="str">
        <f>REPLACE(INDEX(GroupVertices[Group],MATCH(Edges24[[#This Row],[Vertex 2]],GroupVertices[Vertex],0)),1,1,"")</f>
        <v>15</v>
      </c>
      <c r="BD62" s="48">
        <v>0</v>
      </c>
      <c r="BE62" s="49">
        <v>0</v>
      </c>
      <c r="BF62" s="48">
        <v>0</v>
      </c>
      <c r="BG62" s="49">
        <v>0</v>
      </c>
      <c r="BH62" s="48">
        <v>0</v>
      </c>
      <c r="BI62" s="49">
        <v>0</v>
      </c>
      <c r="BJ62" s="48">
        <v>20</v>
      </c>
      <c r="BK62" s="49">
        <v>100</v>
      </c>
      <c r="BL62" s="48">
        <v>20</v>
      </c>
    </row>
    <row r="63" spans="1:64" ht="15">
      <c r="A63" s="64" t="s">
        <v>272</v>
      </c>
      <c r="B63" s="64" t="s">
        <v>272</v>
      </c>
      <c r="C63" s="65"/>
      <c r="D63" s="66"/>
      <c r="E63" s="67"/>
      <c r="F63" s="68"/>
      <c r="G63" s="65"/>
      <c r="H63" s="69"/>
      <c r="I63" s="70"/>
      <c r="J63" s="70"/>
      <c r="K63" s="34" t="s">
        <v>65</v>
      </c>
      <c r="L63" s="77">
        <v>91</v>
      </c>
      <c r="M63" s="77"/>
      <c r="N63" s="72"/>
      <c r="O63" s="79" t="s">
        <v>176</v>
      </c>
      <c r="P63" s="81">
        <v>43425.707025462965</v>
      </c>
      <c r="Q63" s="79" t="s">
        <v>680</v>
      </c>
      <c r="R63" s="82" t="s">
        <v>777</v>
      </c>
      <c r="S63" s="79" t="s">
        <v>806</v>
      </c>
      <c r="T63" s="79"/>
      <c r="U63" s="82" t="s">
        <v>850</v>
      </c>
      <c r="V63" s="82" t="s">
        <v>850</v>
      </c>
      <c r="W63" s="81">
        <v>43425.707025462965</v>
      </c>
      <c r="X63" s="82" t="s">
        <v>1215</v>
      </c>
      <c r="Y63" s="79"/>
      <c r="Z63" s="79"/>
      <c r="AA63" s="85" t="s">
        <v>1560</v>
      </c>
      <c r="AB63" s="79"/>
      <c r="AC63" s="79" t="b">
        <v>0</v>
      </c>
      <c r="AD63" s="79">
        <v>6</v>
      </c>
      <c r="AE63" s="85" t="s">
        <v>1876</v>
      </c>
      <c r="AF63" s="79" t="b">
        <v>0</v>
      </c>
      <c r="AG63" s="79" t="s">
        <v>1911</v>
      </c>
      <c r="AH63" s="79"/>
      <c r="AI63" s="85" t="s">
        <v>1876</v>
      </c>
      <c r="AJ63" s="79" t="b">
        <v>0</v>
      </c>
      <c r="AK63" s="79">
        <v>5</v>
      </c>
      <c r="AL63" s="85" t="s">
        <v>1876</v>
      </c>
      <c r="AM63" s="79" t="s">
        <v>1928</v>
      </c>
      <c r="AN63" s="79" t="b">
        <v>0</v>
      </c>
      <c r="AO63" s="85" t="s">
        <v>1560</v>
      </c>
      <c r="AP63" s="79" t="s">
        <v>176</v>
      </c>
      <c r="AQ63" s="79">
        <v>0</v>
      </c>
      <c r="AR63" s="79">
        <v>0</v>
      </c>
      <c r="AS63" s="79"/>
      <c r="AT63" s="79"/>
      <c r="AU63" s="79"/>
      <c r="AV63" s="79"/>
      <c r="AW63" s="79"/>
      <c r="AX63" s="79"/>
      <c r="AY63" s="79"/>
      <c r="AZ63" s="79"/>
      <c r="BA63">
        <v>1</v>
      </c>
      <c r="BB63" s="78" t="str">
        <f>REPLACE(INDEX(GroupVertices[Group],MATCH(Edges24[[#This Row],[Vertex 1]],GroupVertices[Vertex],0)),1,1,"")</f>
        <v>14</v>
      </c>
      <c r="BC63" s="78" t="str">
        <f>REPLACE(INDEX(GroupVertices[Group],MATCH(Edges24[[#This Row],[Vertex 2]],GroupVertices[Vertex],0)),1,1,"")</f>
        <v>14</v>
      </c>
      <c r="BD63" s="48">
        <v>0</v>
      </c>
      <c r="BE63" s="49">
        <v>0</v>
      </c>
      <c r="BF63" s="48">
        <v>0</v>
      </c>
      <c r="BG63" s="49">
        <v>0</v>
      </c>
      <c r="BH63" s="48">
        <v>0</v>
      </c>
      <c r="BI63" s="49">
        <v>0</v>
      </c>
      <c r="BJ63" s="48">
        <v>26</v>
      </c>
      <c r="BK63" s="49">
        <v>100</v>
      </c>
      <c r="BL63" s="48">
        <v>26</v>
      </c>
    </row>
    <row r="64" spans="1:64" ht="15">
      <c r="A64" s="64" t="s">
        <v>273</v>
      </c>
      <c r="B64" s="64" t="s">
        <v>272</v>
      </c>
      <c r="C64" s="65"/>
      <c r="D64" s="66"/>
      <c r="E64" s="67"/>
      <c r="F64" s="68"/>
      <c r="G64" s="65"/>
      <c r="H64" s="69"/>
      <c r="I64" s="70"/>
      <c r="J64" s="70"/>
      <c r="K64" s="34" t="s">
        <v>65</v>
      </c>
      <c r="L64" s="77">
        <v>92</v>
      </c>
      <c r="M64" s="77"/>
      <c r="N64" s="72"/>
      <c r="O64" s="79" t="s">
        <v>646</v>
      </c>
      <c r="P64" s="81">
        <v>43426.147314814814</v>
      </c>
      <c r="Q64" s="79" t="s">
        <v>674</v>
      </c>
      <c r="R64" s="79"/>
      <c r="S64" s="79"/>
      <c r="T64" s="79"/>
      <c r="U64" s="79"/>
      <c r="V64" s="82" t="s">
        <v>918</v>
      </c>
      <c r="W64" s="81">
        <v>43426.147314814814</v>
      </c>
      <c r="X64" s="82" t="s">
        <v>1216</v>
      </c>
      <c r="Y64" s="79"/>
      <c r="Z64" s="79"/>
      <c r="AA64" s="85" t="s">
        <v>1561</v>
      </c>
      <c r="AB64" s="79"/>
      <c r="AC64" s="79" t="b">
        <v>0</v>
      </c>
      <c r="AD64" s="79">
        <v>0</v>
      </c>
      <c r="AE64" s="85" t="s">
        <v>1876</v>
      </c>
      <c r="AF64" s="79" t="b">
        <v>0</v>
      </c>
      <c r="AG64" s="79" t="s">
        <v>1911</v>
      </c>
      <c r="AH64" s="79"/>
      <c r="AI64" s="85" t="s">
        <v>1876</v>
      </c>
      <c r="AJ64" s="79" t="b">
        <v>0</v>
      </c>
      <c r="AK64" s="79">
        <v>5</v>
      </c>
      <c r="AL64" s="85" t="s">
        <v>1560</v>
      </c>
      <c r="AM64" s="79" t="s">
        <v>1929</v>
      </c>
      <c r="AN64" s="79" t="b">
        <v>0</v>
      </c>
      <c r="AO64" s="85" t="s">
        <v>1560</v>
      </c>
      <c r="AP64" s="79" t="s">
        <v>176</v>
      </c>
      <c r="AQ64" s="79">
        <v>0</v>
      </c>
      <c r="AR64" s="79">
        <v>0</v>
      </c>
      <c r="AS64" s="79"/>
      <c r="AT64" s="79"/>
      <c r="AU64" s="79"/>
      <c r="AV64" s="79"/>
      <c r="AW64" s="79"/>
      <c r="AX64" s="79"/>
      <c r="AY64" s="79"/>
      <c r="AZ64" s="79"/>
      <c r="BA64">
        <v>1</v>
      </c>
      <c r="BB64" s="78" t="str">
        <f>REPLACE(INDEX(GroupVertices[Group],MATCH(Edges24[[#This Row],[Vertex 1]],GroupVertices[Vertex],0)),1,1,"")</f>
        <v>14</v>
      </c>
      <c r="BC64" s="78" t="str">
        <f>REPLACE(INDEX(GroupVertices[Group],MATCH(Edges24[[#This Row],[Vertex 2]],GroupVertices[Vertex],0)),1,1,"")</f>
        <v>14</v>
      </c>
      <c r="BD64" s="48">
        <v>0</v>
      </c>
      <c r="BE64" s="49">
        <v>0</v>
      </c>
      <c r="BF64" s="48">
        <v>0</v>
      </c>
      <c r="BG64" s="49">
        <v>0</v>
      </c>
      <c r="BH64" s="48">
        <v>0</v>
      </c>
      <c r="BI64" s="49">
        <v>0</v>
      </c>
      <c r="BJ64" s="48">
        <v>20</v>
      </c>
      <c r="BK64" s="49">
        <v>100</v>
      </c>
      <c r="BL64" s="48">
        <v>20</v>
      </c>
    </row>
    <row r="65" spans="1:64" ht="15">
      <c r="A65" s="64" t="s">
        <v>274</v>
      </c>
      <c r="B65" s="64" t="s">
        <v>274</v>
      </c>
      <c r="C65" s="65"/>
      <c r="D65" s="66"/>
      <c r="E65" s="67"/>
      <c r="F65" s="68"/>
      <c r="G65" s="65"/>
      <c r="H65" s="69"/>
      <c r="I65" s="70"/>
      <c r="J65" s="70"/>
      <c r="K65" s="34" t="s">
        <v>65</v>
      </c>
      <c r="L65" s="77">
        <v>93</v>
      </c>
      <c r="M65" s="77"/>
      <c r="N65" s="72"/>
      <c r="O65" s="79" t="s">
        <v>176</v>
      </c>
      <c r="P65" s="81">
        <v>43427.00215277778</v>
      </c>
      <c r="Q65" s="79" t="s">
        <v>681</v>
      </c>
      <c r="R65" s="79"/>
      <c r="S65" s="79"/>
      <c r="T65" s="79"/>
      <c r="U65" s="79"/>
      <c r="V65" s="82" t="s">
        <v>919</v>
      </c>
      <c r="W65" s="81">
        <v>43427.00215277778</v>
      </c>
      <c r="X65" s="82" t="s">
        <v>1217</v>
      </c>
      <c r="Y65" s="79"/>
      <c r="Z65" s="79"/>
      <c r="AA65" s="85" t="s">
        <v>1562</v>
      </c>
      <c r="AB65" s="85" t="s">
        <v>1857</v>
      </c>
      <c r="AC65" s="79" t="b">
        <v>0</v>
      </c>
      <c r="AD65" s="79">
        <v>0</v>
      </c>
      <c r="AE65" s="85" t="s">
        <v>1890</v>
      </c>
      <c r="AF65" s="79" t="b">
        <v>0</v>
      </c>
      <c r="AG65" s="79" t="s">
        <v>1909</v>
      </c>
      <c r="AH65" s="79"/>
      <c r="AI65" s="85" t="s">
        <v>1876</v>
      </c>
      <c r="AJ65" s="79" t="b">
        <v>0</v>
      </c>
      <c r="AK65" s="79">
        <v>0</v>
      </c>
      <c r="AL65" s="85" t="s">
        <v>1876</v>
      </c>
      <c r="AM65" s="79" t="s">
        <v>1921</v>
      </c>
      <c r="AN65" s="79" t="b">
        <v>0</v>
      </c>
      <c r="AO65" s="85" t="s">
        <v>1857</v>
      </c>
      <c r="AP65" s="79" t="s">
        <v>176</v>
      </c>
      <c r="AQ65" s="79">
        <v>0</v>
      </c>
      <c r="AR65" s="79">
        <v>0</v>
      </c>
      <c r="AS65" s="79"/>
      <c r="AT65" s="79"/>
      <c r="AU65" s="79"/>
      <c r="AV65" s="79"/>
      <c r="AW65" s="79"/>
      <c r="AX65" s="79"/>
      <c r="AY65" s="79"/>
      <c r="AZ65" s="79"/>
      <c r="BA65">
        <v>1</v>
      </c>
      <c r="BB65" s="78" t="str">
        <f>REPLACE(INDEX(GroupVertices[Group],MATCH(Edges24[[#This Row],[Vertex 1]],GroupVertices[Vertex],0)),1,1,"")</f>
        <v>5</v>
      </c>
      <c r="BC65" s="78" t="str">
        <f>REPLACE(INDEX(GroupVertices[Group],MATCH(Edges24[[#This Row],[Vertex 2]],GroupVertices[Vertex],0)),1,1,"")</f>
        <v>5</v>
      </c>
      <c r="BD65" s="48">
        <v>1</v>
      </c>
      <c r="BE65" s="49">
        <v>8.333333333333334</v>
      </c>
      <c r="BF65" s="48">
        <v>0</v>
      </c>
      <c r="BG65" s="49">
        <v>0</v>
      </c>
      <c r="BH65" s="48">
        <v>0</v>
      </c>
      <c r="BI65" s="49">
        <v>0</v>
      </c>
      <c r="BJ65" s="48">
        <v>11</v>
      </c>
      <c r="BK65" s="49">
        <v>91.66666666666667</v>
      </c>
      <c r="BL65" s="48">
        <v>12</v>
      </c>
    </row>
    <row r="66" spans="1:64" ht="15">
      <c r="A66" s="64" t="s">
        <v>275</v>
      </c>
      <c r="B66" s="64" t="s">
        <v>560</v>
      </c>
      <c r="C66" s="65"/>
      <c r="D66" s="66"/>
      <c r="E66" s="67"/>
      <c r="F66" s="68"/>
      <c r="G66" s="65"/>
      <c r="H66" s="69"/>
      <c r="I66" s="70"/>
      <c r="J66" s="70"/>
      <c r="K66" s="34" t="s">
        <v>65</v>
      </c>
      <c r="L66" s="77">
        <v>94</v>
      </c>
      <c r="M66" s="77"/>
      <c r="N66" s="72"/>
      <c r="O66" s="79" t="s">
        <v>647</v>
      </c>
      <c r="P66" s="81">
        <v>43427.88496527778</v>
      </c>
      <c r="Q66" s="79" t="s">
        <v>682</v>
      </c>
      <c r="R66" s="82" t="s">
        <v>778</v>
      </c>
      <c r="S66" s="79" t="s">
        <v>807</v>
      </c>
      <c r="T66" s="79"/>
      <c r="U66" s="79"/>
      <c r="V66" s="82" t="s">
        <v>920</v>
      </c>
      <c r="W66" s="81">
        <v>43427.88496527778</v>
      </c>
      <c r="X66" s="82" t="s">
        <v>1218</v>
      </c>
      <c r="Y66" s="79"/>
      <c r="Z66" s="79"/>
      <c r="AA66" s="85" t="s">
        <v>1563</v>
      </c>
      <c r="AB66" s="85" t="s">
        <v>1858</v>
      </c>
      <c r="AC66" s="79" t="b">
        <v>0</v>
      </c>
      <c r="AD66" s="79">
        <v>1</v>
      </c>
      <c r="AE66" s="85" t="s">
        <v>1891</v>
      </c>
      <c r="AF66" s="79" t="b">
        <v>0</v>
      </c>
      <c r="AG66" s="79" t="s">
        <v>1909</v>
      </c>
      <c r="AH66" s="79"/>
      <c r="AI66" s="85" t="s">
        <v>1876</v>
      </c>
      <c r="AJ66" s="79" t="b">
        <v>0</v>
      </c>
      <c r="AK66" s="79">
        <v>0</v>
      </c>
      <c r="AL66" s="85" t="s">
        <v>1876</v>
      </c>
      <c r="AM66" s="79" t="s">
        <v>1921</v>
      </c>
      <c r="AN66" s="79" t="b">
        <v>0</v>
      </c>
      <c r="AO66" s="85" t="s">
        <v>1858</v>
      </c>
      <c r="AP66" s="79" t="s">
        <v>176</v>
      </c>
      <c r="AQ66" s="79">
        <v>0</v>
      </c>
      <c r="AR66" s="79">
        <v>0</v>
      </c>
      <c r="AS66" s="79"/>
      <c r="AT66" s="79"/>
      <c r="AU66" s="79"/>
      <c r="AV66" s="79"/>
      <c r="AW66" s="79"/>
      <c r="AX66" s="79"/>
      <c r="AY66" s="79"/>
      <c r="AZ66" s="79"/>
      <c r="BA66">
        <v>1</v>
      </c>
      <c r="BB66" s="78" t="str">
        <f>REPLACE(INDEX(GroupVertices[Group],MATCH(Edges24[[#This Row],[Vertex 1]],GroupVertices[Vertex],0)),1,1,"")</f>
        <v>51</v>
      </c>
      <c r="BC66" s="78" t="str">
        <f>REPLACE(INDEX(GroupVertices[Group],MATCH(Edges24[[#This Row],[Vertex 2]],GroupVertices[Vertex],0)),1,1,"")</f>
        <v>51</v>
      </c>
      <c r="BD66" s="48">
        <v>2</v>
      </c>
      <c r="BE66" s="49">
        <v>6.666666666666667</v>
      </c>
      <c r="BF66" s="48">
        <v>1</v>
      </c>
      <c r="BG66" s="49">
        <v>3.3333333333333335</v>
      </c>
      <c r="BH66" s="48">
        <v>0</v>
      </c>
      <c r="BI66" s="49">
        <v>0</v>
      </c>
      <c r="BJ66" s="48">
        <v>27</v>
      </c>
      <c r="BK66" s="49">
        <v>90</v>
      </c>
      <c r="BL66" s="48">
        <v>30</v>
      </c>
    </row>
    <row r="67" spans="1:64" ht="15">
      <c r="A67" s="64" t="s">
        <v>276</v>
      </c>
      <c r="B67" s="64" t="s">
        <v>561</v>
      </c>
      <c r="C67" s="65"/>
      <c r="D67" s="66"/>
      <c r="E67" s="67"/>
      <c r="F67" s="68"/>
      <c r="G67" s="65"/>
      <c r="H67" s="69"/>
      <c r="I67" s="70"/>
      <c r="J67" s="70"/>
      <c r="K67" s="34" t="s">
        <v>65</v>
      </c>
      <c r="L67" s="77">
        <v>95</v>
      </c>
      <c r="M67" s="77"/>
      <c r="N67" s="72"/>
      <c r="O67" s="79" t="s">
        <v>647</v>
      </c>
      <c r="P67" s="81">
        <v>43428.86179398148</v>
      </c>
      <c r="Q67" s="79" t="s">
        <v>683</v>
      </c>
      <c r="R67" s="79"/>
      <c r="S67" s="79"/>
      <c r="T67" s="79"/>
      <c r="U67" s="79"/>
      <c r="V67" s="82" t="s">
        <v>921</v>
      </c>
      <c r="W67" s="81">
        <v>43428.86179398148</v>
      </c>
      <c r="X67" s="82" t="s">
        <v>1219</v>
      </c>
      <c r="Y67" s="79"/>
      <c r="Z67" s="79"/>
      <c r="AA67" s="85" t="s">
        <v>1564</v>
      </c>
      <c r="AB67" s="85" t="s">
        <v>1859</v>
      </c>
      <c r="AC67" s="79" t="b">
        <v>0</v>
      </c>
      <c r="AD67" s="79">
        <v>1</v>
      </c>
      <c r="AE67" s="85" t="s">
        <v>1892</v>
      </c>
      <c r="AF67" s="79" t="b">
        <v>0</v>
      </c>
      <c r="AG67" s="79" t="s">
        <v>1909</v>
      </c>
      <c r="AH67" s="79"/>
      <c r="AI67" s="85" t="s">
        <v>1876</v>
      </c>
      <c r="AJ67" s="79" t="b">
        <v>0</v>
      </c>
      <c r="AK67" s="79">
        <v>0</v>
      </c>
      <c r="AL67" s="85" t="s">
        <v>1876</v>
      </c>
      <c r="AM67" s="79" t="s">
        <v>1929</v>
      </c>
      <c r="AN67" s="79" t="b">
        <v>0</v>
      </c>
      <c r="AO67" s="85" t="s">
        <v>1859</v>
      </c>
      <c r="AP67" s="79" t="s">
        <v>176</v>
      </c>
      <c r="AQ67" s="79">
        <v>0</v>
      </c>
      <c r="AR67" s="79">
        <v>0</v>
      </c>
      <c r="AS67" s="79"/>
      <c r="AT67" s="79"/>
      <c r="AU67" s="79"/>
      <c r="AV67" s="79"/>
      <c r="AW67" s="79"/>
      <c r="AX67" s="79"/>
      <c r="AY67" s="79"/>
      <c r="AZ67" s="79"/>
      <c r="BA67">
        <v>1</v>
      </c>
      <c r="BB67" s="78" t="str">
        <f>REPLACE(INDEX(GroupVertices[Group],MATCH(Edges24[[#This Row],[Vertex 1]],GroupVertices[Vertex],0)),1,1,"")</f>
        <v>50</v>
      </c>
      <c r="BC67" s="78" t="str">
        <f>REPLACE(INDEX(GroupVertices[Group],MATCH(Edges24[[#This Row],[Vertex 2]],GroupVertices[Vertex],0)),1,1,"")</f>
        <v>50</v>
      </c>
      <c r="BD67" s="48">
        <v>1</v>
      </c>
      <c r="BE67" s="49">
        <v>2.5</v>
      </c>
      <c r="BF67" s="48">
        <v>0</v>
      </c>
      <c r="BG67" s="49">
        <v>0</v>
      </c>
      <c r="BH67" s="48">
        <v>0</v>
      </c>
      <c r="BI67" s="49">
        <v>0</v>
      </c>
      <c r="BJ67" s="48">
        <v>39</v>
      </c>
      <c r="BK67" s="49">
        <v>97.5</v>
      </c>
      <c r="BL67" s="48">
        <v>40</v>
      </c>
    </row>
    <row r="68" spans="1:64" ht="15">
      <c r="A68" s="64" t="s">
        <v>277</v>
      </c>
      <c r="B68" s="64" t="s">
        <v>277</v>
      </c>
      <c r="C68" s="65"/>
      <c r="D68" s="66"/>
      <c r="E68" s="67"/>
      <c r="F68" s="68"/>
      <c r="G68" s="65"/>
      <c r="H68" s="69"/>
      <c r="I68" s="70"/>
      <c r="J68" s="70"/>
      <c r="K68" s="34" t="s">
        <v>65</v>
      </c>
      <c r="L68" s="77">
        <v>96</v>
      </c>
      <c r="M68" s="77"/>
      <c r="N68" s="72"/>
      <c r="O68" s="79" t="s">
        <v>176</v>
      </c>
      <c r="P68" s="81">
        <v>43429.488912037035</v>
      </c>
      <c r="Q68" s="79" t="s">
        <v>684</v>
      </c>
      <c r="R68" s="82" t="s">
        <v>779</v>
      </c>
      <c r="S68" s="79" t="s">
        <v>801</v>
      </c>
      <c r="T68" s="79"/>
      <c r="U68" s="79"/>
      <c r="V68" s="82" t="s">
        <v>922</v>
      </c>
      <c r="W68" s="81">
        <v>43429.488912037035</v>
      </c>
      <c r="X68" s="82" t="s">
        <v>1220</v>
      </c>
      <c r="Y68" s="79"/>
      <c r="Z68" s="79"/>
      <c r="AA68" s="85" t="s">
        <v>1565</v>
      </c>
      <c r="AB68" s="79"/>
      <c r="AC68" s="79" t="b">
        <v>0</v>
      </c>
      <c r="AD68" s="79">
        <v>1</v>
      </c>
      <c r="AE68" s="85" t="s">
        <v>1876</v>
      </c>
      <c r="AF68" s="79" t="b">
        <v>1</v>
      </c>
      <c r="AG68" s="79" t="s">
        <v>1909</v>
      </c>
      <c r="AH68" s="79"/>
      <c r="AI68" s="85" t="s">
        <v>1913</v>
      </c>
      <c r="AJ68" s="79" t="b">
        <v>0</v>
      </c>
      <c r="AK68" s="79">
        <v>0</v>
      </c>
      <c r="AL68" s="85" t="s">
        <v>1876</v>
      </c>
      <c r="AM68" s="79" t="s">
        <v>1923</v>
      </c>
      <c r="AN68" s="79" t="b">
        <v>0</v>
      </c>
      <c r="AO68" s="85" t="s">
        <v>1565</v>
      </c>
      <c r="AP68" s="79" t="s">
        <v>176</v>
      </c>
      <c r="AQ68" s="79">
        <v>0</v>
      </c>
      <c r="AR68" s="79">
        <v>0</v>
      </c>
      <c r="AS68" s="79"/>
      <c r="AT68" s="79"/>
      <c r="AU68" s="79"/>
      <c r="AV68" s="79"/>
      <c r="AW68" s="79"/>
      <c r="AX68" s="79"/>
      <c r="AY68" s="79"/>
      <c r="AZ68" s="79"/>
      <c r="BA68">
        <v>1</v>
      </c>
      <c r="BB68" s="78" t="str">
        <f>REPLACE(INDEX(GroupVertices[Group],MATCH(Edges24[[#This Row],[Vertex 1]],GroupVertices[Vertex],0)),1,1,"")</f>
        <v>5</v>
      </c>
      <c r="BC68" s="78" t="str">
        <f>REPLACE(INDEX(GroupVertices[Group],MATCH(Edges24[[#This Row],[Vertex 2]],GroupVertices[Vertex],0)),1,1,"")</f>
        <v>5</v>
      </c>
      <c r="BD68" s="48">
        <v>0</v>
      </c>
      <c r="BE68" s="49">
        <v>0</v>
      </c>
      <c r="BF68" s="48">
        <v>0</v>
      </c>
      <c r="BG68" s="49">
        <v>0</v>
      </c>
      <c r="BH68" s="48">
        <v>0</v>
      </c>
      <c r="BI68" s="49">
        <v>0</v>
      </c>
      <c r="BJ68" s="48">
        <v>18</v>
      </c>
      <c r="BK68" s="49">
        <v>100</v>
      </c>
      <c r="BL68" s="48">
        <v>18</v>
      </c>
    </row>
    <row r="69" spans="1:64" ht="15">
      <c r="A69" s="64" t="s">
        <v>278</v>
      </c>
      <c r="B69" s="64" t="s">
        <v>212</v>
      </c>
      <c r="C69" s="65"/>
      <c r="D69" s="66"/>
      <c r="E69" s="67"/>
      <c r="F69" s="68"/>
      <c r="G69" s="65"/>
      <c r="H69" s="69"/>
      <c r="I69" s="70"/>
      <c r="J69" s="70"/>
      <c r="K69" s="34" t="s">
        <v>65</v>
      </c>
      <c r="L69" s="77">
        <v>97</v>
      </c>
      <c r="M69" s="77"/>
      <c r="N69" s="72"/>
      <c r="O69" s="79" t="s">
        <v>646</v>
      </c>
      <c r="P69" s="81">
        <v>43433.12548611111</v>
      </c>
      <c r="Q69" s="79" t="s">
        <v>685</v>
      </c>
      <c r="R69" s="79"/>
      <c r="S69" s="79"/>
      <c r="T69" s="79"/>
      <c r="U69" s="79"/>
      <c r="V69" s="82" t="s">
        <v>923</v>
      </c>
      <c r="W69" s="81">
        <v>43433.12548611111</v>
      </c>
      <c r="X69" s="82" t="s">
        <v>1221</v>
      </c>
      <c r="Y69" s="79"/>
      <c r="Z69" s="79"/>
      <c r="AA69" s="85" t="s">
        <v>1566</v>
      </c>
      <c r="AB69" s="79"/>
      <c r="AC69" s="79" t="b">
        <v>0</v>
      </c>
      <c r="AD69" s="79">
        <v>0</v>
      </c>
      <c r="AE69" s="85" t="s">
        <v>1876</v>
      </c>
      <c r="AF69" s="79" t="b">
        <v>0</v>
      </c>
      <c r="AG69" s="79" t="s">
        <v>1909</v>
      </c>
      <c r="AH69" s="79"/>
      <c r="AI69" s="85" t="s">
        <v>1876</v>
      </c>
      <c r="AJ69" s="79" t="b">
        <v>0</v>
      </c>
      <c r="AK69" s="79">
        <v>9</v>
      </c>
      <c r="AL69" s="85" t="s">
        <v>1500</v>
      </c>
      <c r="AM69" s="79" t="s">
        <v>1919</v>
      </c>
      <c r="AN69" s="79" t="b">
        <v>0</v>
      </c>
      <c r="AO69" s="85" t="s">
        <v>1500</v>
      </c>
      <c r="AP69" s="79" t="s">
        <v>176</v>
      </c>
      <c r="AQ69" s="79">
        <v>0</v>
      </c>
      <c r="AR69" s="79">
        <v>0</v>
      </c>
      <c r="AS69" s="79"/>
      <c r="AT69" s="79"/>
      <c r="AU69" s="79"/>
      <c r="AV69" s="79"/>
      <c r="AW69" s="79"/>
      <c r="AX69" s="79"/>
      <c r="AY69" s="79"/>
      <c r="AZ69" s="79"/>
      <c r="BA69">
        <v>1</v>
      </c>
      <c r="BB69" s="78" t="str">
        <f>REPLACE(INDEX(GroupVertices[Group],MATCH(Edges24[[#This Row],[Vertex 1]],GroupVertices[Vertex],0)),1,1,"")</f>
        <v>29</v>
      </c>
      <c r="BC69" s="78" t="str">
        <f>REPLACE(INDEX(GroupVertices[Group],MATCH(Edges24[[#This Row],[Vertex 2]],GroupVertices[Vertex],0)),1,1,"")</f>
        <v>29</v>
      </c>
      <c r="BD69" s="48">
        <v>0</v>
      </c>
      <c r="BE69" s="49">
        <v>0</v>
      </c>
      <c r="BF69" s="48">
        <v>1</v>
      </c>
      <c r="BG69" s="49">
        <v>4.761904761904762</v>
      </c>
      <c r="BH69" s="48">
        <v>0</v>
      </c>
      <c r="BI69" s="49">
        <v>0</v>
      </c>
      <c r="BJ69" s="48">
        <v>20</v>
      </c>
      <c r="BK69" s="49">
        <v>95.23809523809524</v>
      </c>
      <c r="BL69" s="48">
        <v>21</v>
      </c>
    </row>
    <row r="70" spans="1:64" ht="15">
      <c r="A70" s="64" t="s">
        <v>279</v>
      </c>
      <c r="B70" s="64" t="s">
        <v>562</v>
      </c>
      <c r="C70" s="65"/>
      <c r="D70" s="66"/>
      <c r="E70" s="67"/>
      <c r="F70" s="68"/>
      <c r="G70" s="65"/>
      <c r="H70" s="69"/>
      <c r="I70" s="70"/>
      <c r="J70" s="70"/>
      <c r="K70" s="34" t="s">
        <v>65</v>
      </c>
      <c r="L70" s="77">
        <v>98</v>
      </c>
      <c r="M70" s="77"/>
      <c r="N70" s="72"/>
      <c r="O70" s="79" t="s">
        <v>647</v>
      </c>
      <c r="P70" s="81">
        <v>43433.38553240741</v>
      </c>
      <c r="Q70" s="79" t="s">
        <v>686</v>
      </c>
      <c r="R70" s="79"/>
      <c r="S70" s="79"/>
      <c r="T70" s="79"/>
      <c r="U70" s="82" t="s">
        <v>851</v>
      </c>
      <c r="V70" s="82" t="s">
        <v>851</v>
      </c>
      <c r="W70" s="81">
        <v>43433.38553240741</v>
      </c>
      <c r="X70" s="82" t="s">
        <v>1222</v>
      </c>
      <c r="Y70" s="79"/>
      <c r="Z70" s="79"/>
      <c r="AA70" s="85" t="s">
        <v>1567</v>
      </c>
      <c r="AB70" s="85" t="s">
        <v>1860</v>
      </c>
      <c r="AC70" s="79" t="b">
        <v>0</v>
      </c>
      <c r="AD70" s="79">
        <v>0</v>
      </c>
      <c r="AE70" s="85" t="s">
        <v>1893</v>
      </c>
      <c r="AF70" s="79" t="b">
        <v>0</v>
      </c>
      <c r="AG70" s="79" t="s">
        <v>1909</v>
      </c>
      <c r="AH70" s="79"/>
      <c r="AI70" s="85" t="s">
        <v>1876</v>
      </c>
      <c r="AJ70" s="79" t="b">
        <v>0</v>
      </c>
      <c r="AK70" s="79">
        <v>0</v>
      </c>
      <c r="AL70" s="85" t="s">
        <v>1876</v>
      </c>
      <c r="AM70" s="79" t="s">
        <v>1921</v>
      </c>
      <c r="AN70" s="79" t="b">
        <v>0</v>
      </c>
      <c r="AO70" s="85" t="s">
        <v>1860</v>
      </c>
      <c r="AP70" s="79" t="s">
        <v>176</v>
      </c>
      <c r="AQ70" s="79">
        <v>0</v>
      </c>
      <c r="AR70" s="79">
        <v>0</v>
      </c>
      <c r="AS70" s="79"/>
      <c r="AT70" s="79"/>
      <c r="AU70" s="79"/>
      <c r="AV70" s="79"/>
      <c r="AW70" s="79"/>
      <c r="AX70" s="79"/>
      <c r="AY70" s="79"/>
      <c r="AZ70" s="79"/>
      <c r="BA70">
        <v>1</v>
      </c>
      <c r="BB70" s="78" t="str">
        <f>REPLACE(INDEX(GroupVertices[Group],MATCH(Edges24[[#This Row],[Vertex 1]],GroupVertices[Vertex],0)),1,1,"")</f>
        <v>49</v>
      </c>
      <c r="BC70" s="78" t="str">
        <f>REPLACE(INDEX(GroupVertices[Group],MATCH(Edges24[[#This Row],[Vertex 2]],GroupVertices[Vertex],0)),1,1,"")</f>
        <v>49</v>
      </c>
      <c r="BD70" s="48">
        <v>0</v>
      </c>
      <c r="BE70" s="49">
        <v>0</v>
      </c>
      <c r="BF70" s="48">
        <v>0</v>
      </c>
      <c r="BG70" s="49">
        <v>0</v>
      </c>
      <c r="BH70" s="48">
        <v>0</v>
      </c>
      <c r="BI70" s="49">
        <v>0</v>
      </c>
      <c r="BJ70" s="48">
        <v>8</v>
      </c>
      <c r="BK70" s="49">
        <v>100</v>
      </c>
      <c r="BL70" s="48">
        <v>8</v>
      </c>
    </row>
    <row r="71" spans="1:64" ht="15">
      <c r="A71" s="64" t="s">
        <v>280</v>
      </c>
      <c r="B71" s="64" t="s">
        <v>563</v>
      </c>
      <c r="C71" s="65"/>
      <c r="D71" s="66"/>
      <c r="E71" s="67"/>
      <c r="F71" s="68"/>
      <c r="G71" s="65"/>
      <c r="H71" s="69"/>
      <c r="I71" s="70"/>
      <c r="J71" s="70"/>
      <c r="K71" s="34" t="s">
        <v>65</v>
      </c>
      <c r="L71" s="77">
        <v>99</v>
      </c>
      <c r="M71" s="77"/>
      <c r="N71" s="72"/>
      <c r="O71" s="79" t="s">
        <v>647</v>
      </c>
      <c r="P71" s="81">
        <v>43434.11517361111</v>
      </c>
      <c r="Q71" s="79" t="s">
        <v>687</v>
      </c>
      <c r="R71" s="79"/>
      <c r="S71" s="79"/>
      <c r="T71" s="79"/>
      <c r="U71" s="79"/>
      <c r="V71" s="82" t="s">
        <v>924</v>
      </c>
      <c r="W71" s="81">
        <v>43434.11517361111</v>
      </c>
      <c r="X71" s="82" t="s">
        <v>1223</v>
      </c>
      <c r="Y71" s="79"/>
      <c r="Z71" s="79"/>
      <c r="AA71" s="85" t="s">
        <v>1568</v>
      </c>
      <c r="AB71" s="85" t="s">
        <v>1861</v>
      </c>
      <c r="AC71" s="79" t="b">
        <v>0</v>
      </c>
      <c r="AD71" s="79">
        <v>0</v>
      </c>
      <c r="AE71" s="85" t="s">
        <v>1894</v>
      </c>
      <c r="AF71" s="79" t="b">
        <v>0</v>
      </c>
      <c r="AG71" s="79" t="s">
        <v>1909</v>
      </c>
      <c r="AH71" s="79"/>
      <c r="AI71" s="85" t="s">
        <v>1876</v>
      </c>
      <c r="AJ71" s="79" t="b">
        <v>0</v>
      </c>
      <c r="AK71" s="79">
        <v>0</v>
      </c>
      <c r="AL71" s="85" t="s">
        <v>1876</v>
      </c>
      <c r="AM71" s="79" t="s">
        <v>1921</v>
      </c>
      <c r="AN71" s="79" t="b">
        <v>0</v>
      </c>
      <c r="AO71" s="85" t="s">
        <v>1861</v>
      </c>
      <c r="AP71" s="79" t="s">
        <v>176</v>
      </c>
      <c r="AQ71" s="79">
        <v>0</v>
      </c>
      <c r="AR71" s="79">
        <v>0</v>
      </c>
      <c r="AS71" s="79"/>
      <c r="AT71" s="79"/>
      <c r="AU71" s="79"/>
      <c r="AV71" s="79"/>
      <c r="AW71" s="79"/>
      <c r="AX71" s="79"/>
      <c r="AY71" s="79"/>
      <c r="AZ71" s="79"/>
      <c r="BA71">
        <v>1</v>
      </c>
      <c r="BB71" s="78" t="str">
        <f>REPLACE(INDEX(GroupVertices[Group],MATCH(Edges24[[#This Row],[Vertex 1]],GroupVertices[Vertex],0)),1,1,"")</f>
        <v>48</v>
      </c>
      <c r="BC71" s="78" t="str">
        <f>REPLACE(INDEX(GroupVertices[Group],MATCH(Edges24[[#This Row],[Vertex 2]],GroupVertices[Vertex],0)),1,1,"")</f>
        <v>48</v>
      </c>
      <c r="BD71" s="48">
        <v>0</v>
      </c>
      <c r="BE71" s="49">
        <v>0</v>
      </c>
      <c r="BF71" s="48">
        <v>1</v>
      </c>
      <c r="BG71" s="49">
        <v>2.7027027027027026</v>
      </c>
      <c r="BH71" s="48">
        <v>0</v>
      </c>
      <c r="BI71" s="49">
        <v>0</v>
      </c>
      <c r="BJ71" s="48">
        <v>36</v>
      </c>
      <c r="BK71" s="49">
        <v>97.29729729729729</v>
      </c>
      <c r="BL71" s="48">
        <v>37</v>
      </c>
    </row>
    <row r="72" spans="1:64" ht="15">
      <c r="A72" s="64" t="s">
        <v>281</v>
      </c>
      <c r="B72" s="64" t="s">
        <v>288</v>
      </c>
      <c r="C72" s="65"/>
      <c r="D72" s="66"/>
      <c r="E72" s="67"/>
      <c r="F72" s="68"/>
      <c r="G72" s="65"/>
      <c r="H72" s="69"/>
      <c r="I72" s="70"/>
      <c r="J72" s="70"/>
      <c r="K72" s="34" t="s">
        <v>65</v>
      </c>
      <c r="L72" s="77">
        <v>100</v>
      </c>
      <c r="M72" s="77"/>
      <c r="N72" s="72"/>
      <c r="O72" s="79" t="s">
        <v>646</v>
      </c>
      <c r="P72" s="81">
        <v>43434.510092592594</v>
      </c>
      <c r="Q72" s="79" t="s">
        <v>688</v>
      </c>
      <c r="R72" s="79"/>
      <c r="S72" s="79"/>
      <c r="T72" s="79" t="s">
        <v>830</v>
      </c>
      <c r="U72" s="79"/>
      <c r="V72" s="82" t="s">
        <v>925</v>
      </c>
      <c r="W72" s="81">
        <v>43434.510092592594</v>
      </c>
      <c r="X72" s="82" t="s">
        <v>1224</v>
      </c>
      <c r="Y72" s="79"/>
      <c r="Z72" s="79"/>
      <c r="AA72" s="85" t="s">
        <v>1569</v>
      </c>
      <c r="AB72" s="79"/>
      <c r="AC72" s="79" t="b">
        <v>0</v>
      </c>
      <c r="AD72" s="79">
        <v>0</v>
      </c>
      <c r="AE72" s="85" t="s">
        <v>1876</v>
      </c>
      <c r="AF72" s="79" t="b">
        <v>0</v>
      </c>
      <c r="AG72" s="79" t="s">
        <v>1910</v>
      </c>
      <c r="AH72" s="79"/>
      <c r="AI72" s="85" t="s">
        <v>1876</v>
      </c>
      <c r="AJ72" s="79" t="b">
        <v>0</v>
      </c>
      <c r="AK72" s="79">
        <v>6</v>
      </c>
      <c r="AL72" s="85" t="s">
        <v>1581</v>
      </c>
      <c r="AM72" s="79" t="s">
        <v>1919</v>
      </c>
      <c r="AN72" s="79" t="b">
        <v>0</v>
      </c>
      <c r="AO72" s="85" t="s">
        <v>1581</v>
      </c>
      <c r="AP72" s="79" t="s">
        <v>176</v>
      </c>
      <c r="AQ72" s="79">
        <v>0</v>
      </c>
      <c r="AR72" s="79">
        <v>0</v>
      </c>
      <c r="AS72" s="79"/>
      <c r="AT72" s="79"/>
      <c r="AU72" s="79"/>
      <c r="AV72" s="79"/>
      <c r="AW72" s="79"/>
      <c r="AX72" s="79"/>
      <c r="AY72" s="79"/>
      <c r="AZ72" s="79"/>
      <c r="BA72">
        <v>1</v>
      </c>
      <c r="BB72" s="78" t="str">
        <f>REPLACE(INDEX(GroupVertices[Group],MATCH(Edges24[[#This Row],[Vertex 1]],GroupVertices[Vertex],0)),1,1,"")</f>
        <v>4</v>
      </c>
      <c r="BC72" s="78" t="str">
        <f>REPLACE(INDEX(GroupVertices[Group],MATCH(Edges24[[#This Row],[Vertex 2]],GroupVertices[Vertex],0)),1,1,"")</f>
        <v>4</v>
      </c>
      <c r="BD72" s="48">
        <v>0</v>
      </c>
      <c r="BE72" s="49">
        <v>0</v>
      </c>
      <c r="BF72" s="48">
        <v>0</v>
      </c>
      <c r="BG72" s="49">
        <v>0</v>
      </c>
      <c r="BH72" s="48">
        <v>0</v>
      </c>
      <c r="BI72" s="49">
        <v>0</v>
      </c>
      <c r="BJ72" s="48">
        <v>21</v>
      </c>
      <c r="BK72" s="49">
        <v>100</v>
      </c>
      <c r="BL72" s="48">
        <v>21</v>
      </c>
    </row>
    <row r="73" spans="1:64" ht="15">
      <c r="A73" s="64" t="s">
        <v>282</v>
      </c>
      <c r="B73" s="64" t="s">
        <v>282</v>
      </c>
      <c r="C73" s="65"/>
      <c r="D73" s="66"/>
      <c r="E73" s="67"/>
      <c r="F73" s="68"/>
      <c r="G73" s="65"/>
      <c r="H73" s="69"/>
      <c r="I73" s="70"/>
      <c r="J73" s="70"/>
      <c r="K73" s="34" t="s">
        <v>65</v>
      </c>
      <c r="L73" s="77">
        <v>101</v>
      </c>
      <c r="M73" s="77"/>
      <c r="N73" s="72"/>
      <c r="O73" s="79" t="s">
        <v>176</v>
      </c>
      <c r="P73" s="81">
        <v>43421.471724537034</v>
      </c>
      <c r="Q73" s="79" t="s">
        <v>689</v>
      </c>
      <c r="R73" s="79"/>
      <c r="S73" s="79"/>
      <c r="T73" s="79"/>
      <c r="U73" s="82" t="s">
        <v>852</v>
      </c>
      <c r="V73" s="82" t="s">
        <v>852</v>
      </c>
      <c r="W73" s="81">
        <v>43421.471724537034</v>
      </c>
      <c r="X73" s="82" t="s">
        <v>1225</v>
      </c>
      <c r="Y73" s="79"/>
      <c r="Z73" s="79"/>
      <c r="AA73" s="85" t="s">
        <v>1570</v>
      </c>
      <c r="AB73" s="79"/>
      <c r="AC73" s="79" t="b">
        <v>0</v>
      </c>
      <c r="AD73" s="79">
        <v>19</v>
      </c>
      <c r="AE73" s="85" t="s">
        <v>1876</v>
      </c>
      <c r="AF73" s="79" t="b">
        <v>0</v>
      </c>
      <c r="AG73" s="79" t="s">
        <v>1910</v>
      </c>
      <c r="AH73" s="79"/>
      <c r="AI73" s="85" t="s">
        <v>1876</v>
      </c>
      <c r="AJ73" s="79" t="b">
        <v>0</v>
      </c>
      <c r="AK73" s="79">
        <v>10</v>
      </c>
      <c r="AL73" s="85" t="s">
        <v>1876</v>
      </c>
      <c r="AM73" s="79" t="s">
        <v>1926</v>
      </c>
      <c r="AN73" s="79" t="b">
        <v>0</v>
      </c>
      <c r="AO73" s="85" t="s">
        <v>1570</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51</v>
      </c>
      <c r="BK73" s="49">
        <v>100</v>
      </c>
      <c r="BL73" s="48">
        <v>51</v>
      </c>
    </row>
    <row r="74" spans="1:64" ht="15">
      <c r="A74" s="64" t="s">
        <v>283</v>
      </c>
      <c r="B74" s="64" t="s">
        <v>282</v>
      </c>
      <c r="C74" s="65"/>
      <c r="D74" s="66"/>
      <c r="E74" s="67"/>
      <c r="F74" s="68"/>
      <c r="G74" s="65"/>
      <c r="H74" s="69"/>
      <c r="I74" s="70"/>
      <c r="J74" s="70"/>
      <c r="K74" s="34" t="s">
        <v>65</v>
      </c>
      <c r="L74" s="77">
        <v>102</v>
      </c>
      <c r="M74" s="77"/>
      <c r="N74" s="72"/>
      <c r="O74" s="79" t="s">
        <v>646</v>
      </c>
      <c r="P74" s="81">
        <v>43421.743622685186</v>
      </c>
      <c r="Q74" s="79" t="s">
        <v>669</v>
      </c>
      <c r="R74" s="79"/>
      <c r="S74" s="79"/>
      <c r="T74" s="79"/>
      <c r="U74" s="79"/>
      <c r="V74" s="82" t="s">
        <v>926</v>
      </c>
      <c r="W74" s="81">
        <v>43421.743622685186</v>
      </c>
      <c r="X74" s="82" t="s">
        <v>1226</v>
      </c>
      <c r="Y74" s="79"/>
      <c r="Z74" s="79"/>
      <c r="AA74" s="85" t="s">
        <v>1571</v>
      </c>
      <c r="AB74" s="79"/>
      <c r="AC74" s="79" t="b">
        <v>0</v>
      </c>
      <c r="AD74" s="79">
        <v>0</v>
      </c>
      <c r="AE74" s="85" t="s">
        <v>1876</v>
      </c>
      <c r="AF74" s="79" t="b">
        <v>0</v>
      </c>
      <c r="AG74" s="79" t="s">
        <v>1910</v>
      </c>
      <c r="AH74" s="79"/>
      <c r="AI74" s="85" t="s">
        <v>1876</v>
      </c>
      <c r="AJ74" s="79" t="b">
        <v>0</v>
      </c>
      <c r="AK74" s="79">
        <v>10</v>
      </c>
      <c r="AL74" s="85" t="s">
        <v>1570</v>
      </c>
      <c r="AM74" s="79" t="s">
        <v>1926</v>
      </c>
      <c r="AN74" s="79" t="b">
        <v>0</v>
      </c>
      <c r="AO74" s="85" t="s">
        <v>1570</v>
      </c>
      <c r="AP74" s="79" t="s">
        <v>176</v>
      </c>
      <c r="AQ74" s="79">
        <v>0</v>
      </c>
      <c r="AR74" s="79">
        <v>0</v>
      </c>
      <c r="AS74" s="79"/>
      <c r="AT74" s="79"/>
      <c r="AU74" s="79"/>
      <c r="AV74" s="79"/>
      <c r="AW74" s="79"/>
      <c r="AX74" s="79"/>
      <c r="AY74" s="79"/>
      <c r="AZ74" s="79"/>
      <c r="BA74">
        <v>1</v>
      </c>
      <c r="BB74" s="78" t="str">
        <f>REPLACE(INDEX(GroupVertices[Group],MATCH(Edges24[[#This Row],[Vertex 1]],GroupVertices[Vertex],0)),1,1,"")</f>
        <v>4</v>
      </c>
      <c r="BC74" s="78" t="str">
        <f>REPLACE(INDEX(GroupVertices[Group],MATCH(Edges24[[#This Row],[Vertex 2]],GroupVertices[Vertex],0)),1,1,"")</f>
        <v>4</v>
      </c>
      <c r="BD74" s="48">
        <v>0</v>
      </c>
      <c r="BE74" s="49">
        <v>0</v>
      </c>
      <c r="BF74" s="48">
        <v>0</v>
      </c>
      <c r="BG74" s="49">
        <v>0</v>
      </c>
      <c r="BH74" s="48">
        <v>0</v>
      </c>
      <c r="BI74" s="49">
        <v>0</v>
      </c>
      <c r="BJ74" s="48">
        <v>24</v>
      </c>
      <c r="BK74" s="49">
        <v>100</v>
      </c>
      <c r="BL74" s="48">
        <v>24</v>
      </c>
    </row>
    <row r="75" spans="1:64" ht="15">
      <c r="A75" s="64" t="s">
        <v>283</v>
      </c>
      <c r="B75" s="64" t="s">
        <v>288</v>
      </c>
      <c r="C75" s="65"/>
      <c r="D75" s="66"/>
      <c r="E75" s="67"/>
      <c r="F75" s="68"/>
      <c r="G75" s="65"/>
      <c r="H75" s="69"/>
      <c r="I75" s="70"/>
      <c r="J75" s="70"/>
      <c r="K75" s="34" t="s">
        <v>65</v>
      </c>
      <c r="L75" s="77">
        <v>103</v>
      </c>
      <c r="M75" s="77"/>
      <c r="N75" s="72"/>
      <c r="O75" s="79" t="s">
        <v>646</v>
      </c>
      <c r="P75" s="81">
        <v>43434.58478009259</v>
      </c>
      <c r="Q75" s="79" t="s">
        <v>688</v>
      </c>
      <c r="R75" s="79"/>
      <c r="S75" s="79"/>
      <c r="T75" s="79" t="s">
        <v>830</v>
      </c>
      <c r="U75" s="79"/>
      <c r="V75" s="82" t="s">
        <v>926</v>
      </c>
      <c r="W75" s="81">
        <v>43434.58478009259</v>
      </c>
      <c r="X75" s="82" t="s">
        <v>1227</v>
      </c>
      <c r="Y75" s="79"/>
      <c r="Z75" s="79"/>
      <c r="AA75" s="85" t="s">
        <v>1572</v>
      </c>
      <c r="AB75" s="79"/>
      <c r="AC75" s="79" t="b">
        <v>0</v>
      </c>
      <c r="AD75" s="79">
        <v>0</v>
      </c>
      <c r="AE75" s="85" t="s">
        <v>1876</v>
      </c>
      <c r="AF75" s="79" t="b">
        <v>0</v>
      </c>
      <c r="AG75" s="79" t="s">
        <v>1910</v>
      </c>
      <c r="AH75" s="79"/>
      <c r="AI75" s="85" t="s">
        <v>1876</v>
      </c>
      <c r="AJ75" s="79" t="b">
        <v>0</v>
      </c>
      <c r="AK75" s="79">
        <v>6</v>
      </c>
      <c r="AL75" s="85" t="s">
        <v>1581</v>
      </c>
      <c r="AM75" s="79" t="s">
        <v>1926</v>
      </c>
      <c r="AN75" s="79" t="b">
        <v>0</v>
      </c>
      <c r="AO75" s="85" t="s">
        <v>1581</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21</v>
      </c>
      <c r="BK75" s="49">
        <v>100</v>
      </c>
      <c r="BL75" s="48">
        <v>21</v>
      </c>
    </row>
    <row r="76" spans="1:64" ht="15">
      <c r="A76" s="64" t="s">
        <v>284</v>
      </c>
      <c r="B76" s="64" t="s">
        <v>288</v>
      </c>
      <c r="C76" s="65"/>
      <c r="D76" s="66"/>
      <c r="E76" s="67"/>
      <c r="F76" s="68"/>
      <c r="G76" s="65"/>
      <c r="H76" s="69"/>
      <c r="I76" s="70"/>
      <c r="J76" s="70"/>
      <c r="K76" s="34" t="s">
        <v>65</v>
      </c>
      <c r="L76" s="77">
        <v>104</v>
      </c>
      <c r="M76" s="77"/>
      <c r="N76" s="72"/>
      <c r="O76" s="79" t="s">
        <v>646</v>
      </c>
      <c r="P76" s="81">
        <v>43434.62085648148</v>
      </c>
      <c r="Q76" s="79" t="s">
        <v>688</v>
      </c>
      <c r="R76" s="79"/>
      <c r="S76" s="79"/>
      <c r="T76" s="79" t="s">
        <v>830</v>
      </c>
      <c r="U76" s="79"/>
      <c r="V76" s="82" t="s">
        <v>927</v>
      </c>
      <c r="W76" s="81">
        <v>43434.62085648148</v>
      </c>
      <c r="X76" s="82" t="s">
        <v>1228</v>
      </c>
      <c r="Y76" s="79"/>
      <c r="Z76" s="79"/>
      <c r="AA76" s="85" t="s">
        <v>1573</v>
      </c>
      <c r="AB76" s="79"/>
      <c r="AC76" s="79" t="b">
        <v>0</v>
      </c>
      <c r="AD76" s="79">
        <v>0</v>
      </c>
      <c r="AE76" s="85" t="s">
        <v>1876</v>
      </c>
      <c r="AF76" s="79" t="b">
        <v>0</v>
      </c>
      <c r="AG76" s="79" t="s">
        <v>1910</v>
      </c>
      <c r="AH76" s="79"/>
      <c r="AI76" s="85" t="s">
        <v>1876</v>
      </c>
      <c r="AJ76" s="79" t="b">
        <v>0</v>
      </c>
      <c r="AK76" s="79">
        <v>6</v>
      </c>
      <c r="AL76" s="85" t="s">
        <v>1581</v>
      </c>
      <c r="AM76" s="79" t="s">
        <v>1921</v>
      </c>
      <c r="AN76" s="79" t="b">
        <v>0</v>
      </c>
      <c r="AO76" s="85" t="s">
        <v>1581</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21</v>
      </c>
      <c r="BK76" s="49">
        <v>100</v>
      </c>
      <c r="BL76" s="48">
        <v>21</v>
      </c>
    </row>
    <row r="77" spans="1:64" ht="15">
      <c r="A77" s="64" t="s">
        <v>285</v>
      </c>
      <c r="B77" s="64" t="s">
        <v>288</v>
      </c>
      <c r="C77" s="65"/>
      <c r="D77" s="66"/>
      <c r="E77" s="67"/>
      <c r="F77" s="68"/>
      <c r="G77" s="65"/>
      <c r="H77" s="69"/>
      <c r="I77" s="70"/>
      <c r="J77" s="70"/>
      <c r="K77" s="34" t="s">
        <v>65</v>
      </c>
      <c r="L77" s="77">
        <v>105</v>
      </c>
      <c r="M77" s="77"/>
      <c r="N77" s="72"/>
      <c r="O77" s="79" t="s">
        <v>646</v>
      </c>
      <c r="P77" s="81">
        <v>43434.89164351852</v>
      </c>
      <c r="Q77" s="79" t="s">
        <v>688</v>
      </c>
      <c r="R77" s="79"/>
      <c r="S77" s="79"/>
      <c r="T77" s="79" t="s">
        <v>830</v>
      </c>
      <c r="U77" s="79"/>
      <c r="V77" s="82" t="s">
        <v>928</v>
      </c>
      <c r="W77" s="81">
        <v>43434.89164351852</v>
      </c>
      <c r="X77" s="82" t="s">
        <v>1229</v>
      </c>
      <c r="Y77" s="79"/>
      <c r="Z77" s="79"/>
      <c r="AA77" s="85" t="s">
        <v>1574</v>
      </c>
      <c r="AB77" s="79"/>
      <c r="AC77" s="79" t="b">
        <v>0</v>
      </c>
      <c r="AD77" s="79">
        <v>0</v>
      </c>
      <c r="AE77" s="85" t="s">
        <v>1876</v>
      </c>
      <c r="AF77" s="79" t="b">
        <v>0</v>
      </c>
      <c r="AG77" s="79" t="s">
        <v>1910</v>
      </c>
      <c r="AH77" s="79"/>
      <c r="AI77" s="85" t="s">
        <v>1876</v>
      </c>
      <c r="AJ77" s="79" t="b">
        <v>0</v>
      </c>
      <c r="AK77" s="79">
        <v>6</v>
      </c>
      <c r="AL77" s="85" t="s">
        <v>1581</v>
      </c>
      <c r="AM77" s="79" t="s">
        <v>1921</v>
      </c>
      <c r="AN77" s="79" t="b">
        <v>0</v>
      </c>
      <c r="AO77" s="85" t="s">
        <v>1581</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v>0</v>
      </c>
      <c r="BE77" s="49">
        <v>0</v>
      </c>
      <c r="BF77" s="48">
        <v>0</v>
      </c>
      <c r="BG77" s="49">
        <v>0</v>
      </c>
      <c r="BH77" s="48">
        <v>0</v>
      </c>
      <c r="BI77" s="49">
        <v>0</v>
      </c>
      <c r="BJ77" s="48">
        <v>21</v>
      </c>
      <c r="BK77" s="49">
        <v>100</v>
      </c>
      <c r="BL77" s="48">
        <v>21</v>
      </c>
    </row>
    <row r="78" spans="1:64" ht="15">
      <c r="A78" s="64" t="s">
        <v>286</v>
      </c>
      <c r="B78" s="64" t="s">
        <v>286</v>
      </c>
      <c r="C78" s="65"/>
      <c r="D78" s="66"/>
      <c r="E78" s="67"/>
      <c r="F78" s="68"/>
      <c r="G78" s="65"/>
      <c r="H78" s="69"/>
      <c r="I78" s="70"/>
      <c r="J78" s="70"/>
      <c r="K78" s="34" t="s">
        <v>65</v>
      </c>
      <c r="L78" s="77">
        <v>106</v>
      </c>
      <c r="M78" s="77"/>
      <c r="N78" s="72"/>
      <c r="O78" s="79" t="s">
        <v>176</v>
      </c>
      <c r="P78" s="81">
        <v>43435.11027777778</v>
      </c>
      <c r="Q78" s="79" t="s">
        <v>690</v>
      </c>
      <c r="R78" s="82" t="s">
        <v>780</v>
      </c>
      <c r="S78" s="79" t="s">
        <v>808</v>
      </c>
      <c r="T78" s="79"/>
      <c r="U78" s="79"/>
      <c r="V78" s="82" t="s">
        <v>929</v>
      </c>
      <c r="W78" s="81">
        <v>43435.11027777778</v>
      </c>
      <c r="X78" s="82" t="s">
        <v>1230</v>
      </c>
      <c r="Y78" s="79"/>
      <c r="Z78" s="79"/>
      <c r="AA78" s="85" t="s">
        <v>1575</v>
      </c>
      <c r="AB78" s="79"/>
      <c r="AC78" s="79" t="b">
        <v>0</v>
      </c>
      <c r="AD78" s="79">
        <v>1</v>
      </c>
      <c r="AE78" s="85" t="s">
        <v>1876</v>
      </c>
      <c r="AF78" s="79" t="b">
        <v>0</v>
      </c>
      <c r="AG78" s="79" t="s">
        <v>1910</v>
      </c>
      <c r="AH78" s="79"/>
      <c r="AI78" s="85" t="s">
        <v>1876</v>
      </c>
      <c r="AJ78" s="79" t="b">
        <v>0</v>
      </c>
      <c r="AK78" s="79">
        <v>1</v>
      </c>
      <c r="AL78" s="85" t="s">
        <v>1876</v>
      </c>
      <c r="AM78" s="79" t="s">
        <v>1921</v>
      </c>
      <c r="AN78" s="79" t="b">
        <v>0</v>
      </c>
      <c r="AO78" s="85" t="s">
        <v>1575</v>
      </c>
      <c r="AP78" s="79" t="s">
        <v>176</v>
      </c>
      <c r="AQ78" s="79">
        <v>0</v>
      </c>
      <c r="AR78" s="79">
        <v>0</v>
      </c>
      <c r="AS78" s="79"/>
      <c r="AT78" s="79"/>
      <c r="AU78" s="79"/>
      <c r="AV78" s="79"/>
      <c r="AW78" s="79"/>
      <c r="AX78" s="79"/>
      <c r="AY78" s="79"/>
      <c r="AZ78" s="79"/>
      <c r="BA78">
        <v>1</v>
      </c>
      <c r="BB78" s="78" t="str">
        <f>REPLACE(INDEX(GroupVertices[Group],MATCH(Edges24[[#This Row],[Vertex 1]],GroupVertices[Vertex],0)),1,1,"")</f>
        <v>4</v>
      </c>
      <c r="BC78" s="78" t="str">
        <f>REPLACE(INDEX(GroupVertices[Group],MATCH(Edges24[[#This Row],[Vertex 2]],GroupVertices[Vertex],0)),1,1,"")</f>
        <v>4</v>
      </c>
      <c r="BD78" s="48">
        <v>0</v>
      </c>
      <c r="BE78" s="49">
        <v>0</v>
      </c>
      <c r="BF78" s="48">
        <v>0</v>
      </c>
      <c r="BG78" s="49">
        <v>0</v>
      </c>
      <c r="BH78" s="48">
        <v>0</v>
      </c>
      <c r="BI78" s="49">
        <v>0</v>
      </c>
      <c r="BJ78" s="48">
        <v>11</v>
      </c>
      <c r="BK78" s="49">
        <v>100</v>
      </c>
      <c r="BL78" s="48">
        <v>11</v>
      </c>
    </row>
    <row r="79" spans="1:64" ht="15">
      <c r="A79" s="64" t="s">
        <v>286</v>
      </c>
      <c r="B79" s="64" t="s">
        <v>288</v>
      </c>
      <c r="C79" s="65"/>
      <c r="D79" s="66"/>
      <c r="E79" s="67"/>
      <c r="F79" s="68"/>
      <c r="G79" s="65"/>
      <c r="H79" s="69"/>
      <c r="I79" s="70"/>
      <c r="J79" s="70"/>
      <c r="K79" s="34" t="s">
        <v>65</v>
      </c>
      <c r="L79" s="77">
        <v>107</v>
      </c>
      <c r="M79" s="77"/>
      <c r="N79" s="72"/>
      <c r="O79" s="79" t="s">
        <v>646</v>
      </c>
      <c r="P79" s="81">
        <v>43435.11054398148</v>
      </c>
      <c r="Q79" s="79" t="s">
        <v>688</v>
      </c>
      <c r="R79" s="79"/>
      <c r="S79" s="79"/>
      <c r="T79" s="79" t="s">
        <v>830</v>
      </c>
      <c r="U79" s="79"/>
      <c r="V79" s="82" t="s">
        <v>929</v>
      </c>
      <c r="W79" s="81">
        <v>43435.11054398148</v>
      </c>
      <c r="X79" s="82" t="s">
        <v>1231</v>
      </c>
      <c r="Y79" s="79"/>
      <c r="Z79" s="79"/>
      <c r="AA79" s="85" t="s">
        <v>1576</v>
      </c>
      <c r="AB79" s="79"/>
      <c r="AC79" s="79" t="b">
        <v>0</v>
      </c>
      <c r="AD79" s="79">
        <v>0</v>
      </c>
      <c r="AE79" s="85" t="s">
        <v>1876</v>
      </c>
      <c r="AF79" s="79" t="b">
        <v>0</v>
      </c>
      <c r="AG79" s="79" t="s">
        <v>1910</v>
      </c>
      <c r="AH79" s="79"/>
      <c r="AI79" s="85" t="s">
        <v>1876</v>
      </c>
      <c r="AJ79" s="79" t="b">
        <v>0</v>
      </c>
      <c r="AK79" s="79">
        <v>6</v>
      </c>
      <c r="AL79" s="85" t="s">
        <v>1581</v>
      </c>
      <c r="AM79" s="79" t="s">
        <v>1921</v>
      </c>
      <c r="AN79" s="79" t="b">
        <v>0</v>
      </c>
      <c r="AO79" s="85" t="s">
        <v>1581</v>
      </c>
      <c r="AP79" s="79" t="s">
        <v>176</v>
      </c>
      <c r="AQ79" s="79">
        <v>0</v>
      </c>
      <c r="AR79" s="79">
        <v>0</v>
      </c>
      <c r="AS79" s="79"/>
      <c r="AT79" s="79"/>
      <c r="AU79" s="79"/>
      <c r="AV79" s="79"/>
      <c r="AW79" s="79"/>
      <c r="AX79" s="79"/>
      <c r="AY79" s="79"/>
      <c r="AZ79" s="79"/>
      <c r="BA79">
        <v>1</v>
      </c>
      <c r="BB79" s="78" t="str">
        <f>REPLACE(INDEX(GroupVertices[Group],MATCH(Edges24[[#This Row],[Vertex 1]],GroupVertices[Vertex],0)),1,1,"")</f>
        <v>4</v>
      </c>
      <c r="BC79" s="78" t="str">
        <f>REPLACE(INDEX(GroupVertices[Group],MATCH(Edges24[[#This Row],[Vertex 2]],GroupVertices[Vertex],0)),1,1,"")</f>
        <v>4</v>
      </c>
      <c r="BD79" s="48">
        <v>0</v>
      </c>
      <c r="BE79" s="49">
        <v>0</v>
      </c>
      <c r="BF79" s="48">
        <v>0</v>
      </c>
      <c r="BG79" s="49">
        <v>0</v>
      </c>
      <c r="BH79" s="48">
        <v>0</v>
      </c>
      <c r="BI79" s="49">
        <v>0</v>
      </c>
      <c r="BJ79" s="48">
        <v>21</v>
      </c>
      <c r="BK79" s="49">
        <v>100</v>
      </c>
      <c r="BL79" s="48">
        <v>21</v>
      </c>
    </row>
    <row r="80" spans="1:64" ht="15">
      <c r="A80" s="64" t="s">
        <v>287</v>
      </c>
      <c r="B80" s="64" t="s">
        <v>286</v>
      </c>
      <c r="C80" s="65"/>
      <c r="D80" s="66"/>
      <c r="E80" s="67"/>
      <c r="F80" s="68"/>
      <c r="G80" s="65"/>
      <c r="H80" s="69"/>
      <c r="I80" s="70"/>
      <c r="J80" s="70"/>
      <c r="K80" s="34" t="s">
        <v>65</v>
      </c>
      <c r="L80" s="77">
        <v>108</v>
      </c>
      <c r="M80" s="77"/>
      <c r="N80" s="72"/>
      <c r="O80" s="79" t="s">
        <v>646</v>
      </c>
      <c r="P80" s="81">
        <v>43435.11414351852</v>
      </c>
      <c r="Q80" s="79" t="s">
        <v>691</v>
      </c>
      <c r="R80" s="82" t="s">
        <v>780</v>
      </c>
      <c r="S80" s="79" t="s">
        <v>808</v>
      </c>
      <c r="T80" s="79"/>
      <c r="U80" s="79"/>
      <c r="V80" s="82" t="s">
        <v>930</v>
      </c>
      <c r="W80" s="81">
        <v>43435.11414351852</v>
      </c>
      <c r="X80" s="82" t="s">
        <v>1232</v>
      </c>
      <c r="Y80" s="79"/>
      <c r="Z80" s="79"/>
      <c r="AA80" s="85" t="s">
        <v>1577</v>
      </c>
      <c r="AB80" s="79"/>
      <c r="AC80" s="79" t="b">
        <v>0</v>
      </c>
      <c r="AD80" s="79">
        <v>0</v>
      </c>
      <c r="AE80" s="85" t="s">
        <v>1876</v>
      </c>
      <c r="AF80" s="79" t="b">
        <v>0</v>
      </c>
      <c r="AG80" s="79" t="s">
        <v>1910</v>
      </c>
      <c r="AH80" s="79"/>
      <c r="AI80" s="85" t="s">
        <v>1876</v>
      </c>
      <c r="AJ80" s="79" t="b">
        <v>0</v>
      </c>
      <c r="AK80" s="79">
        <v>1</v>
      </c>
      <c r="AL80" s="85" t="s">
        <v>1575</v>
      </c>
      <c r="AM80" s="79" t="s">
        <v>1929</v>
      </c>
      <c r="AN80" s="79" t="b">
        <v>0</v>
      </c>
      <c r="AO80" s="85" t="s">
        <v>1575</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13</v>
      </c>
      <c r="BK80" s="49">
        <v>100</v>
      </c>
      <c r="BL80" s="48">
        <v>13</v>
      </c>
    </row>
    <row r="81" spans="1:64" ht="15">
      <c r="A81" s="64" t="s">
        <v>287</v>
      </c>
      <c r="B81" s="64" t="s">
        <v>288</v>
      </c>
      <c r="C81" s="65"/>
      <c r="D81" s="66"/>
      <c r="E81" s="67"/>
      <c r="F81" s="68"/>
      <c r="G81" s="65"/>
      <c r="H81" s="69"/>
      <c r="I81" s="70"/>
      <c r="J81" s="70"/>
      <c r="K81" s="34" t="s">
        <v>65</v>
      </c>
      <c r="L81" s="77">
        <v>109</v>
      </c>
      <c r="M81" s="77"/>
      <c r="N81" s="72"/>
      <c r="O81" s="79" t="s">
        <v>646</v>
      </c>
      <c r="P81" s="81">
        <v>43435.11446759259</v>
      </c>
      <c r="Q81" s="79" t="s">
        <v>688</v>
      </c>
      <c r="R81" s="79"/>
      <c r="S81" s="79"/>
      <c r="T81" s="79" t="s">
        <v>830</v>
      </c>
      <c r="U81" s="79"/>
      <c r="V81" s="82" t="s">
        <v>930</v>
      </c>
      <c r="W81" s="81">
        <v>43435.11446759259</v>
      </c>
      <c r="X81" s="82" t="s">
        <v>1233</v>
      </c>
      <c r="Y81" s="79"/>
      <c r="Z81" s="79"/>
      <c r="AA81" s="85" t="s">
        <v>1578</v>
      </c>
      <c r="AB81" s="79"/>
      <c r="AC81" s="79" t="b">
        <v>0</v>
      </c>
      <c r="AD81" s="79">
        <v>0</v>
      </c>
      <c r="AE81" s="85" t="s">
        <v>1876</v>
      </c>
      <c r="AF81" s="79" t="b">
        <v>0</v>
      </c>
      <c r="AG81" s="79" t="s">
        <v>1910</v>
      </c>
      <c r="AH81" s="79"/>
      <c r="AI81" s="85" t="s">
        <v>1876</v>
      </c>
      <c r="AJ81" s="79" t="b">
        <v>0</v>
      </c>
      <c r="AK81" s="79">
        <v>6</v>
      </c>
      <c r="AL81" s="85" t="s">
        <v>1581</v>
      </c>
      <c r="AM81" s="79" t="s">
        <v>1929</v>
      </c>
      <c r="AN81" s="79" t="b">
        <v>0</v>
      </c>
      <c r="AO81" s="85" t="s">
        <v>1581</v>
      </c>
      <c r="AP81" s="79" t="s">
        <v>176</v>
      </c>
      <c r="AQ81" s="79">
        <v>0</v>
      </c>
      <c r="AR81" s="79">
        <v>0</v>
      </c>
      <c r="AS81" s="79"/>
      <c r="AT81" s="79"/>
      <c r="AU81" s="79"/>
      <c r="AV81" s="79"/>
      <c r="AW81" s="79"/>
      <c r="AX81" s="79"/>
      <c r="AY81" s="79"/>
      <c r="AZ81" s="79"/>
      <c r="BA81">
        <v>1</v>
      </c>
      <c r="BB81" s="78" t="str">
        <f>REPLACE(INDEX(GroupVertices[Group],MATCH(Edges24[[#This Row],[Vertex 1]],GroupVertices[Vertex],0)),1,1,"")</f>
        <v>4</v>
      </c>
      <c r="BC81" s="78" t="str">
        <f>REPLACE(INDEX(GroupVertices[Group],MATCH(Edges24[[#This Row],[Vertex 2]],GroupVertices[Vertex],0)),1,1,"")</f>
        <v>4</v>
      </c>
      <c r="BD81" s="48">
        <v>0</v>
      </c>
      <c r="BE81" s="49">
        <v>0</v>
      </c>
      <c r="BF81" s="48">
        <v>0</v>
      </c>
      <c r="BG81" s="49">
        <v>0</v>
      </c>
      <c r="BH81" s="48">
        <v>0</v>
      </c>
      <c r="BI81" s="49">
        <v>0</v>
      </c>
      <c r="BJ81" s="48">
        <v>21</v>
      </c>
      <c r="BK81" s="49">
        <v>100</v>
      </c>
      <c r="BL81" s="48">
        <v>21</v>
      </c>
    </row>
    <row r="82" spans="1:64" ht="15">
      <c r="A82" s="64" t="s">
        <v>288</v>
      </c>
      <c r="B82" s="64" t="s">
        <v>288</v>
      </c>
      <c r="C82" s="65"/>
      <c r="D82" s="66"/>
      <c r="E82" s="67"/>
      <c r="F82" s="68"/>
      <c r="G82" s="65"/>
      <c r="H82" s="69"/>
      <c r="I82" s="70"/>
      <c r="J82" s="70"/>
      <c r="K82" s="34" t="s">
        <v>65</v>
      </c>
      <c r="L82" s="77">
        <v>110</v>
      </c>
      <c r="M82" s="77"/>
      <c r="N82" s="72"/>
      <c r="O82" s="79" t="s">
        <v>176</v>
      </c>
      <c r="P82" s="81">
        <v>43422.44920138889</v>
      </c>
      <c r="Q82" s="79" t="s">
        <v>692</v>
      </c>
      <c r="R82" s="79" t="s">
        <v>781</v>
      </c>
      <c r="S82" s="79" t="s">
        <v>809</v>
      </c>
      <c r="T82" s="79" t="s">
        <v>823</v>
      </c>
      <c r="U82" s="79"/>
      <c r="V82" s="82" t="s">
        <v>931</v>
      </c>
      <c r="W82" s="81">
        <v>43422.44920138889</v>
      </c>
      <c r="X82" s="82" t="s">
        <v>1234</v>
      </c>
      <c r="Y82" s="79"/>
      <c r="Z82" s="79"/>
      <c r="AA82" s="85" t="s">
        <v>1579</v>
      </c>
      <c r="AB82" s="79"/>
      <c r="AC82" s="79" t="b">
        <v>0</v>
      </c>
      <c r="AD82" s="79">
        <v>5</v>
      </c>
      <c r="AE82" s="85" t="s">
        <v>1876</v>
      </c>
      <c r="AF82" s="79" t="b">
        <v>0</v>
      </c>
      <c r="AG82" s="79" t="s">
        <v>1910</v>
      </c>
      <c r="AH82" s="79"/>
      <c r="AI82" s="85" t="s">
        <v>1876</v>
      </c>
      <c r="AJ82" s="79" t="b">
        <v>0</v>
      </c>
      <c r="AK82" s="79">
        <v>6</v>
      </c>
      <c r="AL82" s="85" t="s">
        <v>1876</v>
      </c>
      <c r="AM82" s="79" t="s">
        <v>1930</v>
      </c>
      <c r="AN82" s="79" t="b">
        <v>0</v>
      </c>
      <c r="AO82" s="85" t="s">
        <v>1579</v>
      </c>
      <c r="AP82" s="79" t="s">
        <v>176</v>
      </c>
      <c r="AQ82" s="79">
        <v>0</v>
      </c>
      <c r="AR82" s="79">
        <v>0</v>
      </c>
      <c r="AS82" s="79"/>
      <c r="AT82" s="79"/>
      <c r="AU82" s="79"/>
      <c r="AV82" s="79"/>
      <c r="AW82" s="79"/>
      <c r="AX82" s="79"/>
      <c r="AY82" s="79"/>
      <c r="AZ82" s="79"/>
      <c r="BA82">
        <v>3</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11</v>
      </c>
      <c r="BK82" s="49">
        <v>100</v>
      </c>
      <c r="BL82" s="48">
        <v>11</v>
      </c>
    </row>
    <row r="83" spans="1:64" ht="15">
      <c r="A83" s="64" t="s">
        <v>288</v>
      </c>
      <c r="B83" s="64" t="s">
        <v>288</v>
      </c>
      <c r="C83" s="65"/>
      <c r="D83" s="66"/>
      <c r="E83" s="67"/>
      <c r="F83" s="68"/>
      <c r="G83" s="65"/>
      <c r="H83" s="69"/>
      <c r="I83" s="70"/>
      <c r="J83" s="70"/>
      <c r="K83" s="34" t="s">
        <v>65</v>
      </c>
      <c r="L83" s="77">
        <v>111</v>
      </c>
      <c r="M83" s="77"/>
      <c r="N83" s="72"/>
      <c r="O83" s="79" t="s">
        <v>176</v>
      </c>
      <c r="P83" s="81">
        <v>43422.45013888889</v>
      </c>
      <c r="Q83" s="79" t="s">
        <v>693</v>
      </c>
      <c r="R83" s="82" t="s">
        <v>774</v>
      </c>
      <c r="S83" s="79" t="s">
        <v>804</v>
      </c>
      <c r="T83" s="79" t="s">
        <v>825</v>
      </c>
      <c r="U83" s="79"/>
      <c r="V83" s="82" t="s">
        <v>931</v>
      </c>
      <c r="W83" s="81">
        <v>43422.45013888889</v>
      </c>
      <c r="X83" s="82" t="s">
        <v>1235</v>
      </c>
      <c r="Y83" s="79"/>
      <c r="Z83" s="79"/>
      <c r="AA83" s="85" t="s">
        <v>1580</v>
      </c>
      <c r="AB83" s="79"/>
      <c r="AC83" s="79" t="b">
        <v>0</v>
      </c>
      <c r="AD83" s="79">
        <v>2</v>
      </c>
      <c r="AE83" s="85" t="s">
        <v>1876</v>
      </c>
      <c r="AF83" s="79" t="b">
        <v>0</v>
      </c>
      <c r="AG83" s="79" t="s">
        <v>1910</v>
      </c>
      <c r="AH83" s="79"/>
      <c r="AI83" s="85" t="s">
        <v>1876</v>
      </c>
      <c r="AJ83" s="79" t="b">
        <v>0</v>
      </c>
      <c r="AK83" s="79">
        <v>1</v>
      </c>
      <c r="AL83" s="85" t="s">
        <v>1876</v>
      </c>
      <c r="AM83" s="79" t="s">
        <v>1921</v>
      </c>
      <c r="AN83" s="79" t="b">
        <v>0</v>
      </c>
      <c r="AO83" s="85" t="s">
        <v>1580</v>
      </c>
      <c r="AP83" s="79" t="s">
        <v>176</v>
      </c>
      <c r="AQ83" s="79">
        <v>0</v>
      </c>
      <c r="AR83" s="79">
        <v>0</v>
      </c>
      <c r="AS83" s="79"/>
      <c r="AT83" s="79"/>
      <c r="AU83" s="79"/>
      <c r="AV83" s="79"/>
      <c r="AW83" s="79"/>
      <c r="AX83" s="79"/>
      <c r="AY83" s="79"/>
      <c r="AZ83" s="79"/>
      <c r="BA83">
        <v>3</v>
      </c>
      <c r="BB83" s="78" t="str">
        <f>REPLACE(INDEX(GroupVertices[Group],MATCH(Edges24[[#This Row],[Vertex 1]],GroupVertices[Vertex],0)),1,1,"")</f>
        <v>4</v>
      </c>
      <c r="BC83" s="78" t="str">
        <f>REPLACE(INDEX(GroupVertices[Group],MATCH(Edges24[[#This Row],[Vertex 2]],GroupVertices[Vertex],0)),1,1,"")</f>
        <v>4</v>
      </c>
      <c r="BD83" s="48">
        <v>0</v>
      </c>
      <c r="BE83" s="49">
        <v>0</v>
      </c>
      <c r="BF83" s="48">
        <v>0</v>
      </c>
      <c r="BG83" s="49">
        <v>0</v>
      </c>
      <c r="BH83" s="48">
        <v>0</v>
      </c>
      <c r="BI83" s="49">
        <v>0</v>
      </c>
      <c r="BJ83" s="48">
        <v>13</v>
      </c>
      <c r="BK83" s="49">
        <v>100</v>
      </c>
      <c r="BL83" s="48">
        <v>13</v>
      </c>
    </row>
    <row r="84" spans="1:64" ht="15">
      <c r="A84" s="64" t="s">
        <v>288</v>
      </c>
      <c r="B84" s="64" t="s">
        <v>288</v>
      </c>
      <c r="C84" s="65"/>
      <c r="D84" s="66"/>
      <c r="E84" s="67"/>
      <c r="F84" s="68"/>
      <c r="G84" s="65"/>
      <c r="H84" s="69"/>
      <c r="I84" s="70"/>
      <c r="J84" s="70"/>
      <c r="K84" s="34" t="s">
        <v>65</v>
      </c>
      <c r="L84" s="77">
        <v>112</v>
      </c>
      <c r="M84" s="77"/>
      <c r="N84" s="72"/>
      <c r="O84" s="79" t="s">
        <v>176</v>
      </c>
      <c r="P84" s="81">
        <v>43434.5000462963</v>
      </c>
      <c r="Q84" s="79" t="s">
        <v>694</v>
      </c>
      <c r="R84" s="82" t="s">
        <v>782</v>
      </c>
      <c r="S84" s="79" t="s">
        <v>804</v>
      </c>
      <c r="T84" s="79" t="s">
        <v>830</v>
      </c>
      <c r="U84" s="79"/>
      <c r="V84" s="82" t="s">
        <v>931</v>
      </c>
      <c r="W84" s="81">
        <v>43434.5000462963</v>
      </c>
      <c r="X84" s="82" t="s">
        <v>1236</v>
      </c>
      <c r="Y84" s="79"/>
      <c r="Z84" s="79"/>
      <c r="AA84" s="85" t="s">
        <v>1581</v>
      </c>
      <c r="AB84" s="79"/>
      <c r="AC84" s="79" t="b">
        <v>0</v>
      </c>
      <c r="AD84" s="79">
        <v>7</v>
      </c>
      <c r="AE84" s="85" t="s">
        <v>1876</v>
      </c>
      <c r="AF84" s="79" t="b">
        <v>0</v>
      </c>
      <c r="AG84" s="79" t="s">
        <v>1910</v>
      </c>
      <c r="AH84" s="79"/>
      <c r="AI84" s="85" t="s">
        <v>1876</v>
      </c>
      <c r="AJ84" s="79" t="b">
        <v>0</v>
      </c>
      <c r="AK84" s="79">
        <v>6</v>
      </c>
      <c r="AL84" s="85" t="s">
        <v>1876</v>
      </c>
      <c r="AM84" s="79" t="s">
        <v>1921</v>
      </c>
      <c r="AN84" s="79" t="b">
        <v>0</v>
      </c>
      <c r="AO84" s="85" t="s">
        <v>1581</v>
      </c>
      <c r="AP84" s="79" t="s">
        <v>176</v>
      </c>
      <c r="AQ84" s="79">
        <v>0</v>
      </c>
      <c r="AR84" s="79">
        <v>0</v>
      </c>
      <c r="AS84" s="79"/>
      <c r="AT84" s="79"/>
      <c r="AU84" s="79"/>
      <c r="AV84" s="79"/>
      <c r="AW84" s="79"/>
      <c r="AX84" s="79"/>
      <c r="AY84" s="79"/>
      <c r="AZ84" s="79"/>
      <c r="BA84">
        <v>3</v>
      </c>
      <c r="BB84" s="78" t="str">
        <f>REPLACE(INDEX(GroupVertices[Group],MATCH(Edges24[[#This Row],[Vertex 1]],GroupVertices[Vertex],0)),1,1,"")</f>
        <v>4</v>
      </c>
      <c r="BC84" s="78" t="str">
        <f>REPLACE(INDEX(GroupVertices[Group],MATCH(Edges24[[#This Row],[Vertex 2]],GroupVertices[Vertex],0)),1,1,"")</f>
        <v>4</v>
      </c>
      <c r="BD84" s="48">
        <v>0</v>
      </c>
      <c r="BE84" s="49">
        <v>0</v>
      </c>
      <c r="BF84" s="48">
        <v>0</v>
      </c>
      <c r="BG84" s="49">
        <v>0</v>
      </c>
      <c r="BH84" s="48">
        <v>0</v>
      </c>
      <c r="BI84" s="49">
        <v>0</v>
      </c>
      <c r="BJ84" s="48">
        <v>19</v>
      </c>
      <c r="BK84" s="49">
        <v>100</v>
      </c>
      <c r="BL84" s="48">
        <v>19</v>
      </c>
    </row>
    <row r="85" spans="1:64" ht="15">
      <c r="A85" s="64" t="s">
        <v>289</v>
      </c>
      <c r="B85" s="64" t="s">
        <v>288</v>
      </c>
      <c r="C85" s="65"/>
      <c r="D85" s="66"/>
      <c r="E85" s="67"/>
      <c r="F85" s="68"/>
      <c r="G85" s="65"/>
      <c r="H85" s="69"/>
      <c r="I85" s="70"/>
      <c r="J85" s="70"/>
      <c r="K85" s="34" t="s">
        <v>65</v>
      </c>
      <c r="L85" s="77">
        <v>113</v>
      </c>
      <c r="M85" s="77"/>
      <c r="N85" s="72"/>
      <c r="O85" s="79" t="s">
        <v>646</v>
      </c>
      <c r="P85" s="81">
        <v>43435.496516203704</v>
      </c>
      <c r="Q85" s="79" t="s">
        <v>688</v>
      </c>
      <c r="R85" s="79"/>
      <c r="S85" s="79"/>
      <c r="T85" s="79" t="s">
        <v>830</v>
      </c>
      <c r="U85" s="79"/>
      <c r="V85" s="82" t="s">
        <v>932</v>
      </c>
      <c r="W85" s="81">
        <v>43435.496516203704</v>
      </c>
      <c r="X85" s="82" t="s">
        <v>1237</v>
      </c>
      <c r="Y85" s="79"/>
      <c r="Z85" s="79"/>
      <c r="AA85" s="85" t="s">
        <v>1582</v>
      </c>
      <c r="AB85" s="79"/>
      <c r="AC85" s="79" t="b">
        <v>0</v>
      </c>
      <c r="AD85" s="79">
        <v>0</v>
      </c>
      <c r="AE85" s="85" t="s">
        <v>1876</v>
      </c>
      <c r="AF85" s="79" t="b">
        <v>0</v>
      </c>
      <c r="AG85" s="79" t="s">
        <v>1910</v>
      </c>
      <c r="AH85" s="79"/>
      <c r="AI85" s="85" t="s">
        <v>1876</v>
      </c>
      <c r="AJ85" s="79" t="b">
        <v>0</v>
      </c>
      <c r="AK85" s="79">
        <v>7</v>
      </c>
      <c r="AL85" s="85" t="s">
        <v>1581</v>
      </c>
      <c r="AM85" s="79" t="s">
        <v>1919</v>
      </c>
      <c r="AN85" s="79" t="b">
        <v>0</v>
      </c>
      <c r="AO85" s="85" t="s">
        <v>1581</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0</v>
      </c>
      <c r="BE85" s="49">
        <v>0</v>
      </c>
      <c r="BF85" s="48">
        <v>0</v>
      </c>
      <c r="BG85" s="49">
        <v>0</v>
      </c>
      <c r="BH85" s="48">
        <v>0</v>
      </c>
      <c r="BI85" s="49">
        <v>0</v>
      </c>
      <c r="BJ85" s="48">
        <v>21</v>
      </c>
      <c r="BK85" s="49">
        <v>100</v>
      </c>
      <c r="BL85" s="48">
        <v>21</v>
      </c>
    </row>
    <row r="86" spans="1:64" ht="15">
      <c r="A86" s="64" t="s">
        <v>290</v>
      </c>
      <c r="B86" s="64" t="s">
        <v>564</v>
      </c>
      <c r="C86" s="65"/>
      <c r="D86" s="66"/>
      <c r="E86" s="67"/>
      <c r="F86" s="68"/>
      <c r="G86" s="65"/>
      <c r="H86" s="69"/>
      <c r="I86" s="70"/>
      <c r="J86" s="70"/>
      <c r="K86" s="34" t="s">
        <v>65</v>
      </c>
      <c r="L86" s="77">
        <v>114</v>
      </c>
      <c r="M86" s="77"/>
      <c r="N86" s="72"/>
      <c r="O86" s="79" t="s">
        <v>647</v>
      </c>
      <c r="P86" s="81">
        <v>43435.92585648148</v>
      </c>
      <c r="Q86" s="79" t="s">
        <v>695</v>
      </c>
      <c r="R86" s="79"/>
      <c r="S86" s="79"/>
      <c r="T86" s="79"/>
      <c r="U86" s="79"/>
      <c r="V86" s="82" t="s">
        <v>933</v>
      </c>
      <c r="W86" s="81">
        <v>43435.92585648148</v>
      </c>
      <c r="X86" s="82" t="s">
        <v>1238</v>
      </c>
      <c r="Y86" s="79"/>
      <c r="Z86" s="79"/>
      <c r="AA86" s="85" t="s">
        <v>1583</v>
      </c>
      <c r="AB86" s="85" t="s">
        <v>1862</v>
      </c>
      <c r="AC86" s="79" t="b">
        <v>0</v>
      </c>
      <c r="AD86" s="79">
        <v>0</v>
      </c>
      <c r="AE86" s="85" t="s">
        <v>1895</v>
      </c>
      <c r="AF86" s="79" t="b">
        <v>0</v>
      </c>
      <c r="AG86" s="79" t="s">
        <v>1909</v>
      </c>
      <c r="AH86" s="79"/>
      <c r="AI86" s="85" t="s">
        <v>1876</v>
      </c>
      <c r="AJ86" s="79" t="b">
        <v>0</v>
      </c>
      <c r="AK86" s="79">
        <v>0</v>
      </c>
      <c r="AL86" s="85" t="s">
        <v>1876</v>
      </c>
      <c r="AM86" s="79" t="s">
        <v>1919</v>
      </c>
      <c r="AN86" s="79" t="b">
        <v>0</v>
      </c>
      <c r="AO86" s="85" t="s">
        <v>1862</v>
      </c>
      <c r="AP86" s="79" t="s">
        <v>176</v>
      </c>
      <c r="AQ86" s="79">
        <v>0</v>
      </c>
      <c r="AR86" s="79">
        <v>0</v>
      </c>
      <c r="AS86" s="79"/>
      <c r="AT86" s="79"/>
      <c r="AU86" s="79"/>
      <c r="AV86" s="79"/>
      <c r="AW86" s="79"/>
      <c r="AX86" s="79"/>
      <c r="AY86" s="79"/>
      <c r="AZ86" s="79"/>
      <c r="BA86">
        <v>1</v>
      </c>
      <c r="BB86" s="78" t="str">
        <f>REPLACE(INDEX(GroupVertices[Group],MATCH(Edges24[[#This Row],[Vertex 1]],GroupVertices[Vertex],0)),1,1,"")</f>
        <v>47</v>
      </c>
      <c r="BC86" s="78" t="str">
        <f>REPLACE(INDEX(GroupVertices[Group],MATCH(Edges24[[#This Row],[Vertex 2]],GroupVertices[Vertex],0)),1,1,"")</f>
        <v>47</v>
      </c>
      <c r="BD86" s="48">
        <v>0</v>
      </c>
      <c r="BE86" s="49">
        <v>0</v>
      </c>
      <c r="BF86" s="48">
        <v>1</v>
      </c>
      <c r="BG86" s="49">
        <v>4.761904761904762</v>
      </c>
      <c r="BH86" s="48">
        <v>0</v>
      </c>
      <c r="BI86" s="49">
        <v>0</v>
      </c>
      <c r="BJ86" s="48">
        <v>20</v>
      </c>
      <c r="BK86" s="49">
        <v>95.23809523809524</v>
      </c>
      <c r="BL86" s="48">
        <v>21</v>
      </c>
    </row>
    <row r="87" spans="1:64" ht="15">
      <c r="A87" s="64" t="s">
        <v>291</v>
      </c>
      <c r="B87" s="64" t="s">
        <v>291</v>
      </c>
      <c r="C87" s="65"/>
      <c r="D87" s="66"/>
      <c r="E87" s="67"/>
      <c r="F87" s="68"/>
      <c r="G87" s="65"/>
      <c r="H87" s="69"/>
      <c r="I87" s="70"/>
      <c r="J87" s="70"/>
      <c r="K87" s="34" t="s">
        <v>65</v>
      </c>
      <c r="L87" s="77">
        <v>115</v>
      </c>
      <c r="M87" s="77"/>
      <c r="N87" s="72"/>
      <c r="O87" s="79" t="s">
        <v>176</v>
      </c>
      <c r="P87" s="81">
        <v>42558.51528935185</v>
      </c>
      <c r="Q87" s="79" t="s">
        <v>696</v>
      </c>
      <c r="R87" s="79"/>
      <c r="S87" s="79"/>
      <c r="T87" s="79" t="s">
        <v>831</v>
      </c>
      <c r="U87" s="82" t="s">
        <v>853</v>
      </c>
      <c r="V87" s="82" t="s">
        <v>853</v>
      </c>
      <c r="W87" s="81">
        <v>42558.51528935185</v>
      </c>
      <c r="X87" s="82" t="s">
        <v>1239</v>
      </c>
      <c r="Y87" s="79"/>
      <c r="Z87" s="79"/>
      <c r="AA87" s="85" t="s">
        <v>1584</v>
      </c>
      <c r="AB87" s="79"/>
      <c r="AC87" s="79" t="b">
        <v>0</v>
      </c>
      <c r="AD87" s="79">
        <v>4</v>
      </c>
      <c r="AE87" s="85" t="s">
        <v>1876</v>
      </c>
      <c r="AF87" s="79" t="b">
        <v>0</v>
      </c>
      <c r="AG87" s="79" t="s">
        <v>1910</v>
      </c>
      <c r="AH87" s="79"/>
      <c r="AI87" s="85" t="s">
        <v>1876</v>
      </c>
      <c r="AJ87" s="79" t="b">
        <v>0</v>
      </c>
      <c r="AK87" s="79">
        <v>13</v>
      </c>
      <c r="AL87" s="85" t="s">
        <v>1876</v>
      </c>
      <c r="AM87" s="79" t="s">
        <v>1921</v>
      </c>
      <c r="AN87" s="79" t="b">
        <v>0</v>
      </c>
      <c r="AO87" s="85" t="s">
        <v>1584</v>
      </c>
      <c r="AP87" s="79" t="s">
        <v>1939</v>
      </c>
      <c r="AQ87" s="79">
        <v>0</v>
      </c>
      <c r="AR87" s="79">
        <v>0</v>
      </c>
      <c r="AS87" s="79"/>
      <c r="AT87" s="79"/>
      <c r="AU87" s="79"/>
      <c r="AV87" s="79"/>
      <c r="AW87" s="79"/>
      <c r="AX87" s="79"/>
      <c r="AY87" s="79"/>
      <c r="AZ87" s="79"/>
      <c r="BA87">
        <v>1</v>
      </c>
      <c r="BB87" s="78" t="str">
        <f>REPLACE(INDEX(GroupVertices[Group],MATCH(Edges24[[#This Row],[Vertex 1]],GroupVertices[Vertex],0)),1,1,"")</f>
        <v>46</v>
      </c>
      <c r="BC87" s="78" t="str">
        <f>REPLACE(INDEX(GroupVertices[Group],MATCH(Edges24[[#This Row],[Vertex 2]],GroupVertices[Vertex],0)),1,1,"")</f>
        <v>46</v>
      </c>
      <c r="BD87" s="48">
        <v>0</v>
      </c>
      <c r="BE87" s="49">
        <v>0</v>
      </c>
      <c r="BF87" s="48">
        <v>0</v>
      </c>
      <c r="BG87" s="49">
        <v>0</v>
      </c>
      <c r="BH87" s="48">
        <v>0</v>
      </c>
      <c r="BI87" s="49">
        <v>0</v>
      </c>
      <c r="BJ87" s="48">
        <v>6</v>
      </c>
      <c r="BK87" s="49">
        <v>100</v>
      </c>
      <c r="BL87" s="48">
        <v>6</v>
      </c>
    </row>
    <row r="88" spans="1:64" ht="15">
      <c r="A88" s="64" t="s">
        <v>292</v>
      </c>
      <c r="B88" s="64" t="s">
        <v>291</v>
      </c>
      <c r="C88" s="65"/>
      <c r="D88" s="66"/>
      <c r="E88" s="67"/>
      <c r="F88" s="68"/>
      <c r="G88" s="65"/>
      <c r="H88" s="69"/>
      <c r="I88" s="70"/>
      <c r="J88" s="70"/>
      <c r="K88" s="34" t="s">
        <v>65</v>
      </c>
      <c r="L88" s="77">
        <v>116</v>
      </c>
      <c r="M88" s="77"/>
      <c r="N88" s="72"/>
      <c r="O88" s="79" t="s">
        <v>646</v>
      </c>
      <c r="P88" s="81">
        <v>43437.40640046296</v>
      </c>
      <c r="Q88" s="79" t="s">
        <v>697</v>
      </c>
      <c r="R88" s="79"/>
      <c r="S88" s="79"/>
      <c r="T88" s="79" t="s">
        <v>831</v>
      </c>
      <c r="U88" s="82" t="s">
        <v>853</v>
      </c>
      <c r="V88" s="82" t="s">
        <v>853</v>
      </c>
      <c r="W88" s="81">
        <v>43437.40640046296</v>
      </c>
      <c r="X88" s="82" t="s">
        <v>1240</v>
      </c>
      <c r="Y88" s="79"/>
      <c r="Z88" s="79"/>
      <c r="AA88" s="85" t="s">
        <v>1585</v>
      </c>
      <c r="AB88" s="79"/>
      <c r="AC88" s="79" t="b">
        <v>0</v>
      </c>
      <c r="AD88" s="79">
        <v>0</v>
      </c>
      <c r="AE88" s="85" t="s">
        <v>1876</v>
      </c>
      <c r="AF88" s="79" t="b">
        <v>0</v>
      </c>
      <c r="AG88" s="79" t="s">
        <v>1910</v>
      </c>
      <c r="AH88" s="79"/>
      <c r="AI88" s="85" t="s">
        <v>1876</v>
      </c>
      <c r="AJ88" s="79" t="b">
        <v>0</v>
      </c>
      <c r="AK88" s="79">
        <v>13</v>
      </c>
      <c r="AL88" s="85" t="s">
        <v>1584</v>
      </c>
      <c r="AM88" s="79" t="s">
        <v>1921</v>
      </c>
      <c r="AN88" s="79" t="b">
        <v>0</v>
      </c>
      <c r="AO88" s="85" t="s">
        <v>1584</v>
      </c>
      <c r="AP88" s="79" t="s">
        <v>176</v>
      </c>
      <c r="AQ88" s="79">
        <v>0</v>
      </c>
      <c r="AR88" s="79">
        <v>0</v>
      </c>
      <c r="AS88" s="79"/>
      <c r="AT88" s="79"/>
      <c r="AU88" s="79"/>
      <c r="AV88" s="79"/>
      <c r="AW88" s="79"/>
      <c r="AX88" s="79"/>
      <c r="AY88" s="79"/>
      <c r="AZ88" s="79"/>
      <c r="BA88">
        <v>1</v>
      </c>
      <c r="BB88" s="78" t="str">
        <f>REPLACE(INDEX(GroupVertices[Group],MATCH(Edges24[[#This Row],[Vertex 1]],GroupVertices[Vertex],0)),1,1,"")</f>
        <v>46</v>
      </c>
      <c r="BC88" s="78" t="str">
        <f>REPLACE(INDEX(GroupVertices[Group],MATCH(Edges24[[#This Row],[Vertex 2]],GroupVertices[Vertex],0)),1,1,"")</f>
        <v>46</v>
      </c>
      <c r="BD88" s="48">
        <v>0</v>
      </c>
      <c r="BE88" s="49">
        <v>0</v>
      </c>
      <c r="BF88" s="48">
        <v>0</v>
      </c>
      <c r="BG88" s="49">
        <v>0</v>
      </c>
      <c r="BH88" s="48">
        <v>0</v>
      </c>
      <c r="BI88" s="49">
        <v>0</v>
      </c>
      <c r="BJ88" s="48">
        <v>8</v>
      </c>
      <c r="BK88" s="49">
        <v>100</v>
      </c>
      <c r="BL88" s="48">
        <v>8</v>
      </c>
    </row>
    <row r="89" spans="1:64" ht="15">
      <c r="A89" s="64" t="s">
        <v>293</v>
      </c>
      <c r="B89" s="64" t="s">
        <v>293</v>
      </c>
      <c r="C89" s="65"/>
      <c r="D89" s="66"/>
      <c r="E89" s="67"/>
      <c r="F89" s="68"/>
      <c r="G89" s="65"/>
      <c r="H89" s="69"/>
      <c r="I89" s="70"/>
      <c r="J89" s="70"/>
      <c r="K89" s="34" t="s">
        <v>65</v>
      </c>
      <c r="L89" s="77">
        <v>117</v>
      </c>
      <c r="M89" s="77"/>
      <c r="N89" s="72"/>
      <c r="O89" s="79" t="s">
        <v>176</v>
      </c>
      <c r="P89" s="81">
        <v>43439.60731481481</v>
      </c>
      <c r="Q89" s="79" t="s">
        <v>698</v>
      </c>
      <c r="R89" s="79"/>
      <c r="S89" s="79"/>
      <c r="T89" s="79" t="s">
        <v>832</v>
      </c>
      <c r="U89" s="79"/>
      <c r="V89" s="82" t="s">
        <v>934</v>
      </c>
      <c r="W89" s="81">
        <v>43439.60731481481</v>
      </c>
      <c r="X89" s="82" t="s">
        <v>1241</v>
      </c>
      <c r="Y89" s="79"/>
      <c r="Z89" s="79"/>
      <c r="AA89" s="85" t="s">
        <v>1586</v>
      </c>
      <c r="AB89" s="79"/>
      <c r="AC89" s="79" t="b">
        <v>0</v>
      </c>
      <c r="AD89" s="79">
        <v>0</v>
      </c>
      <c r="AE89" s="85" t="s">
        <v>1876</v>
      </c>
      <c r="AF89" s="79" t="b">
        <v>0</v>
      </c>
      <c r="AG89" s="79" t="s">
        <v>1909</v>
      </c>
      <c r="AH89" s="79"/>
      <c r="AI89" s="85" t="s">
        <v>1876</v>
      </c>
      <c r="AJ89" s="79" t="b">
        <v>0</v>
      </c>
      <c r="AK89" s="79">
        <v>0</v>
      </c>
      <c r="AL89" s="85" t="s">
        <v>1876</v>
      </c>
      <c r="AM89" s="79" t="s">
        <v>1929</v>
      </c>
      <c r="AN89" s="79" t="b">
        <v>0</v>
      </c>
      <c r="AO89" s="85" t="s">
        <v>1586</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0</v>
      </c>
      <c r="BE89" s="49">
        <v>0</v>
      </c>
      <c r="BF89" s="48">
        <v>1</v>
      </c>
      <c r="BG89" s="49">
        <v>6.666666666666667</v>
      </c>
      <c r="BH89" s="48">
        <v>0</v>
      </c>
      <c r="BI89" s="49">
        <v>0</v>
      </c>
      <c r="BJ89" s="48">
        <v>14</v>
      </c>
      <c r="BK89" s="49">
        <v>93.33333333333333</v>
      </c>
      <c r="BL89" s="48">
        <v>15</v>
      </c>
    </row>
    <row r="90" spans="1:64" ht="15">
      <c r="A90" s="64" t="s">
        <v>294</v>
      </c>
      <c r="B90" s="64" t="s">
        <v>294</v>
      </c>
      <c r="C90" s="65"/>
      <c r="D90" s="66"/>
      <c r="E90" s="67"/>
      <c r="F90" s="68"/>
      <c r="G90" s="65"/>
      <c r="H90" s="69"/>
      <c r="I90" s="70"/>
      <c r="J90" s="70"/>
      <c r="K90" s="34" t="s">
        <v>65</v>
      </c>
      <c r="L90" s="77">
        <v>118</v>
      </c>
      <c r="M90" s="77"/>
      <c r="N90" s="72"/>
      <c r="O90" s="79" t="s">
        <v>176</v>
      </c>
      <c r="P90" s="81">
        <v>43440.59931712963</v>
      </c>
      <c r="Q90" s="79" t="s">
        <v>699</v>
      </c>
      <c r="R90" s="82" t="s">
        <v>783</v>
      </c>
      <c r="S90" s="79" t="s">
        <v>810</v>
      </c>
      <c r="T90" s="79" t="s">
        <v>833</v>
      </c>
      <c r="U90" s="82" t="s">
        <v>854</v>
      </c>
      <c r="V90" s="82" t="s">
        <v>854</v>
      </c>
      <c r="W90" s="81">
        <v>43440.59931712963</v>
      </c>
      <c r="X90" s="82" t="s">
        <v>1242</v>
      </c>
      <c r="Y90" s="79"/>
      <c r="Z90" s="79"/>
      <c r="AA90" s="85" t="s">
        <v>1587</v>
      </c>
      <c r="AB90" s="79"/>
      <c r="AC90" s="79" t="b">
        <v>0</v>
      </c>
      <c r="AD90" s="79">
        <v>1</v>
      </c>
      <c r="AE90" s="85" t="s">
        <v>1876</v>
      </c>
      <c r="AF90" s="79" t="b">
        <v>0</v>
      </c>
      <c r="AG90" s="79" t="s">
        <v>1909</v>
      </c>
      <c r="AH90" s="79"/>
      <c r="AI90" s="85" t="s">
        <v>1876</v>
      </c>
      <c r="AJ90" s="79" t="b">
        <v>0</v>
      </c>
      <c r="AK90" s="79">
        <v>1</v>
      </c>
      <c r="AL90" s="85" t="s">
        <v>1876</v>
      </c>
      <c r="AM90" s="79" t="s">
        <v>1931</v>
      </c>
      <c r="AN90" s="79" t="b">
        <v>0</v>
      </c>
      <c r="AO90" s="85" t="s">
        <v>1587</v>
      </c>
      <c r="AP90" s="79" t="s">
        <v>176</v>
      </c>
      <c r="AQ90" s="79">
        <v>0</v>
      </c>
      <c r="AR90" s="79">
        <v>0</v>
      </c>
      <c r="AS90" s="79"/>
      <c r="AT90" s="79"/>
      <c r="AU90" s="79"/>
      <c r="AV90" s="79"/>
      <c r="AW90" s="79"/>
      <c r="AX90" s="79"/>
      <c r="AY90" s="79"/>
      <c r="AZ90" s="79"/>
      <c r="BA90">
        <v>1</v>
      </c>
      <c r="BB90" s="78" t="str">
        <f>REPLACE(INDEX(GroupVertices[Group],MATCH(Edges24[[#This Row],[Vertex 1]],GroupVertices[Vertex],0)),1,1,"")</f>
        <v>45</v>
      </c>
      <c r="BC90" s="78" t="str">
        <f>REPLACE(INDEX(GroupVertices[Group],MATCH(Edges24[[#This Row],[Vertex 2]],GroupVertices[Vertex],0)),1,1,"")</f>
        <v>45</v>
      </c>
      <c r="BD90" s="48">
        <v>1</v>
      </c>
      <c r="BE90" s="49">
        <v>2.7027027027027026</v>
      </c>
      <c r="BF90" s="48">
        <v>0</v>
      </c>
      <c r="BG90" s="49">
        <v>0</v>
      </c>
      <c r="BH90" s="48">
        <v>0</v>
      </c>
      <c r="BI90" s="49">
        <v>0</v>
      </c>
      <c r="BJ90" s="48">
        <v>36</v>
      </c>
      <c r="BK90" s="49">
        <v>97.29729729729729</v>
      </c>
      <c r="BL90" s="48">
        <v>37</v>
      </c>
    </row>
    <row r="91" spans="1:64" ht="15">
      <c r="A91" s="64" t="s">
        <v>295</v>
      </c>
      <c r="B91" s="64" t="s">
        <v>294</v>
      </c>
      <c r="C91" s="65"/>
      <c r="D91" s="66"/>
      <c r="E91" s="67"/>
      <c r="F91" s="68"/>
      <c r="G91" s="65"/>
      <c r="H91" s="69"/>
      <c r="I91" s="70"/>
      <c r="J91" s="70"/>
      <c r="K91" s="34" t="s">
        <v>65</v>
      </c>
      <c r="L91" s="77">
        <v>119</v>
      </c>
      <c r="M91" s="77"/>
      <c r="N91" s="72"/>
      <c r="O91" s="79" t="s">
        <v>646</v>
      </c>
      <c r="P91" s="81">
        <v>43440.60030092593</v>
      </c>
      <c r="Q91" s="79" t="s">
        <v>700</v>
      </c>
      <c r="R91" s="79"/>
      <c r="S91" s="79"/>
      <c r="T91" s="79" t="s">
        <v>834</v>
      </c>
      <c r="U91" s="79"/>
      <c r="V91" s="82" t="s">
        <v>935</v>
      </c>
      <c r="W91" s="81">
        <v>43440.60030092593</v>
      </c>
      <c r="X91" s="82" t="s">
        <v>1243</v>
      </c>
      <c r="Y91" s="79"/>
      <c r="Z91" s="79"/>
      <c r="AA91" s="85" t="s">
        <v>1588</v>
      </c>
      <c r="AB91" s="79"/>
      <c r="AC91" s="79" t="b">
        <v>0</v>
      </c>
      <c r="AD91" s="79">
        <v>0</v>
      </c>
      <c r="AE91" s="85" t="s">
        <v>1876</v>
      </c>
      <c r="AF91" s="79" t="b">
        <v>0</v>
      </c>
      <c r="AG91" s="79" t="s">
        <v>1909</v>
      </c>
      <c r="AH91" s="79"/>
      <c r="AI91" s="85" t="s">
        <v>1876</v>
      </c>
      <c r="AJ91" s="79" t="b">
        <v>0</v>
      </c>
      <c r="AK91" s="79">
        <v>1</v>
      </c>
      <c r="AL91" s="85" t="s">
        <v>1587</v>
      </c>
      <c r="AM91" s="79" t="s">
        <v>1921</v>
      </c>
      <c r="AN91" s="79" t="b">
        <v>0</v>
      </c>
      <c r="AO91" s="85" t="s">
        <v>1587</v>
      </c>
      <c r="AP91" s="79" t="s">
        <v>176</v>
      </c>
      <c r="AQ91" s="79">
        <v>0</v>
      </c>
      <c r="AR91" s="79">
        <v>0</v>
      </c>
      <c r="AS91" s="79"/>
      <c r="AT91" s="79"/>
      <c r="AU91" s="79"/>
      <c r="AV91" s="79"/>
      <c r="AW91" s="79"/>
      <c r="AX91" s="79"/>
      <c r="AY91" s="79"/>
      <c r="AZ91" s="79"/>
      <c r="BA91">
        <v>1</v>
      </c>
      <c r="BB91" s="78" t="str">
        <f>REPLACE(INDEX(GroupVertices[Group],MATCH(Edges24[[#This Row],[Vertex 1]],GroupVertices[Vertex],0)),1,1,"")</f>
        <v>45</v>
      </c>
      <c r="BC91" s="78" t="str">
        <f>REPLACE(INDEX(GroupVertices[Group],MATCH(Edges24[[#This Row],[Vertex 2]],GroupVertices[Vertex],0)),1,1,"")</f>
        <v>45</v>
      </c>
      <c r="BD91" s="48">
        <v>1</v>
      </c>
      <c r="BE91" s="49">
        <v>4.545454545454546</v>
      </c>
      <c r="BF91" s="48">
        <v>0</v>
      </c>
      <c r="BG91" s="49">
        <v>0</v>
      </c>
      <c r="BH91" s="48">
        <v>0</v>
      </c>
      <c r="BI91" s="49">
        <v>0</v>
      </c>
      <c r="BJ91" s="48">
        <v>21</v>
      </c>
      <c r="BK91" s="49">
        <v>95.45454545454545</v>
      </c>
      <c r="BL91" s="48">
        <v>22</v>
      </c>
    </row>
    <row r="92" spans="1:64" ht="15">
      <c r="A92" s="64" t="s">
        <v>296</v>
      </c>
      <c r="B92" s="64" t="s">
        <v>297</v>
      </c>
      <c r="C92" s="65"/>
      <c r="D92" s="66"/>
      <c r="E92" s="67"/>
      <c r="F92" s="68"/>
      <c r="G92" s="65"/>
      <c r="H92" s="69"/>
      <c r="I92" s="70"/>
      <c r="J92" s="70"/>
      <c r="K92" s="34" t="s">
        <v>65</v>
      </c>
      <c r="L92" s="77">
        <v>120</v>
      </c>
      <c r="M92" s="77"/>
      <c r="N92" s="72"/>
      <c r="O92" s="79" t="s">
        <v>646</v>
      </c>
      <c r="P92" s="81">
        <v>43440.64545138889</v>
      </c>
      <c r="Q92" s="79" t="s">
        <v>701</v>
      </c>
      <c r="R92" s="79"/>
      <c r="S92" s="79"/>
      <c r="T92" s="79" t="s">
        <v>834</v>
      </c>
      <c r="U92" s="79"/>
      <c r="V92" s="82" t="s">
        <v>936</v>
      </c>
      <c r="W92" s="81">
        <v>43440.64545138889</v>
      </c>
      <c r="X92" s="82" t="s">
        <v>1244</v>
      </c>
      <c r="Y92" s="79"/>
      <c r="Z92" s="79"/>
      <c r="AA92" s="85" t="s">
        <v>1589</v>
      </c>
      <c r="AB92" s="79"/>
      <c r="AC92" s="79" t="b">
        <v>0</v>
      </c>
      <c r="AD92" s="79">
        <v>0</v>
      </c>
      <c r="AE92" s="85" t="s">
        <v>1876</v>
      </c>
      <c r="AF92" s="79" t="b">
        <v>0</v>
      </c>
      <c r="AG92" s="79" t="s">
        <v>1909</v>
      </c>
      <c r="AH92" s="79"/>
      <c r="AI92" s="85" t="s">
        <v>1876</v>
      </c>
      <c r="AJ92" s="79" t="b">
        <v>0</v>
      </c>
      <c r="AK92" s="79">
        <v>2</v>
      </c>
      <c r="AL92" s="85" t="s">
        <v>1590</v>
      </c>
      <c r="AM92" s="79" t="s">
        <v>1921</v>
      </c>
      <c r="AN92" s="79" t="b">
        <v>0</v>
      </c>
      <c r="AO92" s="85" t="s">
        <v>1590</v>
      </c>
      <c r="AP92" s="79" t="s">
        <v>176</v>
      </c>
      <c r="AQ92" s="79">
        <v>0</v>
      </c>
      <c r="AR92" s="79">
        <v>0</v>
      </c>
      <c r="AS92" s="79"/>
      <c r="AT92" s="79"/>
      <c r="AU92" s="79"/>
      <c r="AV92" s="79"/>
      <c r="AW92" s="79"/>
      <c r="AX92" s="79"/>
      <c r="AY92" s="79"/>
      <c r="AZ92" s="79"/>
      <c r="BA92">
        <v>1</v>
      </c>
      <c r="BB92" s="78" t="str">
        <f>REPLACE(INDEX(GroupVertices[Group],MATCH(Edges24[[#This Row],[Vertex 1]],GroupVertices[Vertex],0)),1,1,"")</f>
        <v>28</v>
      </c>
      <c r="BC92" s="78" t="str">
        <f>REPLACE(INDEX(GroupVertices[Group],MATCH(Edges24[[#This Row],[Vertex 2]],GroupVertices[Vertex],0)),1,1,"")</f>
        <v>28</v>
      </c>
      <c r="BD92" s="48">
        <v>0</v>
      </c>
      <c r="BE92" s="49">
        <v>0</v>
      </c>
      <c r="BF92" s="48">
        <v>0</v>
      </c>
      <c r="BG92" s="49">
        <v>0</v>
      </c>
      <c r="BH92" s="48">
        <v>0</v>
      </c>
      <c r="BI92" s="49">
        <v>0</v>
      </c>
      <c r="BJ92" s="48">
        <v>20</v>
      </c>
      <c r="BK92" s="49">
        <v>100</v>
      </c>
      <c r="BL92" s="48">
        <v>20</v>
      </c>
    </row>
    <row r="93" spans="1:64" ht="15">
      <c r="A93" s="64" t="s">
        <v>297</v>
      </c>
      <c r="B93" s="64" t="s">
        <v>297</v>
      </c>
      <c r="C93" s="65"/>
      <c r="D93" s="66"/>
      <c r="E93" s="67"/>
      <c r="F93" s="68"/>
      <c r="G93" s="65"/>
      <c r="H93" s="69"/>
      <c r="I93" s="70"/>
      <c r="J93" s="70"/>
      <c r="K93" s="34" t="s">
        <v>65</v>
      </c>
      <c r="L93" s="77">
        <v>121</v>
      </c>
      <c r="M93" s="77"/>
      <c r="N93" s="72"/>
      <c r="O93" s="79" t="s">
        <v>176</v>
      </c>
      <c r="P93" s="81">
        <v>43440.60008101852</v>
      </c>
      <c r="Q93" s="79" t="s">
        <v>702</v>
      </c>
      <c r="R93" s="79"/>
      <c r="S93" s="79"/>
      <c r="T93" s="79" t="s">
        <v>835</v>
      </c>
      <c r="U93" s="82" t="s">
        <v>854</v>
      </c>
      <c r="V93" s="82" t="s">
        <v>854</v>
      </c>
      <c r="W93" s="81">
        <v>43440.60008101852</v>
      </c>
      <c r="X93" s="82" t="s">
        <v>1245</v>
      </c>
      <c r="Y93" s="79"/>
      <c r="Z93" s="79"/>
      <c r="AA93" s="85" t="s">
        <v>1590</v>
      </c>
      <c r="AB93" s="79"/>
      <c r="AC93" s="79" t="b">
        <v>0</v>
      </c>
      <c r="AD93" s="79">
        <v>1</v>
      </c>
      <c r="AE93" s="85" t="s">
        <v>1876</v>
      </c>
      <c r="AF93" s="79" t="b">
        <v>0</v>
      </c>
      <c r="AG93" s="79" t="s">
        <v>1909</v>
      </c>
      <c r="AH93" s="79"/>
      <c r="AI93" s="85" t="s">
        <v>1876</v>
      </c>
      <c r="AJ93" s="79" t="b">
        <v>0</v>
      </c>
      <c r="AK93" s="79">
        <v>2</v>
      </c>
      <c r="AL93" s="85" t="s">
        <v>1876</v>
      </c>
      <c r="AM93" s="79" t="s">
        <v>1932</v>
      </c>
      <c r="AN93" s="79" t="b">
        <v>0</v>
      </c>
      <c r="AO93" s="85" t="s">
        <v>1590</v>
      </c>
      <c r="AP93" s="79" t="s">
        <v>176</v>
      </c>
      <c r="AQ93" s="79">
        <v>0</v>
      </c>
      <c r="AR93" s="79">
        <v>0</v>
      </c>
      <c r="AS93" s="79"/>
      <c r="AT93" s="79"/>
      <c r="AU93" s="79"/>
      <c r="AV93" s="79"/>
      <c r="AW93" s="79"/>
      <c r="AX93" s="79"/>
      <c r="AY93" s="79"/>
      <c r="AZ93" s="79"/>
      <c r="BA93">
        <v>1</v>
      </c>
      <c r="BB93" s="78" t="str">
        <f>REPLACE(INDEX(GroupVertices[Group],MATCH(Edges24[[#This Row],[Vertex 1]],GroupVertices[Vertex],0)),1,1,"")</f>
        <v>28</v>
      </c>
      <c r="BC93" s="78" t="str">
        <f>REPLACE(INDEX(GroupVertices[Group],MATCH(Edges24[[#This Row],[Vertex 2]],GroupVertices[Vertex],0)),1,1,"")</f>
        <v>28</v>
      </c>
      <c r="BD93" s="48">
        <v>1</v>
      </c>
      <c r="BE93" s="49">
        <v>2.7777777777777777</v>
      </c>
      <c r="BF93" s="48">
        <v>0</v>
      </c>
      <c r="BG93" s="49">
        <v>0</v>
      </c>
      <c r="BH93" s="48">
        <v>0</v>
      </c>
      <c r="BI93" s="49">
        <v>0</v>
      </c>
      <c r="BJ93" s="48">
        <v>35</v>
      </c>
      <c r="BK93" s="49">
        <v>97.22222222222223</v>
      </c>
      <c r="BL93" s="48">
        <v>36</v>
      </c>
    </row>
    <row r="94" spans="1:64" ht="15">
      <c r="A94" s="64" t="s">
        <v>298</v>
      </c>
      <c r="B94" s="64" t="s">
        <v>297</v>
      </c>
      <c r="C94" s="65"/>
      <c r="D94" s="66"/>
      <c r="E94" s="67"/>
      <c r="F94" s="68"/>
      <c r="G94" s="65"/>
      <c r="H94" s="69"/>
      <c r="I94" s="70"/>
      <c r="J94" s="70"/>
      <c r="K94" s="34" t="s">
        <v>65</v>
      </c>
      <c r="L94" s="77">
        <v>122</v>
      </c>
      <c r="M94" s="77"/>
      <c r="N94" s="72"/>
      <c r="O94" s="79" t="s">
        <v>646</v>
      </c>
      <c r="P94" s="81">
        <v>43440.82188657407</v>
      </c>
      <c r="Q94" s="79" t="s">
        <v>701</v>
      </c>
      <c r="R94" s="79"/>
      <c r="S94" s="79"/>
      <c r="T94" s="79" t="s">
        <v>834</v>
      </c>
      <c r="U94" s="79"/>
      <c r="V94" s="82" t="s">
        <v>937</v>
      </c>
      <c r="W94" s="81">
        <v>43440.82188657407</v>
      </c>
      <c r="X94" s="82" t="s">
        <v>1246</v>
      </c>
      <c r="Y94" s="79"/>
      <c r="Z94" s="79"/>
      <c r="AA94" s="85" t="s">
        <v>1591</v>
      </c>
      <c r="AB94" s="79"/>
      <c r="AC94" s="79" t="b">
        <v>0</v>
      </c>
      <c r="AD94" s="79">
        <v>0</v>
      </c>
      <c r="AE94" s="85" t="s">
        <v>1876</v>
      </c>
      <c r="AF94" s="79" t="b">
        <v>0</v>
      </c>
      <c r="AG94" s="79" t="s">
        <v>1909</v>
      </c>
      <c r="AH94" s="79"/>
      <c r="AI94" s="85" t="s">
        <v>1876</v>
      </c>
      <c r="AJ94" s="79" t="b">
        <v>0</v>
      </c>
      <c r="AK94" s="79">
        <v>2</v>
      </c>
      <c r="AL94" s="85" t="s">
        <v>1590</v>
      </c>
      <c r="AM94" s="79" t="s">
        <v>1920</v>
      </c>
      <c r="AN94" s="79" t="b">
        <v>0</v>
      </c>
      <c r="AO94" s="85" t="s">
        <v>1590</v>
      </c>
      <c r="AP94" s="79" t="s">
        <v>176</v>
      </c>
      <c r="AQ94" s="79">
        <v>0</v>
      </c>
      <c r="AR94" s="79">
        <v>0</v>
      </c>
      <c r="AS94" s="79"/>
      <c r="AT94" s="79"/>
      <c r="AU94" s="79"/>
      <c r="AV94" s="79"/>
      <c r="AW94" s="79"/>
      <c r="AX94" s="79"/>
      <c r="AY94" s="79"/>
      <c r="AZ94" s="79"/>
      <c r="BA94">
        <v>1</v>
      </c>
      <c r="BB94" s="78" t="str">
        <f>REPLACE(INDEX(GroupVertices[Group],MATCH(Edges24[[#This Row],[Vertex 1]],GroupVertices[Vertex],0)),1,1,"")</f>
        <v>28</v>
      </c>
      <c r="BC94" s="78" t="str">
        <f>REPLACE(INDEX(GroupVertices[Group],MATCH(Edges24[[#This Row],[Vertex 2]],GroupVertices[Vertex],0)),1,1,"")</f>
        <v>28</v>
      </c>
      <c r="BD94" s="48">
        <v>0</v>
      </c>
      <c r="BE94" s="49">
        <v>0</v>
      </c>
      <c r="BF94" s="48">
        <v>0</v>
      </c>
      <c r="BG94" s="49">
        <v>0</v>
      </c>
      <c r="BH94" s="48">
        <v>0</v>
      </c>
      <c r="BI94" s="49">
        <v>0</v>
      </c>
      <c r="BJ94" s="48">
        <v>20</v>
      </c>
      <c r="BK94" s="49">
        <v>100</v>
      </c>
      <c r="BL94" s="48">
        <v>20</v>
      </c>
    </row>
    <row r="95" spans="1:64" ht="15">
      <c r="A95" s="64" t="s">
        <v>299</v>
      </c>
      <c r="B95" s="64" t="s">
        <v>565</v>
      </c>
      <c r="C95" s="65"/>
      <c r="D95" s="66"/>
      <c r="E95" s="67"/>
      <c r="F95" s="68"/>
      <c r="G95" s="65"/>
      <c r="H95" s="69"/>
      <c r="I95" s="70"/>
      <c r="J95" s="70"/>
      <c r="K95" s="34" t="s">
        <v>65</v>
      </c>
      <c r="L95" s="77">
        <v>123</v>
      </c>
      <c r="M95" s="77"/>
      <c r="N95" s="72"/>
      <c r="O95" s="79" t="s">
        <v>647</v>
      </c>
      <c r="P95" s="81">
        <v>43441.43188657407</v>
      </c>
      <c r="Q95" s="79" t="s">
        <v>703</v>
      </c>
      <c r="R95" s="79"/>
      <c r="S95" s="79"/>
      <c r="T95" s="79"/>
      <c r="U95" s="79"/>
      <c r="V95" s="82" t="s">
        <v>938</v>
      </c>
      <c r="W95" s="81">
        <v>43441.43188657407</v>
      </c>
      <c r="X95" s="82" t="s">
        <v>1247</v>
      </c>
      <c r="Y95" s="79"/>
      <c r="Z95" s="79"/>
      <c r="AA95" s="85" t="s">
        <v>1592</v>
      </c>
      <c r="AB95" s="85" t="s">
        <v>1863</v>
      </c>
      <c r="AC95" s="79" t="b">
        <v>0</v>
      </c>
      <c r="AD95" s="79">
        <v>7</v>
      </c>
      <c r="AE95" s="85" t="s">
        <v>1896</v>
      </c>
      <c r="AF95" s="79" t="b">
        <v>0</v>
      </c>
      <c r="AG95" s="79" t="s">
        <v>1909</v>
      </c>
      <c r="AH95" s="79"/>
      <c r="AI95" s="85" t="s">
        <v>1876</v>
      </c>
      <c r="AJ95" s="79" t="b">
        <v>0</v>
      </c>
      <c r="AK95" s="79">
        <v>1</v>
      </c>
      <c r="AL95" s="85" t="s">
        <v>1876</v>
      </c>
      <c r="AM95" s="79" t="s">
        <v>1919</v>
      </c>
      <c r="AN95" s="79" t="b">
        <v>0</v>
      </c>
      <c r="AO95" s="85" t="s">
        <v>1863</v>
      </c>
      <c r="AP95" s="79" t="s">
        <v>176</v>
      </c>
      <c r="AQ95" s="79">
        <v>0</v>
      </c>
      <c r="AR95" s="79">
        <v>0</v>
      </c>
      <c r="AS95" s="79"/>
      <c r="AT95" s="79"/>
      <c r="AU95" s="79"/>
      <c r="AV95" s="79"/>
      <c r="AW95" s="79"/>
      <c r="AX95" s="79"/>
      <c r="AY95" s="79"/>
      <c r="AZ95" s="79"/>
      <c r="BA95">
        <v>1</v>
      </c>
      <c r="BB95" s="78" t="str">
        <f>REPLACE(INDEX(GroupVertices[Group],MATCH(Edges24[[#This Row],[Vertex 1]],GroupVertices[Vertex],0)),1,1,"")</f>
        <v>27</v>
      </c>
      <c r="BC95" s="78" t="str">
        <f>REPLACE(INDEX(GroupVertices[Group],MATCH(Edges24[[#This Row],[Vertex 2]],GroupVertices[Vertex],0)),1,1,"")</f>
        <v>27</v>
      </c>
      <c r="BD95" s="48">
        <v>0</v>
      </c>
      <c r="BE95" s="49">
        <v>0</v>
      </c>
      <c r="BF95" s="48">
        <v>1</v>
      </c>
      <c r="BG95" s="49">
        <v>4.545454545454546</v>
      </c>
      <c r="BH95" s="48">
        <v>0</v>
      </c>
      <c r="BI95" s="49">
        <v>0</v>
      </c>
      <c r="BJ95" s="48">
        <v>21</v>
      </c>
      <c r="BK95" s="49">
        <v>95.45454545454545</v>
      </c>
      <c r="BL95" s="48">
        <v>22</v>
      </c>
    </row>
    <row r="96" spans="1:64" ht="15">
      <c r="A96" s="64" t="s">
        <v>300</v>
      </c>
      <c r="B96" s="64" t="s">
        <v>565</v>
      </c>
      <c r="C96" s="65"/>
      <c r="D96" s="66"/>
      <c r="E96" s="67"/>
      <c r="F96" s="68"/>
      <c r="G96" s="65"/>
      <c r="H96" s="69"/>
      <c r="I96" s="70"/>
      <c r="J96" s="70"/>
      <c r="K96" s="34" t="s">
        <v>65</v>
      </c>
      <c r="L96" s="77">
        <v>124</v>
      </c>
      <c r="M96" s="77"/>
      <c r="N96" s="72"/>
      <c r="O96" s="79" t="s">
        <v>646</v>
      </c>
      <c r="P96" s="81">
        <v>43441.45109953704</v>
      </c>
      <c r="Q96" s="79" t="s">
        <v>704</v>
      </c>
      <c r="R96" s="79"/>
      <c r="S96" s="79"/>
      <c r="T96" s="79"/>
      <c r="U96" s="79"/>
      <c r="V96" s="82" t="s">
        <v>939</v>
      </c>
      <c r="W96" s="81">
        <v>43441.45109953704</v>
      </c>
      <c r="X96" s="82" t="s">
        <v>1248</v>
      </c>
      <c r="Y96" s="79"/>
      <c r="Z96" s="79"/>
      <c r="AA96" s="85" t="s">
        <v>1593</v>
      </c>
      <c r="AB96" s="79"/>
      <c r="AC96" s="79" t="b">
        <v>0</v>
      </c>
      <c r="AD96" s="79">
        <v>0</v>
      </c>
      <c r="AE96" s="85" t="s">
        <v>1876</v>
      </c>
      <c r="AF96" s="79" t="b">
        <v>0</v>
      </c>
      <c r="AG96" s="79" t="s">
        <v>1909</v>
      </c>
      <c r="AH96" s="79"/>
      <c r="AI96" s="85" t="s">
        <v>1876</v>
      </c>
      <c r="AJ96" s="79" t="b">
        <v>0</v>
      </c>
      <c r="AK96" s="79">
        <v>1</v>
      </c>
      <c r="AL96" s="85" t="s">
        <v>1592</v>
      </c>
      <c r="AM96" s="79" t="s">
        <v>1923</v>
      </c>
      <c r="AN96" s="79" t="b">
        <v>0</v>
      </c>
      <c r="AO96" s="85" t="s">
        <v>1592</v>
      </c>
      <c r="AP96" s="79" t="s">
        <v>176</v>
      </c>
      <c r="AQ96" s="79">
        <v>0</v>
      </c>
      <c r="AR96" s="79">
        <v>0</v>
      </c>
      <c r="AS96" s="79"/>
      <c r="AT96" s="79"/>
      <c r="AU96" s="79"/>
      <c r="AV96" s="79"/>
      <c r="AW96" s="79"/>
      <c r="AX96" s="79"/>
      <c r="AY96" s="79"/>
      <c r="AZ96" s="79"/>
      <c r="BA96">
        <v>1</v>
      </c>
      <c r="BB96" s="78" t="str">
        <f>REPLACE(INDEX(GroupVertices[Group],MATCH(Edges24[[#This Row],[Vertex 1]],GroupVertices[Vertex],0)),1,1,"")</f>
        <v>27</v>
      </c>
      <c r="BC96" s="78" t="str">
        <f>REPLACE(INDEX(GroupVertices[Group],MATCH(Edges24[[#This Row],[Vertex 2]],GroupVertices[Vertex],0)),1,1,"")</f>
        <v>27</v>
      </c>
      <c r="BD96" s="48"/>
      <c r="BE96" s="49"/>
      <c r="BF96" s="48"/>
      <c r="BG96" s="49"/>
      <c r="BH96" s="48"/>
      <c r="BI96" s="49"/>
      <c r="BJ96" s="48"/>
      <c r="BK96" s="49"/>
      <c r="BL96" s="48"/>
    </row>
    <row r="97" spans="1:64" ht="15">
      <c r="A97" s="64" t="s">
        <v>301</v>
      </c>
      <c r="B97" s="64" t="s">
        <v>301</v>
      </c>
      <c r="C97" s="65"/>
      <c r="D97" s="66"/>
      <c r="E97" s="67"/>
      <c r="F97" s="68"/>
      <c r="G97" s="65"/>
      <c r="H97" s="69"/>
      <c r="I97" s="70"/>
      <c r="J97" s="70"/>
      <c r="K97" s="34" t="s">
        <v>65</v>
      </c>
      <c r="L97" s="77">
        <v>126</v>
      </c>
      <c r="M97" s="77"/>
      <c r="N97" s="72"/>
      <c r="O97" s="79" t="s">
        <v>176</v>
      </c>
      <c r="P97" s="81">
        <v>43441.6953125</v>
      </c>
      <c r="Q97" s="79" t="s">
        <v>705</v>
      </c>
      <c r="R97" s="82" t="s">
        <v>784</v>
      </c>
      <c r="S97" s="79" t="s">
        <v>811</v>
      </c>
      <c r="T97" s="79"/>
      <c r="U97" s="79"/>
      <c r="V97" s="82" t="s">
        <v>938</v>
      </c>
      <c r="W97" s="81">
        <v>43441.6953125</v>
      </c>
      <c r="X97" s="82" t="s">
        <v>1249</v>
      </c>
      <c r="Y97" s="79"/>
      <c r="Z97" s="79"/>
      <c r="AA97" s="85" t="s">
        <v>1594</v>
      </c>
      <c r="AB97" s="79"/>
      <c r="AC97" s="79" t="b">
        <v>0</v>
      </c>
      <c r="AD97" s="79">
        <v>0</v>
      </c>
      <c r="AE97" s="85" t="s">
        <v>1876</v>
      </c>
      <c r="AF97" s="79" t="b">
        <v>0</v>
      </c>
      <c r="AG97" s="79" t="s">
        <v>1909</v>
      </c>
      <c r="AH97" s="79"/>
      <c r="AI97" s="85" t="s">
        <v>1876</v>
      </c>
      <c r="AJ97" s="79" t="b">
        <v>0</v>
      </c>
      <c r="AK97" s="79">
        <v>1</v>
      </c>
      <c r="AL97" s="85" t="s">
        <v>1876</v>
      </c>
      <c r="AM97" s="79" t="s">
        <v>1919</v>
      </c>
      <c r="AN97" s="79" t="b">
        <v>0</v>
      </c>
      <c r="AO97" s="85" t="s">
        <v>1594</v>
      </c>
      <c r="AP97" s="79" t="s">
        <v>176</v>
      </c>
      <c r="AQ97" s="79">
        <v>0</v>
      </c>
      <c r="AR97" s="79">
        <v>0</v>
      </c>
      <c r="AS97" s="79"/>
      <c r="AT97" s="79"/>
      <c r="AU97" s="79"/>
      <c r="AV97" s="79"/>
      <c r="AW97" s="79"/>
      <c r="AX97" s="79"/>
      <c r="AY97" s="79"/>
      <c r="AZ97" s="79"/>
      <c r="BA97">
        <v>1</v>
      </c>
      <c r="BB97" s="78" t="str">
        <f>REPLACE(INDEX(GroupVertices[Group],MATCH(Edges24[[#This Row],[Vertex 1]],GroupVertices[Vertex],0)),1,1,"")</f>
        <v>44</v>
      </c>
      <c r="BC97" s="78" t="str">
        <f>REPLACE(INDEX(GroupVertices[Group],MATCH(Edges24[[#This Row],[Vertex 2]],GroupVertices[Vertex],0)),1,1,"")</f>
        <v>44</v>
      </c>
      <c r="BD97" s="48">
        <v>1</v>
      </c>
      <c r="BE97" s="49">
        <v>2.3255813953488373</v>
      </c>
      <c r="BF97" s="48">
        <v>1</v>
      </c>
      <c r="BG97" s="49">
        <v>2.3255813953488373</v>
      </c>
      <c r="BH97" s="48">
        <v>0</v>
      </c>
      <c r="BI97" s="49">
        <v>0</v>
      </c>
      <c r="BJ97" s="48">
        <v>41</v>
      </c>
      <c r="BK97" s="49">
        <v>95.34883720930233</v>
      </c>
      <c r="BL97" s="48">
        <v>43</v>
      </c>
    </row>
    <row r="98" spans="1:64" ht="15">
      <c r="A98" s="64" t="s">
        <v>302</v>
      </c>
      <c r="B98" s="64" t="s">
        <v>301</v>
      </c>
      <c r="C98" s="65"/>
      <c r="D98" s="66"/>
      <c r="E98" s="67"/>
      <c r="F98" s="68"/>
      <c r="G98" s="65"/>
      <c r="H98" s="69"/>
      <c r="I98" s="70"/>
      <c r="J98" s="70"/>
      <c r="K98" s="34" t="s">
        <v>65</v>
      </c>
      <c r="L98" s="77">
        <v>127</v>
      </c>
      <c r="M98" s="77"/>
      <c r="N98" s="72"/>
      <c r="O98" s="79" t="s">
        <v>646</v>
      </c>
      <c r="P98" s="81">
        <v>43441.70144675926</v>
      </c>
      <c r="Q98" s="79" t="s">
        <v>706</v>
      </c>
      <c r="R98" s="82" t="s">
        <v>784</v>
      </c>
      <c r="S98" s="79" t="s">
        <v>811</v>
      </c>
      <c r="T98" s="79"/>
      <c r="U98" s="79"/>
      <c r="V98" s="82" t="s">
        <v>940</v>
      </c>
      <c r="W98" s="81">
        <v>43441.70144675926</v>
      </c>
      <c r="X98" s="82" t="s">
        <v>1250</v>
      </c>
      <c r="Y98" s="79"/>
      <c r="Z98" s="79"/>
      <c r="AA98" s="85" t="s">
        <v>1595</v>
      </c>
      <c r="AB98" s="79"/>
      <c r="AC98" s="79" t="b">
        <v>0</v>
      </c>
      <c r="AD98" s="79">
        <v>0</v>
      </c>
      <c r="AE98" s="85" t="s">
        <v>1876</v>
      </c>
      <c r="AF98" s="79" t="b">
        <v>0</v>
      </c>
      <c r="AG98" s="79" t="s">
        <v>1909</v>
      </c>
      <c r="AH98" s="79"/>
      <c r="AI98" s="85" t="s">
        <v>1876</v>
      </c>
      <c r="AJ98" s="79" t="b">
        <v>0</v>
      </c>
      <c r="AK98" s="79">
        <v>1</v>
      </c>
      <c r="AL98" s="85" t="s">
        <v>1594</v>
      </c>
      <c r="AM98" s="79" t="s">
        <v>1921</v>
      </c>
      <c r="AN98" s="79" t="b">
        <v>0</v>
      </c>
      <c r="AO98" s="85" t="s">
        <v>1594</v>
      </c>
      <c r="AP98" s="79" t="s">
        <v>176</v>
      </c>
      <c r="AQ98" s="79">
        <v>0</v>
      </c>
      <c r="AR98" s="79">
        <v>0</v>
      </c>
      <c r="AS98" s="79"/>
      <c r="AT98" s="79"/>
      <c r="AU98" s="79"/>
      <c r="AV98" s="79"/>
      <c r="AW98" s="79"/>
      <c r="AX98" s="79"/>
      <c r="AY98" s="79"/>
      <c r="AZ98" s="79"/>
      <c r="BA98">
        <v>1</v>
      </c>
      <c r="BB98" s="78" t="str">
        <f>REPLACE(INDEX(GroupVertices[Group],MATCH(Edges24[[#This Row],[Vertex 1]],GroupVertices[Vertex],0)),1,1,"")</f>
        <v>44</v>
      </c>
      <c r="BC98" s="78" t="str">
        <f>REPLACE(INDEX(GroupVertices[Group],MATCH(Edges24[[#This Row],[Vertex 2]],GroupVertices[Vertex],0)),1,1,"")</f>
        <v>44</v>
      </c>
      <c r="BD98" s="48">
        <v>1</v>
      </c>
      <c r="BE98" s="49">
        <v>5.882352941176471</v>
      </c>
      <c r="BF98" s="48">
        <v>0</v>
      </c>
      <c r="BG98" s="49">
        <v>0</v>
      </c>
      <c r="BH98" s="48">
        <v>0</v>
      </c>
      <c r="BI98" s="49">
        <v>0</v>
      </c>
      <c r="BJ98" s="48">
        <v>16</v>
      </c>
      <c r="BK98" s="49">
        <v>94.11764705882354</v>
      </c>
      <c r="BL98" s="48">
        <v>17</v>
      </c>
    </row>
    <row r="99" spans="1:64" ht="15">
      <c r="A99" s="64" t="s">
        <v>303</v>
      </c>
      <c r="B99" s="64" t="s">
        <v>303</v>
      </c>
      <c r="C99" s="65"/>
      <c r="D99" s="66"/>
      <c r="E99" s="67"/>
      <c r="F99" s="68"/>
      <c r="G99" s="65"/>
      <c r="H99" s="69"/>
      <c r="I99" s="70"/>
      <c r="J99" s="70"/>
      <c r="K99" s="34" t="s">
        <v>65</v>
      </c>
      <c r="L99" s="77">
        <v>128</v>
      </c>
      <c r="M99" s="77"/>
      <c r="N99" s="72"/>
      <c r="O99" s="79" t="s">
        <v>176</v>
      </c>
      <c r="P99" s="81">
        <v>43441.70670138889</v>
      </c>
      <c r="Q99" s="79" t="s">
        <v>707</v>
      </c>
      <c r="R99" s="82" t="s">
        <v>785</v>
      </c>
      <c r="S99" s="79" t="s">
        <v>812</v>
      </c>
      <c r="T99" s="79"/>
      <c r="U99" s="79"/>
      <c r="V99" s="82" t="s">
        <v>941</v>
      </c>
      <c r="W99" s="81">
        <v>43441.70670138889</v>
      </c>
      <c r="X99" s="82" t="s">
        <v>1251</v>
      </c>
      <c r="Y99" s="79"/>
      <c r="Z99" s="79"/>
      <c r="AA99" s="85" t="s">
        <v>1596</v>
      </c>
      <c r="AB99" s="79"/>
      <c r="AC99" s="79" t="b">
        <v>0</v>
      </c>
      <c r="AD99" s="79">
        <v>0</v>
      </c>
      <c r="AE99" s="85" t="s">
        <v>1876</v>
      </c>
      <c r="AF99" s="79" t="b">
        <v>0</v>
      </c>
      <c r="AG99" s="79" t="s">
        <v>1909</v>
      </c>
      <c r="AH99" s="79"/>
      <c r="AI99" s="85" t="s">
        <v>1876</v>
      </c>
      <c r="AJ99" s="79" t="b">
        <v>0</v>
      </c>
      <c r="AK99" s="79">
        <v>0</v>
      </c>
      <c r="AL99" s="85" t="s">
        <v>1876</v>
      </c>
      <c r="AM99" s="79" t="s">
        <v>1921</v>
      </c>
      <c r="AN99" s="79" t="b">
        <v>0</v>
      </c>
      <c r="AO99" s="85" t="s">
        <v>1596</v>
      </c>
      <c r="AP99" s="79" t="s">
        <v>176</v>
      </c>
      <c r="AQ99" s="79">
        <v>0</v>
      </c>
      <c r="AR99" s="79">
        <v>0</v>
      </c>
      <c r="AS99" s="79"/>
      <c r="AT99" s="79"/>
      <c r="AU99" s="79"/>
      <c r="AV99" s="79"/>
      <c r="AW99" s="79"/>
      <c r="AX99" s="79"/>
      <c r="AY99" s="79"/>
      <c r="AZ99" s="79"/>
      <c r="BA99">
        <v>1</v>
      </c>
      <c r="BB99" s="78" t="str">
        <f>REPLACE(INDEX(GroupVertices[Group],MATCH(Edges24[[#This Row],[Vertex 1]],GroupVertices[Vertex],0)),1,1,"")</f>
        <v>5</v>
      </c>
      <c r="BC99" s="78" t="str">
        <f>REPLACE(INDEX(GroupVertices[Group],MATCH(Edges24[[#This Row],[Vertex 2]],GroupVertices[Vertex],0)),1,1,"")</f>
        <v>5</v>
      </c>
      <c r="BD99" s="48">
        <v>3</v>
      </c>
      <c r="BE99" s="49">
        <v>7.894736842105263</v>
      </c>
      <c r="BF99" s="48">
        <v>1</v>
      </c>
      <c r="BG99" s="49">
        <v>2.6315789473684212</v>
      </c>
      <c r="BH99" s="48">
        <v>0</v>
      </c>
      <c r="BI99" s="49">
        <v>0</v>
      </c>
      <c r="BJ99" s="48">
        <v>34</v>
      </c>
      <c r="BK99" s="49">
        <v>89.47368421052632</v>
      </c>
      <c r="BL99" s="48">
        <v>38</v>
      </c>
    </row>
    <row r="100" spans="1:64" ht="15">
      <c r="A100" s="64" t="s">
        <v>304</v>
      </c>
      <c r="B100" s="64" t="s">
        <v>304</v>
      </c>
      <c r="C100" s="65"/>
      <c r="D100" s="66"/>
      <c r="E100" s="67"/>
      <c r="F100" s="68"/>
      <c r="G100" s="65"/>
      <c r="H100" s="69"/>
      <c r="I100" s="70"/>
      <c r="J100" s="70"/>
      <c r="K100" s="34" t="s">
        <v>65</v>
      </c>
      <c r="L100" s="77">
        <v>129</v>
      </c>
      <c r="M100" s="77"/>
      <c r="N100" s="72"/>
      <c r="O100" s="79" t="s">
        <v>176</v>
      </c>
      <c r="P100" s="81">
        <v>43442.882789351854</v>
      </c>
      <c r="Q100" s="79" t="s">
        <v>708</v>
      </c>
      <c r="R100" s="82" t="s">
        <v>786</v>
      </c>
      <c r="S100" s="79" t="s">
        <v>801</v>
      </c>
      <c r="T100" s="79"/>
      <c r="U100" s="79"/>
      <c r="V100" s="82" t="s">
        <v>942</v>
      </c>
      <c r="W100" s="81">
        <v>43442.882789351854</v>
      </c>
      <c r="X100" s="82" t="s">
        <v>1252</v>
      </c>
      <c r="Y100" s="79"/>
      <c r="Z100" s="79"/>
      <c r="AA100" s="85" t="s">
        <v>1597</v>
      </c>
      <c r="AB100" s="79"/>
      <c r="AC100" s="79" t="b">
        <v>0</v>
      </c>
      <c r="AD100" s="79">
        <v>0</v>
      </c>
      <c r="AE100" s="85" t="s">
        <v>1876</v>
      </c>
      <c r="AF100" s="79" t="b">
        <v>1</v>
      </c>
      <c r="AG100" s="79" t="s">
        <v>1910</v>
      </c>
      <c r="AH100" s="79"/>
      <c r="AI100" s="85" t="s">
        <v>1914</v>
      </c>
      <c r="AJ100" s="79" t="b">
        <v>0</v>
      </c>
      <c r="AK100" s="79">
        <v>0</v>
      </c>
      <c r="AL100" s="85" t="s">
        <v>1876</v>
      </c>
      <c r="AM100" s="79" t="s">
        <v>1921</v>
      </c>
      <c r="AN100" s="79" t="b">
        <v>0</v>
      </c>
      <c r="AO100" s="85" t="s">
        <v>1597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5</v>
      </c>
      <c r="BC100" s="78" t="str">
        <f>REPLACE(INDEX(GroupVertices[Group],MATCH(Edges24[[#This Row],[Vertex 2]],GroupVertices[Vertex],0)),1,1,"")</f>
        <v>5</v>
      </c>
      <c r="BD100" s="48">
        <v>0</v>
      </c>
      <c r="BE100" s="49">
        <v>0</v>
      </c>
      <c r="BF100" s="48">
        <v>0</v>
      </c>
      <c r="BG100" s="49">
        <v>0</v>
      </c>
      <c r="BH100" s="48">
        <v>0</v>
      </c>
      <c r="BI100" s="49">
        <v>0</v>
      </c>
      <c r="BJ100" s="48">
        <v>42</v>
      </c>
      <c r="BK100" s="49">
        <v>100</v>
      </c>
      <c r="BL100" s="48">
        <v>42</v>
      </c>
    </row>
    <row r="101" spans="1:64" ht="15">
      <c r="A101" s="64" t="s">
        <v>305</v>
      </c>
      <c r="B101" s="64" t="s">
        <v>338</v>
      </c>
      <c r="C101" s="65"/>
      <c r="D101" s="66"/>
      <c r="E101" s="67"/>
      <c r="F101" s="68"/>
      <c r="G101" s="65"/>
      <c r="H101" s="69"/>
      <c r="I101" s="70"/>
      <c r="J101" s="70"/>
      <c r="K101" s="34" t="s">
        <v>65</v>
      </c>
      <c r="L101" s="77">
        <v>130</v>
      </c>
      <c r="M101" s="77"/>
      <c r="N101" s="72"/>
      <c r="O101" s="79" t="s">
        <v>646</v>
      </c>
      <c r="P101" s="81">
        <v>43443.917974537035</v>
      </c>
      <c r="Q101" s="79" t="s">
        <v>709</v>
      </c>
      <c r="R101" s="79"/>
      <c r="S101" s="79"/>
      <c r="T101" s="79"/>
      <c r="U101" s="79"/>
      <c r="V101" s="82" t="s">
        <v>943</v>
      </c>
      <c r="W101" s="81">
        <v>43443.917974537035</v>
      </c>
      <c r="X101" s="82" t="s">
        <v>1253</v>
      </c>
      <c r="Y101" s="79"/>
      <c r="Z101" s="79"/>
      <c r="AA101" s="85" t="s">
        <v>1598</v>
      </c>
      <c r="AB101" s="79"/>
      <c r="AC101" s="79" t="b">
        <v>0</v>
      </c>
      <c r="AD101" s="79">
        <v>0</v>
      </c>
      <c r="AE101" s="85" t="s">
        <v>1876</v>
      </c>
      <c r="AF101" s="79" t="b">
        <v>0</v>
      </c>
      <c r="AG101" s="79" t="s">
        <v>1910</v>
      </c>
      <c r="AH101" s="79"/>
      <c r="AI101" s="85" t="s">
        <v>1876</v>
      </c>
      <c r="AJ101" s="79" t="b">
        <v>0</v>
      </c>
      <c r="AK101" s="79">
        <v>1</v>
      </c>
      <c r="AL101" s="85" t="s">
        <v>1633</v>
      </c>
      <c r="AM101" s="79" t="s">
        <v>1921</v>
      </c>
      <c r="AN101" s="79" t="b">
        <v>0</v>
      </c>
      <c r="AO101" s="85" t="s">
        <v>1633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24</v>
      </c>
      <c r="BC101" s="78" t="str">
        <f>REPLACE(INDEX(GroupVertices[Group],MATCH(Edges24[[#This Row],[Vertex 2]],GroupVertices[Vertex],0)),1,1,"")</f>
        <v>24</v>
      </c>
      <c r="BD101" s="48">
        <v>0</v>
      </c>
      <c r="BE101" s="49">
        <v>0</v>
      </c>
      <c r="BF101" s="48">
        <v>0</v>
      </c>
      <c r="BG101" s="49">
        <v>0</v>
      </c>
      <c r="BH101" s="48">
        <v>0</v>
      </c>
      <c r="BI101" s="49">
        <v>0</v>
      </c>
      <c r="BJ101" s="48">
        <v>23</v>
      </c>
      <c r="BK101" s="49">
        <v>100</v>
      </c>
      <c r="BL101" s="48">
        <v>23</v>
      </c>
    </row>
    <row r="102" spans="1:64" ht="15">
      <c r="A102" s="64" t="s">
        <v>306</v>
      </c>
      <c r="B102" s="64" t="s">
        <v>306</v>
      </c>
      <c r="C102" s="65"/>
      <c r="D102" s="66"/>
      <c r="E102" s="67"/>
      <c r="F102" s="68"/>
      <c r="G102" s="65"/>
      <c r="H102" s="69"/>
      <c r="I102" s="70"/>
      <c r="J102" s="70"/>
      <c r="K102" s="34" t="s">
        <v>65</v>
      </c>
      <c r="L102" s="77">
        <v>131</v>
      </c>
      <c r="M102" s="77"/>
      <c r="N102" s="72"/>
      <c r="O102" s="79" t="s">
        <v>176</v>
      </c>
      <c r="P102" s="81">
        <v>43133.94409722222</v>
      </c>
      <c r="Q102" s="79" t="s">
        <v>710</v>
      </c>
      <c r="R102" s="82" t="s">
        <v>787</v>
      </c>
      <c r="S102" s="79" t="s">
        <v>813</v>
      </c>
      <c r="T102" s="79" t="s">
        <v>836</v>
      </c>
      <c r="U102" s="82" t="s">
        <v>855</v>
      </c>
      <c r="V102" s="82" t="s">
        <v>855</v>
      </c>
      <c r="W102" s="81">
        <v>43133.94409722222</v>
      </c>
      <c r="X102" s="82" t="s">
        <v>1254</v>
      </c>
      <c r="Y102" s="79"/>
      <c r="Z102" s="79"/>
      <c r="AA102" s="85" t="s">
        <v>1599</v>
      </c>
      <c r="AB102" s="79"/>
      <c r="AC102" s="79" t="b">
        <v>0</v>
      </c>
      <c r="AD102" s="79">
        <v>0</v>
      </c>
      <c r="AE102" s="85" t="s">
        <v>1876</v>
      </c>
      <c r="AF102" s="79" t="b">
        <v>0</v>
      </c>
      <c r="AG102" s="79" t="s">
        <v>1909</v>
      </c>
      <c r="AH102" s="79"/>
      <c r="AI102" s="85" t="s">
        <v>1876</v>
      </c>
      <c r="AJ102" s="79" t="b">
        <v>0</v>
      </c>
      <c r="AK102" s="79">
        <v>1</v>
      </c>
      <c r="AL102" s="85" t="s">
        <v>1876</v>
      </c>
      <c r="AM102" s="79" t="s">
        <v>1921</v>
      </c>
      <c r="AN102" s="79" t="b">
        <v>0</v>
      </c>
      <c r="AO102" s="85" t="s">
        <v>1599</v>
      </c>
      <c r="AP102" s="79" t="s">
        <v>1939</v>
      </c>
      <c r="AQ102" s="79">
        <v>0</v>
      </c>
      <c r="AR102" s="79">
        <v>0</v>
      </c>
      <c r="AS102" s="79"/>
      <c r="AT102" s="79"/>
      <c r="AU102" s="79"/>
      <c r="AV102" s="79"/>
      <c r="AW102" s="79"/>
      <c r="AX102" s="79"/>
      <c r="AY102" s="79"/>
      <c r="AZ102" s="79"/>
      <c r="BA102">
        <v>3</v>
      </c>
      <c r="BB102" s="78" t="str">
        <f>REPLACE(INDEX(GroupVertices[Group],MATCH(Edges24[[#This Row],[Vertex 1]],GroupVertices[Vertex],0)),1,1,"")</f>
        <v>43</v>
      </c>
      <c r="BC102" s="78" t="str">
        <f>REPLACE(INDEX(GroupVertices[Group],MATCH(Edges24[[#This Row],[Vertex 2]],GroupVertices[Vertex],0)),1,1,"")</f>
        <v>43</v>
      </c>
      <c r="BD102" s="48">
        <v>1</v>
      </c>
      <c r="BE102" s="49">
        <v>2.1739130434782608</v>
      </c>
      <c r="BF102" s="48">
        <v>2</v>
      </c>
      <c r="BG102" s="49">
        <v>4.3478260869565215</v>
      </c>
      <c r="BH102" s="48">
        <v>0</v>
      </c>
      <c r="BI102" s="49">
        <v>0</v>
      </c>
      <c r="BJ102" s="48">
        <v>43</v>
      </c>
      <c r="BK102" s="49">
        <v>93.47826086956522</v>
      </c>
      <c r="BL102" s="48">
        <v>46</v>
      </c>
    </row>
    <row r="103" spans="1:64" ht="15">
      <c r="A103" s="64" t="s">
        <v>306</v>
      </c>
      <c r="B103" s="64" t="s">
        <v>306</v>
      </c>
      <c r="C103" s="65"/>
      <c r="D103" s="66"/>
      <c r="E103" s="67"/>
      <c r="F103" s="68"/>
      <c r="G103" s="65"/>
      <c r="H103" s="69"/>
      <c r="I103" s="70"/>
      <c r="J103" s="70"/>
      <c r="K103" s="34" t="s">
        <v>65</v>
      </c>
      <c r="L103" s="77">
        <v>132</v>
      </c>
      <c r="M103" s="77"/>
      <c r="N103" s="72"/>
      <c r="O103" s="79" t="s">
        <v>176</v>
      </c>
      <c r="P103" s="81">
        <v>43346.52678240741</v>
      </c>
      <c r="Q103" s="79" t="s">
        <v>711</v>
      </c>
      <c r="R103" s="82" t="s">
        <v>788</v>
      </c>
      <c r="S103" s="79" t="s">
        <v>813</v>
      </c>
      <c r="T103" s="79" t="s">
        <v>837</v>
      </c>
      <c r="U103" s="79"/>
      <c r="V103" s="82" t="s">
        <v>944</v>
      </c>
      <c r="W103" s="81">
        <v>43346.52678240741</v>
      </c>
      <c r="X103" s="82" t="s">
        <v>1255</v>
      </c>
      <c r="Y103" s="79"/>
      <c r="Z103" s="79"/>
      <c r="AA103" s="85" t="s">
        <v>1600</v>
      </c>
      <c r="AB103" s="79"/>
      <c r="AC103" s="79" t="b">
        <v>0</v>
      </c>
      <c r="AD103" s="79">
        <v>3</v>
      </c>
      <c r="AE103" s="85" t="s">
        <v>1876</v>
      </c>
      <c r="AF103" s="79" t="b">
        <v>0</v>
      </c>
      <c r="AG103" s="79" t="s">
        <v>1909</v>
      </c>
      <c r="AH103" s="79"/>
      <c r="AI103" s="85" t="s">
        <v>1876</v>
      </c>
      <c r="AJ103" s="79" t="b">
        <v>0</v>
      </c>
      <c r="AK103" s="79">
        <v>4</v>
      </c>
      <c r="AL103" s="85" t="s">
        <v>1876</v>
      </c>
      <c r="AM103" s="79" t="s">
        <v>1921</v>
      </c>
      <c r="AN103" s="79" t="b">
        <v>0</v>
      </c>
      <c r="AO103" s="85" t="s">
        <v>1600</v>
      </c>
      <c r="AP103" s="79" t="s">
        <v>1939</v>
      </c>
      <c r="AQ103" s="79">
        <v>0</v>
      </c>
      <c r="AR103" s="79">
        <v>0</v>
      </c>
      <c r="AS103" s="79"/>
      <c r="AT103" s="79"/>
      <c r="AU103" s="79"/>
      <c r="AV103" s="79"/>
      <c r="AW103" s="79"/>
      <c r="AX103" s="79"/>
      <c r="AY103" s="79"/>
      <c r="AZ103" s="79"/>
      <c r="BA103">
        <v>3</v>
      </c>
      <c r="BB103" s="78" t="str">
        <f>REPLACE(INDEX(GroupVertices[Group],MATCH(Edges24[[#This Row],[Vertex 1]],GroupVertices[Vertex],0)),1,1,"")</f>
        <v>43</v>
      </c>
      <c r="BC103" s="78" t="str">
        <f>REPLACE(INDEX(GroupVertices[Group],MATCH(Edges24[[#This Row],[Vertex 2]],GroupVertices[Vertex],0)),1,1,"")</f>
        <v>43</v>
      </c>
      <c r="BD103" s="48">
        <v>0</v>
      </c>
      <c r="BE103" s="49">
        <v>0</v>
      </c>
      <c r="BF103" s="48">
        <v>0</v>
      </c>
      <c r="BG103" s="49">
        <v>0</v>
      </c>
      <c r="BH103" s="48">
        <v>0</v>
      </c>
      <c r="BI103" s="49">
        <v>0</v>
      </c>
      <c r="BJ103" s="48">
        <v>44</v>
      </c>
      <c r="BK103" s="49">
        <v>100</v>
      </c>
      <c r="BL103" s="48">
        <v>44</v>
      </c>
    </row>
    <row r="104" spans="1:64" ht="15">
      <c r="A104" s="64" t="s">
        <v>306</v>
      </c>
      <c r="B104" s="64" t="s">
        <v>306</v>
      </c>
      <c r="C104" s="65"/>
      <c r="D104" s="66"/>
      <c r="E104" s="67"/>
      <c r="F104" s="68"/>
      <c r="G104" s="65"/>
      <c r="H104" s="69"/>
      <c r="I104" s="70"/>
      <c r="J104" s="70"/>
      <c r="K104" s="34" t="s">
        <v>65</v>
      </c>
      <c r="L104" s="77">
        <v>133</v>
      </c>
      <c r="M104" s="77"/>
      <c r="N104" s="72"/>
      <c r="O104" s="79" t="s">
        <v>176</v>
      </c>
      <c r="P104" s="81">
        <v>43416.516122685185</v>
      </c>
      <c r="Q104" s="79" t="s">
        <v>712</v>
      </c>
      <c r="R104" s="79"/>
      <c r="S104" s="79"/>
      <c r="T104" s="79" t="s">
        <v>838</v>
      </c>
      <c r="U104" s="79"/>
      <c r="V104" s="82" t="s">
        <v>944</v>
      </c>
      <c r="W104" s="81">
        <v>43416.516122685185</v>
      </c>
      <c r="X104" s="82" t="s">
        <v>1256</v>
      </c>
      <c r="Y104" s="79"/>
      <c r="Z104" s="79"/>
      <c r="AA104" s="85" t="s">
        <v>1601</v>
      </c>
      <c r="AB104" s="79"/>
      <c r="AC104" s="79" t="b">
        <v>0</v>
      </c>
      <c r="AD104" s="79">
        <v>0</v>
      </c>
      <c r="AE104" s="85" t="s">
        <v>1876</v>
      </c>
      <c r="AF104" s="79" t="b">
        <v>0</v>
      </c>
      <c r="AG104" s="79" t="s">
        <v>1909</v>
      </c>
      <c r="AH104" s="79"/>
      <c r="AI104" s="85" t="s">
        <v>1876</v>
      </c>
      <c r="AJ104" s="79" t="b">
        <v>0</v>
      </c>
      <c r="AK104" s="79">
        <v>1</v>
      </c>
      <c r="AL104" s="85" t="s">
        <v>1599</v>
      </c>
      <c r="AM104" s="79" t="s">
        <v>1921</v>
      </c>
      <c r="AN104" s="79" t="b">
        <v>0</v>
      </c>
      <c r="AO104" s="85" t="s">
        <v>1599</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43</v>
      </c>
      <c r="BC104" s="78" t="str">
        <f>REPLACE(INDEX(GroupVertices[Group],MATCH(Edges24[[#This Row],[Vertex 2]],GroupVertices[Vertex],0)),1,1,"")</f>
        <v>43</v>
      </c>
      <c r="BD104" s="48">
        <v>0</v>
      </c>
      <c r="BE104" s="49">
        <v>0</v>
      </c>
      <c r="BF104" s="48">
        <v>2</v>
      </c>
      <c r="BG104" s="49">
        <v>7.6923076923076925</v>
      </c>
      <c r="BH104" s="48">
        <v>0</v>
      </c>
      <c r="BI104" s="49">
        <v>0</v>
      </c>
      <c r="BJ104" s="48">
        <v>24</v>
      </c>
      <c r="BK104" s="49">
        <v>92.3076923076923</v>
      </c>
      <c r="BL104" s="48">
        <v>26</v>
      </c>
    </row>
    <row r="105" spans="1:64" ht="15">
      <c r="A105" s="64" t="s">
        <v>307</v>
      </c>
      <c r="B105" s="64" t="s">
        <v>306</v>
      </c>
      <c r="C105" s="65"/>
      <c r="D105" s="66"/>
      <c r="E105" s="67"/>
      <c r="F105" s="68"/>
      <c r="G105" s="65"/>
      <c r="H105" s="69"/>
      <c r="I105" s="70"/>
      <c r="J105" s="70"/>
      <c r="K105" s="34" t="s">
        <v>65</v>
      </c>
      <c r="L105" s="77">
        <v>134</v>
      </c>
      <c r="M105" s="77"/>
      <c r="N105" s="72"/>
      <c r="O105" s="79" t="s">
        <v>646</v>
      </c>
      <c r="P105" s="81">
        <v>43445.678935185184</v>
      </c>
      <c r="Q105" s="79" t="s">
        <v>713</v>
      </c>
      <c r="R105" s="79"/>
      <c r="S105" s="79"/>
      <c r="T105" s="79" t="s">
        <v>839</v>
      </c>
      <c r="U105" s="79"/>
      <c r="V105" s="82" t="s">
        <v>945</v>
      </c>
      <c r="W105" s="81">
        <v>43445.678935185184</v>
      </c>
      <c r="X105" s="82" t="s">
        <v>1257</v>
      </c>
      <c r="Y105" s="79"/>
      <c r="Z105" s="79"/>
      <c r="AA105" s="85" t="s">
        <v>1602</v>
      </c>
      <c r="AB105" s="79"/>
      <c r="AC105" s="79" t="b">
        <v>0</v>
      </c>
      <c r="AD105" s="79">
        <v>0</v>
      </c>
      <c r="AE105" s="85" t="s">
        <v>1876</v>
      </c>
      <c r="AF105" s="79" t="b">
        <v>0</v>
      </c>
      <c r="AG105" s="79" t="s">
        <v>1909</v>
      </c>
      <c r="AH105" s="79"/>
      <c r="AI105" s="85" t="s">
        <v>1876</v>
      </c>
      <c r="AJ105" s="79" t="b">
        <v>0</v>
      </c>
      <c r="AK105" s="79">
        <v>4</v>
      </c>
      <c r="AL105" s="85" t="s">
        <v>1600</v>
      </c>
      <c r="AM105" s="79" t="s">
        <v>1921</v>
      </c>
      <c r="AN105" s="79" t="b">
        <v>0</v>
      </c>
      <c r="AO105" s="85" t="s">
        <v>1600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43</v>
      </c>
      <c r="BC105" s="78" t="str">
        <f>REPLACE(INDEX(GroupVertices[Group],MATCH(Edges24[[#This Row],[Vertex 2]],GroupVertices[Vertex],0)),1,1,"")</f>
        <v>43</v>
      </c>
      <c r="BD105" s="48">
        <v>0</v>
      </c>
      <c r="BE105" s="49">
        <v>0</v>
      </c>
      <c r="BF105" s="48">
        <v>0</v>
      </c>
      <c r="BG105" s="49">
        <v>0</v>
      </c>
      <c r="BH105" s="48">
        <v>0</v>
      </c>
      <c r="BI105" s="49">
        <v>0</v>
      </c>
      <c r="BJ105" s="48">
        <v>25</v>
      </c>
      <c r="BK105" s="49">
        <v>100</v>
      </c>
      <c r="BL105" s="48">
        <v>25</v>
      </c>
    </row>
    <row r="106" spans="1:64" ht="15">
      <c r="A106" s="64" t="s">
        <v>308</v>
      </c>
      <c r="B106" s="64" t="s">
        <v>566</v>
      </c>
      <c r="C106" s="65"/>
      <c r="D106" s="66"/>
      <c r="E106" s="67"/>
      <c r="F106" s="68"/>
      <c r="G106" s="65"/>
      <c r="H106" s="69"/>
      <c r="I106" s="70"/>
      <c r="J106" s="70"/>
      <c r="K106" s="34" t="s">
        <v>65</v>
      </c>
      <c r="L106" s="77">
        <v>135</v>
      </c>
      <c r="M106" s="77"/>
      <c r="N106" s="72"/>
      <c r="O106" s="79" t="s">
        <v>646</v>
      </c>
      <c r="P106" s="81">
        <v>43445.84829861111</v>
      </c>
      <c r="Q106" s="79" t="s">
        <v>714</v>
      </c>
      <c r="R106" s="79"/>
      <c r="S106" s="79"/>
      <c r="T106" s="79"/>
      <c r="U106" s="79"/>
      <c r="V106" s="82" t="s">
        <v>946</v>
      </c>
      <c r="W106" s="81">
        <v>43445.84829861111</v>
      </c>
      <c r="X106" s="82" t="s">
        <v>1258</v>
      </c>
      <c r="Y106" s="79"/>
      <c r="Z106" s="79"/>
      <c r="AA106" s="85" t="s">
        <v>1603</v>
      </c>
      <c r="AB106" s="85" t="s">
        <v>1864</v>
      </c>
      <c r="AC106" s="79" t="b">
        <v>0</v>
      </c>
      <c r="AD106" s="79">
        <v>0</v>
      </c>
      <c r="AE106" s="85" t="s">
        <v>1897</v>
      </c>
      <c r="AF106" s="79" t="b">
        <v>0</v>
      </c>
      <c r="AG106" s="79" t="s">
        <v>1909</v>
      </c>
      <c r="AH106" s="79"/>
      <c r="AI106" s="85" t="s">
        <v>1876</v>
      </c>
      <c r="AJ106" s="79" t="b">
        <v>0</v>
      </c>
      <c r="AK106" s="79">
        <v>0</v>
      </c>
      <c r="AL106" s="85" t="s">
        <v>1876</v>
      </c>
      <c r="AM106" s="79" t="s">
        <v>1929</v>
      </c>
      <c r="AN106" s="79" t="b">
        <v>0</v>
      </c>
      <c r="AO106" s="85" t="s">
        <v>1864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26</v>
      </c>
      <c r="BC106" s="78" t="str">
        <f>REPLACE(INDEX(GroupVertices[Group],MATCH(Edges24[[#This Row],[Vertex 2]],GroupVertices[Vertex],0)),1,1,"")</f>
        <v>26</v>
      </c>
      <c r="BD106" s="48"/>
      <c r="BE106" s="49"/>
      <c r="BF106" s="48"/>
      <c r="BG106" s="49"/>
      <c r="BH106" s="48"/>
      <c r="BI106" s="49"/>
      <c r="BJ106" s="48"/>
      <c r="BK106" s="49"/>
      <c r="BL106" s="48"/>
    </row>
    <row r="107" spans="1:64" ht="15">
      <c r="A107" s="64" t="s">
        <v>309</v>
      </c>
      <c r="B107" s="64" t="s">
        <v>568</v>
      </c>
      <c r="C107" s="65"/>
      <c r="D107" s="66"/>
      <c r="E107" s="67"/>
      <c r="F107" s="68"/>
      <c r="G107" s="65"/>
      <c r="H107" s="69"/>
      <c r="I107" s="70"/>
      <c r="J107" s="70"/>
      <c r="K107" s="34" t="s">
        <v>65</v>
      </c>
      <c r="L107" s="77">
        <v>137</v>
      </c>
      <c r="M107" s="77"/>
      <c r="N107" s="72"/>
      <c r="O107" s="79" t="s">
        <v>646</v>
      </c>
      <c r="P107" s="81">
        <v>43446.93885416666</v>
      </c>
      <c r="Q107" s="79" t="s">
        <v>715</v>
      </c>
      <c r="R107" s="79"/>
      <c r="S107" s="79"/>
      <c r="T107" s="79"/>
      <c r="U107" s="79"/>
      <c r="V107" s="82" t="s">
        <v>947</v>
      </c>
      <c r="W107" s="81">
        <v>43446.93885416666</v>
      </c>
      <c r="X107" s="82" t="s">
        <v>1259</v>
      </c>
      <c r="Y107" s="79"/>
      <c r="Z107" s="79"/>
      <c r="AA107" s="85" t="s">
        <v>1604</v>
      </c>
      <c r="AB107" s="85" t="s">
        <v>1865</v>
      </c>
      <c r="AC107" s="79" t="b">
        <v>0</v>
      </c>
      <c r="AD107" s="79">
        <v>0</v>
      </c>
      <c r="AE107" s="85" t="s">
        <v>1898</v>
      </c>
      <c r="AF107" s="79" t="b">
        <v>0</v>
      </c>
      <c r="AG107" s="79" t="s">
        <v>1909</v>
      </c>
      <c r="AH107" s="79"/>
      <c r="AI107" s="85" t="s">
        <v>1876</v>
      </c>
      <c r="AJ107" s="79" t="b">
        <v>0</v>
      </c>
      <c r="AK107" s="79">
        <v>0</v>
      </c>
      <c r="AL107" s="85" t="s">
        <v>1876</v>
      </c>
      <c r="AM107" s="79" t="s">
        <v>1919</v>
      </c>
      <c r="AN107" s="79" t="b">
        <v>0</v>
      </c>
      <c r="AO107" s="85" t="s">
        <v>1865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10</v>
      </c>
      <c r="BC107" s="78" t="str">
        <f>REPLACE(INDEX(GroupVertices[Group],MATCH(Edges24[[#This Row],[Vertex 2]],GroupVertices[Vertex],0)),1,1,"")</f>
        <v>10</v>
      </c>
      <c r="BD107" s="48"/>
      <c r="BE107" s="49"/>
      <c r="BF107" s="48"/>
      <c r="BG107" s="49"/>
      <c r="BH107" s="48"/>
      <c r="BI107" s="49"/>
      <c r="BJ107" s="48"/>
      <c r="BK107" s="49"/>
      <c r="BL107" s="48"/>
    </row>
    <row r="108" spans="1:64" ht="15">
      <c r="A108" s="64" t="s">
        <v>310</v>
      </c>
      <c r="B108" s="64" t="s">
        <v>575</v>
      </c>
      <c r="C108" s="65"/>
      <c r="D108" s="66"/>
      <c r="E108" s="67"/>
      <c r="F108" s="68"/>
      <c r="G108" s="65"/>
      <c r="H108" s="69"/>
      <c r="I108" s="70"/>
      <c r="J108" s="70"/>
      <c r="K108" s="34" t="s">
        <v>65</v>
      </c>
      <c r="L108" s="77">
        <v>144</v>
      </c>
      <c r="M108" s="77"/>
      <c r="N108" s="72"/>
      <c r="O108" s="79" t="s">
        <v>647</v>
      </c>
      <c r="P108" s="81">
        <v>43447.99283564815</v>
      </c>
      <c r="Q108" s="79" t="s">
        <v>716</v>
      </c>
      <c r="R108" s="82" t="s">
        <v>789</v>
      </c>
      <c r="S108" s="79" t="s">
        <v>801</v>
      </c>
      <c r="T108" s="79"/>
      <c r="U108" s="79"/>
      <c r="V108" s="82" t="s">
        <v>948</v>
      </c>
      <c r="W108" s="81">
        <v>43447.99283564815</v>
      </c>
      <c r="X108" s="82" t="s">
        <v>1260</v>
      </c>
      <c r="Y108" s="79"/>
      <c r="Z108" s="79"/>
      <c r="AA108" s="85" t="s">
        <v>1605</v>
      </c>
      <c r="AB108" s="85" t="s">
        <v>1866</v>
      </c>
      <c r="AC108" s="79" t="b">
        <v>0</v>
      </c>
      <c r="AD108" s="79">
        <v>0</v>
      </c>
      <c r="AE108" s="85" t="s">
        <v>1899</v>
      </c>
      <c r="AF108" s="79" t="b">
        <v>1</v>
      </c>
      <c r="AG108" s="79" t="s">
        <v>1909</v>
      </c>
      <c r="AH108" s="79"/>
      <c r="AI108" s="85" t="s">
        <v>1915</v>
      </c>
      <c r="AJ108" s="79" t="b">
        <v>0</v>
      </c>
      <c r="AK108" s="79">
        <v>0</v>
      </c>
      <c r="AL108" s="85" t="s">
        <v>1876</v>
      </c>
      <c r="AM108" s="79" t="s">
        <v>1921</v>
      </c>
      <c r="AN108" s="79" t="b">
        <v>0</v>
      </c>
      <c r="AO108" s="85" t="s">
        <v>1866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42</v>
      </c>
      <c r="BC108" s="78" t="str">
        <f>REPLACE(INDEX(GroupVertices[Group],MATCH(Edges24[[#This Row],[Vertex 2]],GroupVertices[Vertex],0)),1,1,"")</f>
        <v>42</v>
      </c>
      <c r="BD108" s="48">
        <v>0</v>
      </c>
      <c r="BE108" s="49">
        <v>0</v>
      </c>
      <c r="BF108" s="48">
        <v>0</v>
      </c>
      <c r="BG108" s="49">
        <v>0</v>
      </c>
      <c r="BH108" s="48">
        <v>0</v>
      </c>
      <c r="BI108" s="49">
        <v>0</v>
      </c>
      <c r="BJ108" s="48">
        <v>9</v>
      </c>
      <c r="BK108" s="49">
        <v>100</v>
      </c>
      <c r="BL108" s="48">
        <v>9</v>
      </c>
    </row>
    <row r="109" spans="1:64" ht="15">
      <c r="A109" s="64" t="s">
        <v>311</v>
      </c>
      <c r="B109" s="64" t="s">
        <v>311</v>
      </c>
      <c r="C109" s="65"/>
      <c r="D109" s="66"/>
      <c r="E109" s="67"/>
      <c r="F109" s="68"/>
      <c r="G109" s="65"/>
      <c r="H109" s="69"/>
      <c r="I109" s="70"/>
      <c r="J109" s="70"/>
      <c r="K109" s="34" t="s">
        <v>65</v>
      </c>
      <c r="L109" s="77">
        <v>145</v>
      </c>
      <c r="M109" s="77"/>
      <c r="N109" s="72"/>
      <c r="O109" s="79" t="s">
        <v>176</v>
      </c>
      <c r="P109" s="81">
        <v>43448.61759259259</v>
      </c>
      <c r="Q109" s="79" t="s">
        <v>717</v>
      </c>
      <c r="R109" s="82" t="s">
        <v>790</v>
      </c>
      <c r="S109" s="79" t="s">
        <v>804</v>
      </c>
      <c r="T109" s="79"/>
      <c r="U109" s="79"/>
      <c r="V109" s="82" t="s">
        <v>949</v>
      </c>
      <c r="W109" s="81">
        <v>43448.61759259259</v>
      </c>
      <c r="X109" s="82" t="s">
        <v>1261</v>
      </c>
      <c r="Y109" s="79"/>
      <c r="Z109" s="79"/>
      <c r="AA109" s="85" t="s">
        <v>1606</v>
      </c>
      <c r="AB109" s="79"/>
      <c r="AC109" s="79" t="b">
        <v>0</v>
      </c>
      <c r="AD109" s="79">
        <v>0</v>
      </c>
      <c r="AE109" s="85" t="s">
        <v>1876</v>
      </c>
      <c r="AF109" s="79" t="b">
        <v>0</v>
      </c>
      <c r="AG109" s="79" t="s">
        <v>1910</v>
      </c>
      <c r="AH109" s="79"/>
      <c r="AI109" s="85" t="s">
        <v>1876</v>
      </c>
      <c r="AJ109" s="79" t="b">
        <v>0</v>
      </c>
      <c r="AK109" s="79">
        <v>0</v>
      </c>
      <c r="AL109" s="85" t="s">
        <v>1876</v>
      </c>
      <c r="AM109" s="79" t="s">
        <v>1932</v>
      </c>
      <c r="AN109" s="79" t="b">
        <v>0</v>
      </c>
      <c r="AO109" s="85" t="s">
        <v>1606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1</v>
      </c>
      <c r="BE109" s="49">
        <v>12.5</v>
      </c>
      <c r="BF109" s="48">
        <v>0</v>
      </c>
      <c r="BG109" s="49">
        <v>0</v>
      </c>
      <c r="BH109" s="48">
        <v>0</v>
      </c>
      <c r="BI109" s="49">
        <v>0</v>
      </c>
      <c r="BJ109" s="48">
        <v>7</v>
      </c>
      <c r="BK109" s="49">
        <v>87.5</v>
      </c>
      <c r="BL109" s="48">
        <v>8</v>
      </c>
    </row>
    <row r="110" spans="1:64" ht="15">
      <c r="A110" s="64" t="s">
        <v>312</v>
      </c>
      <c r="B110" s="64" t="s">
        <v>312</v>
      </c>
      <c r="C110" s="65"/>
      <c r="D110" s="66"/>
      <c r="E110" s="67"/>
      <c r="F110" s="68"/>
      <c r="G110" s="65"/>
      <c r="H110" s="69"/>
      <c r="I110" s="70"/>
      <c r="J110" s="70"/>
      <c r="K110" s="34" t="s">
        <v>65</v>
      </c>
      <c r="L110" s="77">
        <v>146</v>
      </c>
      <c r="M110" s="77"/>
      <c r="N110" s="72"/>
      <c r="O110" s="79" t="s">
        <v>176</v>
      </c>
      <c r="P110" s="81">
        <v>43451.932337962964</v>
      </c>
      <c r="Q110" s="79" t="s">
        <v>718</v>
      </c>
      <c r="R110" s="82" t="s">
        <v>791</v>
      </c>
      <c r="S110" s="79" t="s">
        <v>814</v>
      </c>
      <c r="T110" s="79"/>
      <c r="U110" s="79"/>
      <c r="V110" s="82" t="s">
        <v>950</v>
      </c>
      <c r="W110" s="81">
        <v>43451.932337962964</v>
      </c>
      <c r="X110" s="82" t="s">
        <v>1262</v>
      </c>
      <c r="Y110" s="79"/>
      <c r="Z110" s="79"/>
      <c r="AA110" s="85" t="s">
        <v>1607</v>
      </c>
      <c r="AB110" s="79"/>
      <c r="AC110" s="79" t="b">
        <v>0</v>
      </c>
      <c r="AD110" s="79">
        <v>0</v>
      </c>
      <c r="AE110" s="85" t="s">
        <v>1876</v>
      </c>
      <c r="AF110" s="79" t="b">
        <v>0</v>
      </c>
      <c r="AG110" s="79" t="s">
        <v>1909</v>
      </c>
      <c r="AH110" s="79"/>
      <c r="AI110" s="85" t="s">
        <v>1876</v>
      </c>
      <c r="AJ110" s="79" t="b">
        <v>0</v>
      </c>
      <c r="AK110" s="79">
        <v>0</v>
      </c>
      <c r="AL110" s="85" t="s">
        <v>1876</v>
      </c>
      <c r="AM110" s="79" t="s">
        <v>1921</v>
      </c>
      <c r="AN110" s="79" t="b">
        <v>0</v>
      </c>
      <c r="AO110" s="85" t="s">
        <v>1607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v>0</v>
      </c>
      <c r="BE110" s="49">
        <v>0</v>
      </c>
      <c r="BF110" s="48">
        <v>0</v>
      </c>
      <c r="BG110" s="49">
        <v>0</v>
      </c>
      <c r="BH110" s="48">
        <v>0</v>
      </c>
      <c r="BI110" s="49">
        <v>0</v>
      </c>
      <c r="BJ110" s="48">
        <v>26</v>
      </c>
      <c r="BK110" s="49">
        <v>100</v>
      </c>
      <c r="BL110" s="48">
        <v>26</v>
      </c>
    </row>
    <row r="111" spans="1:64" ht="15">
      <c r="A111" s="64" t="s">
        <v>313</v>
      </c>
      <c r="B111" s="64" t="s">
        <v>576</v>
      </c>
      <c r="C111" s="65"/>
      <c r="D111" s="66"/>
      <c r="E111" s="67"/>
      <c r="F111" s="68"/>
      <c r="G111" s="65"/>
      <c r="H111" s="69"/>
      <c r="I111" s="70"/>
      <c r="J111" s="70"/>
      <c r="K111" s="34" t="s">
        <v>65</v>
      </c>
      <c r="L111" s="77">
        <v>147</v>
      </c>
      <c r="M111" s="77"/>
      <c r="N111" s="72"/>
      <c r="O111" s="79" t="s">
        <v>646</v>
      </c>
      <c r="P111" s="81">
        <v>43452.679085648146</v>
      </c>
      <c r="Q111" s="79" t="s">
        <v>719</v>
      </c>
      <c r="R111" s="82" t="s">
        <v>782</v>
      </c>
      <c r="S111" s="79" t="s">
        <v>804</v>
      </c>
      <c r="T111" s="79"/>
      <c r="U111" s="79"/>
      <c r="V111" s="82" t="s">
        <v>951</v>
      </c>
      <c r="W111" s="81">
        <v>43452.679085648146</v>
      </c>
      <c r="X111" s="82" t="s">
        <v>1263</v>
      </c>
      <c r="Y111" s="79"/>
      <c r="Z111" s="79"/>
      <c r="AA111" s="85" t="s">
        <v>1608</v>
      </c>
      <c r="AB111" s="79"/>
      <c r="AC111" s="79" t="b">
        <v>0</v>
      </c>
      <c r="AD111" s="79">
        <v>0</v>
      </c>
      <c r="AE111" s="85" t="s">
        <v>1876</v>
      </c>
      <c r="AF111" s="79" t="b">
        <v>0</v>
      </c>
      <c r="AG111" s="79" t="s">
        <v>1910</v>
      </c>
      <c r="AH111" s="79"/>
      <c r="AI111" s="85" t="s">
        <v>1876</v>
      </c>
      <c r="AJ111" s="79" t="b">
        <v>0</v>
      </c>
      <c r="AK111" s="79">
        <v>0</v>
      </c>
      <c r="AL111" s="85" t="s">
        <v>1876</v>
      </c>
      <c r="AM111" s="79" t="s">
        <v>1921</v>
      </c>
      <c r="AN111" s="79" t="b">
        <v>0</v>
      </c>
      <c r="AO111" s="85" t="s">
        <v>1608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41</v>
      </c>
      <c r="BC111" s="78" t="str">
        <f>REPLACE(INDEX(GroupVertices[Group],MATCH(Edges24[[#This Row],[Vertex 2]],GroupVertices[Vertex],0)),1,1,"")</f>
        <v>41</v>
      </c>
      <c r="BD111" s="48">
        <v>0</v>
      </c>
      <c r="BE111" s="49">
        <v>0</v>
      </c>
      <c r="BF111" s="48">
        <v>0</v>
      </c>
      <c r="BG111" s="49">
        <v>0</v>
      </c>
      <c r="BH111" s="48">
        <v>0</v>
      </c>
      <c r="BI111" s="49">
        <v>0</v>
      </c>
      <c r="BJ111" s="48">
        <v>14</v>
      </c>
      <c r="BK111" s="49">
        <v>100</v>
      </c>
      <c r="BL111" s="48">
        <v>14</v>
      </c>
    </row>
    <row r="112" spans="1:64" ht="15">
      <c r="A112" s="64" t="s">
        <v>314</v>
      </c>
      <c r="B112" s="64" t="s">
        <v>314</v>
      </c>
      <c r="C112" s="65"/>
      <c r="D112" s="66"/>
      <c r="E112" s="67"/>
      <c r="F112" s="68"/>
      <c r="G112" s="65"/>
      <c r="H112" s="69"/>
      <c r="I112" s="70"/>
      <c r="J112" s="70"/>
      <c r="K112" s="34" t="s">
        <v>65</v>
      </c>
      <c r="L112" s="77">
        <v>148</v>
      </c>
      <c r="M112" s="77"/>
      <c r="N112" s="72"/>
      <c r="O112" s="79" t="s">
        <v>176</v>
      </c>
      <c r="P112" s="81">
        <v>43453.5840625</v>
      </c>
      <c r="Q112" s="79" t="s">
        <v>720</v>
      </c>
      <c r="R112" s="79"/>
      <c r="S112" s="79"/>
      <c r="T112" s="79"/>
      <c r="U112" s="79"/>
      <c r="V112" s="82" t="s">
        <v>952</v>
      </c>
      <c r="W112" s="81">
        <v>43453.5840625</v>
      </c>
      <c r="X112" s="82" t="s">
        <v>1264</v>
      </c>
      <c r="Y112" s="79"/>
      <c r="Z112" s="79"/>
      <c r="AA112" s="85" t="s">
        <v>1609</v>
      </c>
      <c r="AB112" s="79"/>
      <c r="AC112" s="79" t="b">
        <v>0</v>
      </c>
      <c r="AD112" s="79">
        <v>0</v>
      </c>
      <c r="AE112" s="85" t="s">
        <v>1876</v>
      </c>
      <c r="AF112" s="79" t="b">
        <v>0</v>
      </c>
      <c r="AG112" s="79" t="s">
        <v>1909</v>
      </c>
      <c r="AH112" s="79"/>
      <c r="AI112" s="85" t="s">
        <v>1876</v>
      </c>
      <c r="AJ112" s="79" t="b">
        <v>0</v>
      </c>
      <c r="AK112" s="79">
        <v>0</v>
      </c>
      <c r="AL112" s="85" t="s">
        <v>1876</v>
      </c>
      <c r="AM112" s="79" t="s">
        <v>1933</v>
      </c>
      <c r="AN112" s="79" t="b">
        <v>0</v>
      </c>
      <c r="AO112" s="85" t="s">
        <v>1609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v>1</v>
      </c>
      <c r="BE112" s="49">
        <v>33.333333333333336</v>
      </c>
      <c r="BF112" s="48">
        <v>0</v>
      </c>
      <c r="BG112" s="49">
        <v>0</v>
      </c>
      <c r="BH112" s="48">
        <v>0</v>
      </c>
      <c r="BI112" s="49">
        <v>0</v>
      </c>
      <c r="BJ112" s="48">
        <v>2</v>
      </c>
      <c r="BK112" s="49">
        <v>66.66666666666667</v>
      </c>
      <c r="BL112" s="48">
        <v>3</v>
      </c>
    </row>
    <row r="113" spans="1:64" ht="15">
      <c r="A113" s="64" t="s">
        <v>315</v>
      </c>
      <c r="B113" s="64" t="s">
        <v>316</v>
      </c>
      <c r="C113" s="65"/>
      <c r="D113" s="66"/>
      <c r="E113" s="67"/>
      <c r="F113" s="68"/>
      <c r="G113" s="65"/>
      <c r="H113" s="69"/>
      <c r="I113" s="70"/>
      <c r="J113" s="70"/>
      <c r="K113" s="34" t="s">
        <v>65</v>
      </c>
      <c r="L113" s="77">
        <v>149</v>
      </c>
      <c r="M113" s="77"/>
      <c r="N113" s="72"/>
      <c r="O113" s="79" t="s">
        <v>646</v>
      </c>
      <c r="P113" s="81">
        <v>43453.61534722222</v>
      </c>
      <c r="Q113" s="79" t="s">
        <v>721</v>
      </c>
      <c r="R113" s="79"/>
      <c r="S113" s="79"/>
      <c r="T113" s="79"/>
      <c r="U113" s="79"/>
      <c r="V113" s="82" t="s">
        <v>953</v>
      </c>
      <c r="W113" s="81">
        <v>43453.61534722222</v>
      </c>
      <c r="X113" s="82" t="s">
        <v>1265</v>
      </c>
      <c r="Y113" s="79"/>
      <c r="Z113" s="79"/>
      <c r="AA113" s="85" t="s">
        <v>1610</v>
      </c>
      <c r="AB113" s="79"/>
      <c r="AC113" s="79" t="b">
        <v>0</v>
      </c>
      <c r="AD113" s="79">
        <v>0</v>
      </c>
      <c r="AE113" s="85" t="s">
        <v>1876</v>
      </c>
      <c r="AF113" s="79" t="b">
        <v>0</v>
      </c>
      <c r="AG113" s="79" t="s">
        <v>1909</v>
      </c>
      <c r="AH113" s="79"/>
      <c r="AI113" s="85" t="s">
        <v>1876</v>
      </c>
      <c r="AJ113" s="79" t="b">
        <v>0</v>
      </c>
      <c r="AK113" s="79">
        <v>2</v>
      </c>
      <c r="AL113" s="85" t="s">
        <v>1611</v>
      </c>
      <c r="AM113" s="79" t="s">
        <v>1920</v>
      </c>
      <c r="AN113" s="79" t="b">
        <v>0</v>
      </c>
      <c r="AO113" s="85" t="s">
        <v>1611</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25</v>
      </c>
      <c r="BC113" s="78" t="str">
        <f>REPLACE(INDEX(GroupVertices[Group],MATCH(Edges24[[#This Row],[Vertex 2]],GroupVertices[Vertex],0)),1,1,"")</f>
        <v>25</v>
      </c>
      <c r="BD113" s="48">
        <v>0</v>
      </c>
      <c r="BE113" s="49">
        <v>0</v>
      </c>
      <c r="BF113" s="48">
        <v>1</v>
      </c>
      <c r="BG113" s="49">
        <v>25</v>
      </c>
      <c r="BH113" s="48">
        <v>0</v>
      </c>
      <c r="BI113" s="49">
        <v>0</v>
      </c>
      <c r="BJ113" s="48">
        <v>3</v>
      </c>
      <c r="BK113" s="49">
        <v>75</v>
      </c>
      <c r="BL113" s="48">
        <v>4</v>
      </c>
    </row>
    <row r="114" spans="1:64" ht="15">
      <c r="A114" s="64" t="s">
        <v>316</v>
      </c>
      <c r="B114" s="64" t="s">
        <v>316</v>
      </c>
      <c r="C114" s="65"/>
      <c r="D114" s="66"/>
      <c r="E114" s="67"/>
      <c r="F114" s="68"/>
      <c r="G114" s="65"/>
      <c r="H114" s="69"/>
      <c r="I114" s="70"/>
      <c r="J114" s="70"/>
      <c r="K114" s="34" t="s">
        <v>65</v>
      </c>
      <c r="L114" s="77">
        <v>150</v>
      </c>
      <c r="M114" s="77"/>
      <c r="N114" s="72"/>
      <c r="O114" s="79" t="s">
        <v>176</v>
      </c>
      <c r="P114" s="81">
        <v>43453.583344907405</v>
      </c>
      <c r="Q114" s="79" t="s">
        <v>722</v>
      </c>
      <c r="R114" s="79"/>
      <c r="S114" s="79"/>
      <c r="T114" s="79"/>
      <c r="U114" s="79"/>
      <c r="V114" s="82" t="s">
        <v>954</v>
      </c>
      <c r="W114" s="81">
        <v>43453.583344907405</v>
      </c>
      <c r="X114" s="82" t="s">
        <v>1266</v>
      </c>
      <c r="Y114" s="79"/>
      <c r="Z114" s="79"/>
      <c r="AA114" s="85" t="s">
        <v>1611</v>
      </c>
      <c r="AB114" s="79"/>
      <c r="AC114" s="79" t="b">
        <v>0</v>
      </c>
      <c r="AD114" s="79">
        <v>9</v>
      </c>
      <c r="AE114" s="85" t="s">
        <v>1876</v>
      </c>
      <c r="AF114" s="79" t="b">
        <v>0</v>
      </c>
      <c r="AG114" s="79" t="s">
        <v>1909</v>
      </c>
      <c r="AH114" s="79"/>
      <c r="AI114" s="85" t="s">
        <v>1876</v>
      </c>
      <c r="AJ114" s="79" t="b">
        <v>0</v>
      </c>
      <c r="AK114" s="79">
        <v>2</v>
      </c>
      <c r="AL114" s="85" t="s">
        <v>1876</v>
      </c>
      <c r="AM114" s="79" t="s">
        <v>1934</v>
      </c>
      <c r="AN114" s="79" t="b">
        <v>0</v>
      </c>
      <c r="AO114" s="85" t="s">
        <v>1611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25</v>
      </c>
      <c r="BC114" s="78" t="str">
        <f>REPLACE(INDEX(GroupVertices[Group],MATCH(Edges24[[#This Row],[Vertex 2]],GroupVertices[Vertex],0)),1,1,"")</f>
        <v>25</v>
      </c>
      <c r="BD114" s="48">
        <v>0</v>
      </c>
      <c r="BE114" s="49">
        <v>0</v>
      </c>
      <c r="BF114" s="48">
        <v>1</v>
      </c>
      <c r="BG114" s="49">
        <v>50</v>
      </c>
      <c r="BH114" s="48">
        <v>0</v>
      </c>
      <c r="BI114" s="49">
        <v>0</v>
      </c>
      <c r="BJ114" s="48">
        <v>1</v>
      </c>
      <c r="BK114" s="49">
        <v>50</v>
      </c>
      <c r="BL114" s="48">
        <v>2</v>
      </c>
    </row>
    <row r="115" spans="1:64" ht="15">
      <c r="A115" s="64" t="s">
        <v>317</v>
      </c>
      <c r="B115" s="64" t="s">
        <v>316</v>
      </c>
      <c r="C115" s="65"/>
      <c r="D115" s="66"/>
      <c r="E115" s="67"/>
      <c r="F115" s="68"/>
      <c r="G115" s="65"/>
      <c r="H115" s="69"/>
      <c r="I115" s="70"/>
      <c r="J115" s="70"/>
      <c r="K115" s="34" t="s">
        <v>65</v>
      </c>
      <c r="L115" s="77">
        <v>151</v>
      </c>
      <c r="M115" s="77"/>
      <c r="N115" s="72"/>
      <c r="O115" s="79" t="s">
        <v>646</v>
      </c>
      <c r="P115" s="81">
        <v>43453.63935185185</v>
      </c>
      <c r="Q115" s="79" t="s">
        <v>721</v>
      </c>
      <c r="R115" s="79"/>
      <c r="S115" s="79"/>
      <c r="T115" s="79"/>
      <c r="U115" s="79"/>
      <c r="V115" s="82" t="s">
        <v>955</v>
      </c>
      <c r="W115" s="81">
        <v>43453.63935185185</v>
      </c>
      <c r="X115" s="82" t="s">
        <v>1267</v>
      </c>
      <c r="Y115" s="79"/>
      <c r="Z115" s="79"/>
      <c r="AA115" s="85" t="s">
        <v>1612</v>
      </c>
      <c r="AB115" s="79"/>
      <c r="AC115" s="79" t="b">
        <v>0</v>
      </c>
      <c r="AD115" s="79">
        <v>0</v>
      </c>
      <c r="AE115" s="85" t="s">
        <v>1876</v>
      </c>
      <c r="AF115" s="79" t="b">
        <v>0</v>
      </c>
      <c r="AG115" s="79" t="s">
        <v>1909</v>
      </c>
      <c r="AH115" s="79"/>
      <c r="AI115" s="85" t="s">
        <v>1876</v>
      </c>
      <c r="AJ115" s="79" t="b">
        <v>0</v>
      </c>
      <c r="AK115" s="79">
        <v>2</v>
      </c>
      <c r="AL115" s="85" t="s">
        <v>1611</v>
      </c>
      <c r="AM115" s="79" t="s">
        <v>1919</v>
      </c>
      <c r="AN115" s="79" t="b">
        <v>0</v>
      </c>
      <c r="AO115" s="85" t="s">
        <v>1611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25</v>
      </c>
      <c r="BC115" s="78" t="str">
        <f>REPLACE(INDEX(GroupVertices[Group],MATCH(Edges24[[#This Row],[Vertex 2]],GroupVertices[Vertex],0)),1,1,"")</f>
        <v>25</v>
      </c>
      <c r="BD115" s="48">
        <v>0</v>
      </c>
      <c r="BE115" s="49">
        <v>0</v>
      </c>
      <c r="BF115" s="48">
        <v>1</v>
      </c>
      <c r="BG115" s="49">
        <v>25</v>
      </c>
      <c r="BH115" s="48">
        <v>0</v>
      </c>
      <c r="BI115" s="49">
        <v>0</v>
      </c>
      <c r="BJ115" s="48">
        <v>3</v>
      </c>
      <c r="BK115" s="49">
        <v>75</v>
      </c>
      <c r="BL115" s="48">
        <v>4</v>
      </c>
    </row>
    <row r="116" spans="1:64" ht="15">
      <c r="A116" s="64" t="s">
        <v>318</v>
      </c>
      <c r="B116" s="64" t="s">
        <v>328</v>
      </c>
      <c r="C116" s="65"/>
      <c r="D116" s="66"/>
      <c r="E116" s="67"/>
      <c r="F116" s="68"/>
      <c r="G116" s="65"/>
      <c r="H116" s="69"/>
      <c r="I116" s="70"/>
      <c r="J116" s="70"/>
      <c r="K116" s="34" t="s">
        <v>65</v>
      </c>
      <c r="L116" s="77">
        <v>152</v>
      </c>
      <c r="M116" s="77"/>
      <c r="N116" s="72"/>
      <c r="O116" s="79" t="s">
        <v>646</v>
      </c>
      <c r="P116" s="81">
        <v>43458.05123842593</v>
      </c>
      <c r="Q116" s="79" t="s">
        <v>723</v>
      </c>
      <c r="R116" s="79"/>
      <c r="S116" s="79"/>
      <c r="T116" s="79"/>
      <c r="U116" s="79"/>
      <c r="V116" s="82" t="s">
        <v>956</v>
      </c>
      <c r="W116" s="81">
        <v>43458.05123842593</v>
      </c>
      <c r="X116" s="82" t="s">
        <v>1268</v>
      </c>
      <c r="Y116" s="79"/>
      <c r="Z116" s="79"/>
      <c r="AA116" s="85" t="s">
        <v>1613</v>
      </c>
      <c r="AB116" s="79"/>
      <c r="AC116" s="79" t="b">
        <v>0</v>
      </c>
      <c r="AD116" s="79">
        <v>0</v>
      </c>
      <c r="AE116" s="85" t="s">
        <v>1876</v>
      </c>
      <c r="AF116" s="79" t="b">
        <v>0</v>
      </c>
      <c r="AG116" s="79" t="s">
        <v>1909</v>
      </c>
      <c r="AH116" s="79"/>
      <c r="AI116" s="85" t="s">
        <v>1876</v>
      </c>
      <c r="AJ116" s="79" t="b">
        <v>0</v>
      </c>
      <c r="AK116" s="79">
        <v>7</v>
      </c>
      <c r="AL116" s="85" t="s">
        <v>1623</v>
      </c>
      <c r="AM116" s="79" t="s">
        <v>1920</v>
      </c>
      <c r="AN116" s="79" t="b">
        <v>0</v>
      </c>
      <c r="AO116" s="85" t="s">
        <v>1623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v>0</v>
      </c>
      <c r="BE116" s="49">
        <v>0</v>
      </c>
      <c r="BF116" s="48">
        <v>0</v>
      </c>
      <c r="BG116" s="49">
        <v>0</v>
      </c>
      <c r="BH116" s="48">
        <v>0</v>
      </c>
      <c r="BI116" s="49">
        <v>0</v>
      </c>
      <c r="BJ116" s="48">
        <v>21</v>
      </c>
      <c r="BK116" s="49">
        <v>100</v>
      </c>
      <c r="BL116" s="48">
        <v>21</v>
      </c>
    </row>
    <row r="117" spans="1:64" ht="15">
      <c r="A117" s="64" t="s">
        <v>319</v>
      </c>
      <c r="B117" s="64" t="s">
        <v>328</v>
      </c>
      <c r="C117" s="65"/>
      <c r="D117" s="66"/>
      <c r="E117" s="67"/>
      <c r="F117" s="68"/>
      <c r="G117" s="65"/>
      <c r="H117" s="69"/>
      <c r="I117" s="70"/>
      <c r="J117" s="70"/>
      <c r="K117" s="34" t="s">
        <v>65</v>
      </c>
      <c r="L117" s="77">
        <v>153</v>
      </c>
      <c r="M117" s="77"/>
      <c r="N117" s="72"/>
      <c r="O117" s="79" t="s">
        <v>646</v>
      </c>
      <c r="P117" s="81">
        <v>43458.05163194444</v>
      </c>
      <c r="Q117" s="79" t="s">
        <v>723</v>
      </c>
      <c r="R117" s="79"/>
      <c r="S117" s="79"/>
      <c r="T117" s="79"/>
      <c r="U117" s="79"/>
      <c r="V117" s="82" t="s">
        <v>957</v>
      </c>
      <c r="W117" s="81">
        <v>43458.05163194444</v>
      </c>
      <c r="X117" s="82" t="s">
        <v>1269</v>
      </c>
      <c r="Y117" s="79"/>
      <c r="Z117" s="79"/>
      <c r="AA117" s="85" t="s">
        <v>1614</v>
      </c>
      <c r="AB117" s="79"/>
      <c r="AC117" s="79" t="b">
        <v>0</v>
      </c>
      <c r="AD117" s="79">
        <v>0</v>
      </c>
      <c r="AE117" s="85" t="s">
        <v>1876</v>
      </c>
      <c r="AF117" s="79" t="b">
        <v>0</v>
      </c>
      <c r="AG117" s="79" t="s">
        <v>1909</v>
      </c>
      <c r="AH117" s="79"/>
      <c r="AI117" s="85" t="s">
        <v>1876</v>
      </c>
      <c r="AJ117" s="79" t="b">
        <v>0</v>
      </c>
      <c r="AK117" s="79">
        <v>7</v>
      </c>
      <c r="AL117" s="85" t="s">
        <v>1623</v>
      </c>
      <c r="AM117" s="79" t="s">
        <v>1921</v>
      </c>
      <c r="AN117" s="79" t="b">
        <v>0</v>
      </c>
      <c r="AO117" s="85" t="s">
        <v>1623</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8</v>
      </c>
      <c r="BC117" s="78" t="str">
        <f>REPLACE(INDEX(GroupVertices[Group],MATCH(Edges24[[#This Row],[Vertex 2]],GroupVertices[Vertex],0)),1,1,"")</f>
        <v>8</v>
      </c>
      <c r="BD117" s="48">
        <v>0</v>
      </c>
      <c r="BE117" s="49">
        <v>0</v>
      </c>
      <c r="BF117" s="48">
        <v>0</v>
      </c>
      <c r="BG117" s="49">
        <v>0</v>
      </c>
      <c r="BH117" s="48">
        <v>0</v>
      </c>
      <c r="BI117" s="49">
        <v>0</v>
      </c>
      <c r="BJ117" s="48">
        <v>21</v>
      </c>
      <c r="BK117" s="49">
        <v>100</v>
      </c>
      <c r="BL117" s="48">
        <v>21</v>
      </c>
    </row>
    <row r="118" spans="1:64" ht="15">
      <c r="A118" s="64" t="s">
        <v>320</v>
      </c>
      <c r="B118" s="64" t="s">
        <v>328</v>
      </c>
      <c r="C118" s="65"/>
      <c r="D118" s="66"/>
      <c r="E118" s="67"/>
      <c r="F118" s="68"/>
      <c r="G118" s="65"/>
      <c r="H118" s="69"/>
      <c r="I118" s="70"/>
      <c r="J118" s="70"/>
      <c r="K118" s="34" t="s">
        <v>65</v>
      </c>
      <c r="L118" s="77">
        <v>154</v>
      </c>
      <c r="M118" s="77"/>
      <c r="N118" s="72"/>
      <c r="O118" s="79" t="s">
        <v>646</v>
      </c>
      <c r="P118" s="81">
        <v>43458.052824074075</v>
      </c>
      <c r="Q118" s="79" t="s">
        <v>723</v>
      </c>
      <c r="R118" s="79"/>
      <c r="S118" s="79"/>
      <c r="T118" s="79"/>
      <c r="U118" s="79"/>
      <c r="V118" s="82" t="s">
        <v>958</v>
      </c>
      <c r="W118" s="81">
        <v>43458.052824074075</v>
      </c>
      <c r="X118" s="82" t="s">
        <v>1270</v>
      </c>
      <c r="Y118" s="79"/>
      <c r="Z118" s="79"/>
      <c r="AA118" s="85" t="s">
        <v>1615</v>
      </c>
      <c r="AB118" s="79"/>
      <c r="AC118" s="79" t="b">
        <v>0</v>
      </c>
      <c r="AD118" s="79">
        <v>0</v>
      </c>
      <c r="AE118" s="85" t="s">
        <v>1876</v>
      </c>
      <c r="AF118" s="79" t="b">
        <v>0</v>
      </c>
      <c r="AG118" s="79" t="s">
        <v>1909</v>
      </c>
      <c r="AH118" s="79"/>
      <c r="AI118" s="85" t="s">
        <v>1876</v>
      </c>
      <c r="AJ118" s="79" t="b">
        <v>0</v>
      </c>
      <c r="AK118" s="79">
        <v>7</v>
      </c>
      <c r="AL118" s="85" t="s">
        <v>1623</v>
      </c>
      <c r="AM118" s="79" t="s">
        <v>1929</v>
      </c>
      <c r="AN118" s="79" t="b">
        <v>0</v>
      </c>
      <c r="AO118" s="85" t="s">
        <v>1623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8</v>
      </c>
      <c r="BC118" s="78" t="str">
        <f>REPLACE(INDEX(GroupVertices[Group],MATCH(Edges24[[#This Row],[Vertex 2]],GroupVertices[Vertex],0)),1,1,"")</f>
        <v>8</v>
      </c>
      <c r="BD118" s="48">
        <v>0</v>
      </c>
      <c r="BE118" s="49">
        <v>0</v>
      </c>
      <c r="BF118" s="48">
        <v>0</v>
      </c>
      <c r="BG118" s="49">
        <v>0</v>
      </c>
      <c r="BH118" s="48">
        <v>0</v>
      </c>
      <c r="BI118" s="49">
        <v>0</v>
      </c>
      <c r="BJ118" s="48">
        <v>21</v>
      </c>
      <c r="BK118" s="49">
        <v>100</v>
      </c>
      <c r="BL118" s="48">
        <v>21</v>
      </c>
    </row>
    <row r="119" spans="1:64" ht="15">
      <c r="A119" s="64" t="s">
        <v>321</v>
      </c>
      <c r="B119" s="64" t="s">
        <v>328</v>
      </c>
      <c r="C119" s="65"/>
      <c r="D119" s="66"/>
      <c r="E119" s="67"/>
      <c r="F119" s="68"/>
      <c r="G119" s="65"/>
      <c r="H119" s="69"/>
      <c r="I119" s="70"/>
      <c r="J119" s="70"/>
      <c r="K119" s="34" t="s">
        <v>65</v>
      </c>
      <c r="L119" s="77">
        <v>155</v>
      </c>
      <c r="M119" s="77"/>
      <c r="N119" s="72"/>
      <c r="O119" s="79" t="s">
        <v>646</v>
      </c>
      <c r="P119" s="81">
        <v>43458.11540509259</v>
      </c>
      <c r="Q119" s="79" t="s">
        <v>723</v>
      </c>
      <c r="R119" s="79"/>
      <c r="S119" s="79"/>
      <c r="T119" s="79"/>
      <c r="U119" s="79"/>
      <c r="V119" s="82" t="s">
        <v>959</v>
      </c>
      <c r="W119" s="81">
        <v>43458.11540509259</v>
      </c>
      <c r="X119" s="82" t="s">
        <v>1271</v>
      </c>
      <c r="Y119" s="79"/>
      <c r="Z119" s="79"/>
      <c r="AA119" s="85" t="s">
        <v>1616</v>
      </c>
      <c r="AB119" s="79"/>
      <c r="AC119" s="79" t="b">
        <v>0</v>
      </c>
      <c r="AD119" s="79">
        <v>0</v>
      </c>
      <c r="AE119" s="85" t="s">
        <v>1876</v>
      </c>
      <c r="AF119" s="79" t="b">
        <v>0</v>
      </c>
      <c r="AG119" s="79" t="s">
        <v>1909</v>
      </c>
      <c r="AH119" s="79"/>
      <c r="AI119" s="85" t="s">
        <v>1876</v>
      </c>
      <c r="AJ119" s="79" t="b">
        <v>0</v>
      </c>
      <c r="AK119" s="79">
        <v>7</v>
      </c>
      <c r="AL119" s="85" t="s">
        <v>1623</v>
      </c>
      <c r="AM119" s="79" t="s">
        <v>1923</v>
      </c>
      <c r="AN119" s="79" t="b">
        <v>0</v>
      </c>
      <c r="AO119" s="85" t="s">
        <v>1623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8</v>
      </c>
      <c r="BC119" s="78" t="str">
        <f>REPLACE(INDEX(GroupVertices[Group],MATCH(Edges24[[#This Row],[Vertex 2]],GroupVertices[Vertex],0)),1,1,"")</f>
        <v>8</v>
      </c>
      <c r="BD119" s="48">
        <v>0</v>
      </c>
      <c r="BE119" s="49">
        <v>0</v>
      </c>
      <c r="BF119" s="48">
        <v>0</v>
      </c>
      <c r="BG119" s="49">
        <v>0</v>
      </c>
      <c r="BH119" s="48">
        <v>0</v>
      </c>
      <c r="BI119" s="49">
        <v>0</v>
      </c>
      <c r="BJ119" s="48">
        <v>21</v>
      </c>
      <c r="BK119" s="49">
        <v>100</v>
      </c>
      <c r="BL119" s="48">
        <v>21</v>
      </c>
    </row>
    <row r="120" spans="1:64" ht="15">
      <c r="A120" s="64" t="s">
        <v>322</v>
      </c>
      <c r="B120" s="64" t="s">
        <v>328</v>
      </c>
      <c r="C120" s="65"/>
      <c r="D120" s="66"/>
      <c r="E120" s="67"/>
      <c r="F120" s="68"/>
      <c r="G120" s="65"/>
      <c r="H120" s="69"/>
      <c r="I120" s="70"/>
      <c r="J120" s="70"/>
      <c r="K120" s="34" t="s">
        <v>65</v>
      </c>
      <c r="L120" s="77">
        <v>156</v>
      </c>
      <c r="M120" s="77"/>
      <c r="N120" s="72"/>
      <c r="O120" s="79" t="s">
        <v>646</v>
      </c>
      <c r="P120" s="81">
        <v>43458.12229166667</v>
      </c>
      <c r="Q120" s="79" t="s">
        <v>723</v>
      </c>
      <c r="R120" s="79"/>
      <c r="S120" s="79"/>
      <c r="T120" s="79"/>
      <c r="U120" s="79"/>
      <c r="V120" s="82" t="s">
        <v>960</v>
      </c>
      <c r="W120" s="81">
        <v>43458.12229166667</v>
      </c>
      <c r="X120" s="82" t="s">
        <v>1272</v>
      </c>
      <c r="Y120" s="79"/>
      <c r="Z120" s="79"/>
      <c r="AA120" s="85" t="s">
        <v>1617</v>
      </c>
      <c r="AB120" s="79"/>
      <c r="AC120" s="79" t="b">
        <v>0</v>
      </c>
      <c r="AD120" s="79">
        <v>0</v>
      </c>
      <c r="AE120" s="85" t="s">
        <v>1876</v>
      </c>
      <c r="AF120" s="79" t="b">
        <v>0</v>
      </c>
      <c r="AG120" s="79" t="s">
        <v>1909</v>
      </c>
      <c r="AH120" s="79"/>
      <c r="AI120" s="85" t="s">
        <v>1876</v>
      </c>
      <c r="AJ120" s="79" t="b">
        <v>0</v>
      </c>
      <c r="AK120" s="79">
        <v>7</v>
      </c>
      <c r="AL120" s="85" t="s">
        <v>1623</v>
      </c>
      <c r="AM120" s="79" t="s">
        <v>1920</v>
      </c>
      <c r="AN120" s="79" t="b">
        <v>0</v>
      </c>
      <c r="AO120" s="85" t="s">
        <v>1623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8</v>
      </c>
      <c r="BC120" s="78" t="str">
        <f>REPLACE(INDEX(GroupVertices[Group],MATCH(Edges24[[#This Row],[Vertex 2]],GroupVertices[Vertex],0)),1,1,"")</f>
        <v>8</v>
      </c>
      <c r="BD120" s="48">
        <v>0</v>
      </c>
      <c r="BE120" s="49">
        <v>0</v>
      </c>
      <c r="BF120" s="48">
        <v>0</v>
      </c>
      <c r="BG120" s="49">
        <v>0</v>
      </c>
      <c r="BH120" s="48">
        <v>0</v>
      </c>
      <c r="BI120" s="49">
        <v>0</v>
      </c>
      <c r="BJ120" s="48">
        <v>21</v>
      </c>
      <c r="BK120" s="49">
        <v>100</v>
      </c>
      <c r="BL120" s="48">
        <v>21</v>
      </c>
    </row>
    <row r="121" spans="1:64" ht="15">
      <c r="A121" s="64" t="s">
        <v>323</v>
      </c>
      <c r="B121" s="64" t="s">
        <v>328</v>
      </c>
      <c r="C121" s="65"/>
      <c r="D121" s="66"/>
      <c r="E121" s="67"/>
      <c r="F121" s="68"/>
      <c r="G121" s="65"/>
      <c r="H121" s="69"/>
      <c r="I121" s="70"/>
      <c r="J121" s="70"/>
      <c r="K121" s="34" t="s">
        <v>65</v>
      </c>
      <c r="L121" s="77">
        <v>157</v>
      </c>
      <c r="M121" s="77"/>
      <c r="N121" s="72"/>
      <c r="O121" s="79" t="s">
        <v>646</v>
      </c>
      <c r="P121" s="81">
        <v>43458.15337962963</v>
      </c>
      <c r="Q121" s="79" t="s">
        <v>723</v>
      </c>
      <c r="R121" s="79"/>
      <c r="S121" s="79"/>
      <c r="T121" s="79"/>
      <c r="U121" s="79"/>
      <c r="V121" s="82" t="s">
        <v>961</v>
      </c>
      <c r="W121" s="81">
        <v>43458.15337962963</v>
      </c>
      <c r="X121" s="82" t="s">
        <v>1273</v>
      </c>
      <c r="Y121" s="79"/>
      <c r="Z121" s="79"/>
      <c r="AA121" s="85" t="s">
        <v>1618</v>
      </c>
      <c r="AB121" s="79"/>
      <c r="AC121" s="79" t="b">
        <v>0</v>
      </c>
      <c r="AD121" s="79">
        <v>0</v>
      </c>
      <c r="AE121" s="85" t="s">
        <v>1876</v>
      </c>
      <c r="AF121" s="79" t="b">
        <v>0</v>
      </c>
      <c r="AG121" s="79" t="s">
        <v>1909</v>
      </c>
      <c r="AH121" s="79"/>
      <c r="AI121" s="85" t="s">
        <v>1876</v>
      </c>
      <c r="AJ121" s="79" t="b">
        <v>0</v>
      </c>
      <c r="AK121" s="79">
        <v>7</v>
      </c>
      <c r="AL121" s="85" t="s">
        <v>1623</v>
      </c>
      <c r="AM121" s="79" t="s">
        <v>1921</v>
      </c>
      <c r="AN121" s="79" t="b">
        <v>0</v>
      </c>
      <c r="AO121" s="85" t="s">
        <v>1623</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8</v>
      </c>
      <c r="BC121" s="78" t="str">
        <f>REPLACE(INDEX(GroupVertices[Group],MATCH(Edges24[[#This Row],[Vertex 2]],GroupVertices[Vertex],0)),1,1,"")</f>
        <v>8</v>
      </c>
      <c r="BD121" s="48">
        <v>0</v>
      </c>
      <c r="BE121" s="49">
        <v>0</v>
      </c>
      <c r="BF121" s="48">
        <v>0</v>
      </c>
      <c r="BG121" s="49">
        <v>0</v>
      </c>
      <c r="BH121" s="48">
        <v>0</v>
      </c>
      <c r="BI121" s="49">
        <v>0</v>
      </c>
      <c r="BJ121" s="48">
        <v>21</v>
      </c>
      <c r="BK121" s="49">
        <v>100</v>
      </c>
      <c r="BL121" s="48">
        <v>21</v>
      </c>
    </row>
    <row r="122" spans="1:64" ht="15">
      <c r="A122" s="64" t="s">
        <v>324</v>
      </c>
      <c r="B122" s="64" t="s">
        <v>577</v>
      </c>
      <c r="C122" s="65"/>
      <c r="D122" s="66"/>
      <c r="E122" s="67"/>
      <c r="F122" s="68"/>
      <c r="G122" s="65"/>
      <c r="H122" s="69"/>
      <c r="I122" s="70"/>
      <c r="J122" s="70"/>
      <c r="K122" s="34" t="s">
        <v>65</v>
      </c>
      <c r="L122" s="77">
        <v>158</v>
      </c>
      <c r="M122" s="77"/>
      <c r="N122" s="72"/>
      <c r="O122" s="79" t="s">
        <v>647</v>
      </c>
      <c r="P122" s="81">
        <v>43458.277916666666</v>
      </c>
      <c r="Q122" s="79" t="s">
        <v>724</v>
      </c>
      <c r="R122" s="79"/>
      <c r="S122" s="79"/>
      <c r="T122" s="79"/>
      <c r="U122" s="79"/>
      <c r="V122" s="82" t="s">
        <v>962</v>
      </c>
      <c r="W122" s="81">
        <v>43458.277916666666</v>
      </c>
      <c r="X122" s="82" t="s">
        <v>1274</v>
      </c>
      <c r="Y122" s="79"/>
      <c r="Z122" s="79"/>
      <c r="AA122" s="85" t="s">
        <v>1619</v>
      </c>
      <c r="AB122" s="85" t="s">
        <v>1867</v>
      </c>
      <c r="AC122" s="79" t="b">
        <v>0</v>
      </c>
      <c r="AD122" s="79">
        <v>0</v>
      </c>
      <c r="AE122" s="85" t="s">
        <v>1900</v>
      </c>
      <c r="AF122" s="79" t="b">
        <v>0</v>
      </c>
      <c r="AG122" s="79" t="s">
        <v>1909</v>
      </c>
      <c r="AH122" s="79"/>
      <c r="AI122" s="85" t="s">
        <v>1876</v>
      </c>
      <c r="AJ122" s="79" t="b">
        <v>0</v>
      </c>
      <c r="AK122" s="79">
        <v>0</v>
      </c>
      <c r="AL122" s="85" t="s">
        <v>1876</v>
      </c>
      <c r="AM122" s="79" t="s">
        <v>1923</v>
      </c>
      <c r="AN122" s="79" t="b">
        <v>0</v>
      </c>
      <c r="AO122" s="85" t="s">
        <v>1867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40</v>
      </c>
      <c r="BC122" s="78" t="str">
        <f>REPLACE(INDEX(GroupVertices[Group],MATCH(Edges24[[#This Row],[Vertex 2]],GroupVertices[Vertex],0)),1,1,"")</f>
        <v>40</v>
      </c>
      <c r="BD122" s="48">
        <v>3</v>
      </c>
      <c r="BE122" s="49">
        <v>6.818181818181818</v>
      </c>
      <c r="BF122" s="48">
        <v>2</v>
      </c>
      <c r="BG122" s="49">
        <v>4.545454545454546</v>
      </c>
      <c r="BH122" s="48">
        <v>0</v>
      </c>
      <c r="BI122" s="49">
        <v>0</v>
      </c>
      <c r="BJ122" s="48">
        <v>39</v>
      </c>
      <c r="BK122" s="49">
        <v>88.63636363636364</v>
      </c>
      <c r="BL122" s="48">
        <v>44</v>
      </c>
    </row>
    <row r="123" spans="1:64" ht="15">
      <c r="A123" s="64" t="s">
        <v>325</v>
      </c>
      <c r="B123" s="64" t="s">
        <v>328</v>
      </c>
      <c r="C123" s="65"/>
      <c r="D123" s="66"/>
      <c r="E123" s="67"/>
      <c r="F123" s="68"/>
      <c r="G123" s="65"/>
      <c r="H123" s="69"/>
      <c r="I123" s="70"/>
      <c r="J123" s="70"/>
      <c r="K123" s="34" t="s">
        <v>65</v>
      </c>
      <c r="L123" s="77">
        <v>159</v>
      </c>
      <c r="M123" s="77"/>
      <c r="N123" s="72"/>
      <c r="O123" s="79" t="s">
        <v>646</v>
      </c>
      <c r="P123" s="81">
        <v>43458.32962962963</v>
      </c>
      <c r="Q123" s="79" t="s">
        <v>723</v>
      </c>
      <c r="R123" s="79"/>
      <c r="S123" s="79"/>
      <c r="T123" s="79"/>
      <c r="U123" s="79"/>
      <c r="V123" s="82" t="s">
        <v>963</v>
      </c>
      <c r="W123" s="81">
        <v>43458.32962962963</v>
      </c>
      <c r="X123" s="82" t="s">
        <v>1275</v>
      </c>
      <c r="Y123" s="79"/>
      <c r="Z123" s="79"/>
      <c r="AA123" s="85" t="s">
        <v>1620</v>
      </c>
      <c r="AB123" s="79"/>
      <c r="AC123" s="79" t="b">
        <v>0</v>
      </c>
      <c r="AD123" s="79">
        <v>0</v>
      </c>
      <c r="AE123" s="85" t="s">
        <v>1876</v>
      </c>
      <c r="AF123" s="79" t="b">
        <v>0</v>
      </c>
      <c r="AG123" s="79" t="s">
        <v>1909</v>
      </c>
      <c r="AH123" s="79"/>
      <c r="AI123" s="85" t="s">
        <v>1876</v>
      </c>
      <c r="AJ123" s="79" t="b">
        <v>0</v>
      </c>
      <c r="AK123" s="79">
        <v>7</v>
      </c>
      <c r="AL123" s="85" t="s">
        <v>1623</v>
      </c>
      <c r="AM123" s="79" t="s">
        <v>1919</v>
      </c>
      <c r="AN123" s="79" t="b">
        <v>0</v>
      </c>
      <c r="AO123" s="85" t="s">
        <v>1623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8</v>
      </c>
      <c r="BC123" s="78" t="str">
        <f>REPLACE(INDEX(GroupVertices[Group],MATCH(Edges24[[#This Row],[Vertex 2]],GroupVertices[Vertex],0)),1,1,"")</f>
        <v>8</v>
      </c>
      <c r="BD123" s="48">
        <v>0</v>
      </c>
      <c r="BE123" s="49">
        <v>0</v>
      </c>
      <c r="BF123" s="48">
        <v>0</v>
      </c>
      <c r="BG123" s="49">
        <v>0</v>
      </c>
      <c r="BH123" s="48">
        <v>0</v>
      </c>
      <c r="BI123" s="49">
        <v>0</v>
      </c>
      <c r="BJ123" s="48">
        <v>21</v>
      </c>
      <c r="BK123" s="49">
        <v>100</v>
      </c>
      <c r="BL123" s="48">
        <v>21</v>
      </c>
    </row>
    <row r="124" spans="1:64" ht="15">
      <c r="A124" s="64" t="s">
        <v>326</v>
      </c>
      <c r="B124" s="64" t="s">
        <v>326</v>
      </c>
      <c r="C124" s="65"/>
      <c r="D124" s="66"/>
      <c r="E124" s="67"/>
      <c r="F124" s="68"/>
      <c r="G124" s="65"/>
      <c r="H124" s="69"/>
      <c r="I124" s="70"/>
      <c r="J124" s="70"/>
      <c r="K124" s="34" t="s">
        <v>65</v>
      </c>
      <c r="L124" s="77">
        <v>160</v>
      </c>
      <c r="M124" s="77"/>
      <c r="N124" s="72"/>
      <c r="O124" s="79" t="s">
        <v>176</v>
      </c>
      <c r="P124" s="81">
        <v>43458.63552083333</v>
      </c>
      <c r="Q124" s="79" t="s">
        <v>725</v>
      </c>
      <c r="R124" s="79"/>
      <c r="S124" s="79"/>
      <c r="T124" s="79"/>
      <c r="U124" s="79"/>
      <c r="V124" s="82" t="s">
        <v>964</v>
      </c>
      <c r="W124" s="81">
        <v>43458.63552083333</v>
      </c>
      <c r="X124" s="82" t="s">
        <v>1276</v>
      </c>
      <c r="Y124" s="79"/>
      <c r="Z124" s="79"/>
      <c r="AA124" s="85" t="s">
        <v>1621</v>
      </c>
      <c r="AB124" s="79"/>
      <c r="AC124" s="79" t="b">
        <v>0</v>
      </c>
      <c r="AD124" s="79">
        <v>0</v>
      </c>
      <c r="AE124" s="85" t="s">
        <v>1876</v>
      </c>
      <c r="AF124" s="79" t="b">
        <v>0</v>
      </c>
      <c r="AG124" s="79" t="s">
        <v>1909</v>
      </c>
      <c r="AH124" s="79"/>
      <c r="AI124" s="85" t="s">
        <v>1876</v>
      </c>
      <c r="AJ124" s="79" t="b">
        <v>0</v>
      </c>
      <c r="AK124" s="79">
        <v>0</v>
      </c>
      <c r="AL124" s="85" t="s">
        <v>1876</v>
      </c>
      <c r="AM124" s="79" t="s">
        <v>1935</v>
      </c>
      <c r="AN124" s="79" t="b">
        <v>0</v>
      </c>
      <c r="AO124" s="85" t="s">
        <v>1621</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5</v>
      </c>
      <c r="BC124" s="78" t="str">
        <f>REPLACE(INDEX(GroupVertices[Group],MATCH(Edges24[[#This Row],[Vertex 2]],GroupVertices[Vertex],0)),1,1,"")</f>
        <v>5</v>
      </c>
      <c r="BD124" s="48">
        <v>0</v>
      </c>
      <c r="BE124" s="49">
        <v>0</v>
      </c>
      <c r="BF124" s="48">
        <v>0</v>
      </c>
      <c r="BG124" s="49">
        <v>0</v>
      </c>
      <c r="BH124" s="48">
        <v>0</v>
      </c>
      <c r="BI124" s="49">
        <v>0</v>
      </c>
      <c r="BJ124" s="48">
        <v>5</v>
      </c>
      <c r="BK124" s="49">
        <v>100</v>
      </c>
      <c r="BL124" s="48">
        <v>5</v>
      </c>
    </row>
    <row r="125" spans="1:64" ht="15">
      <c r="A125" s="64" t="s">
        <v>327</v>
      </c>
      <c r="B125" s="64" t="s">
        <v>328</v>
      </c>
      <c r="C125" s="65"/>
      <c r="D125" s="66"/>
      <c r="E125" s="67"/>
      <c r="F125" s="68"/>
      <c r="G125" s="65"/>
      <c r="H125" s="69"/>
      <c r="I125" s="70"/>
      <c r="J125" s="70"/>
      <c r="K125" s="34" t="s">
        <v>65</v>
      </c>
      <c r="L125" s="77">
        <v>161</v>
      </c>
      <c r="M125" s="77"/>
      <c r="N125" s="72"/>
      <c r="O125" s="79" t="s">
        <v>646</v>
      </c>
      <c r="P125" s="81">
        <v>43459.05517361111</v>
      </c>
      <c r="Q125" s="79" t="s">
        <v>723</v>
      </c>
      <c r="R125" s="79"/>
      <c r="S125" s="79"/>
      <c r="T125" s="79"/>
      <c r="U125" s="79"/>
      <c r="V125" s="82" t="s">
        <v>965</v>
      </c>
      <c r="W125" s="81">
        <v>43459.05517361111</v>
      </c>
      <c r="X125" s="82" t="s">
        <v>1277</v>
      </c>
      <c r="Y125" s="79"/>
      <c r="Z125" s="79"/>
      <c r="AA125" s="85" t="s">
        <v>1622</v>
      </c>
      <c r="AB125" s="79"/>
      <c r="AC125" s="79" t="b">
        <v>0</v>
      </c>
      <c r="AD125" s="79">
        <v>0</v>
      </c>
      <c r="AE125" s="85" t="s">
        <v>1876</v>
      </c>
      <c r="AF125" s="79" t="b">
        <v>0</v>
      </c>
      <c r="AG125" s="79" t="s">
        <v>1909</v>
      </c>
      <c r="AH125" s="79"/>
      <c r="AI125" s="85" t="s">
        <v>1876</v>
      </c>
      <c r="AJ125" s="79" t="b">
        <v>0</v>
      </c>
      <c r="AK125" s="79">
        <v>9</v>
      </c>
      <c r="AL125" s="85" t="s">
        <v>1623</v>
      </c>
      <c r="AM125" s="79" t="s">
        <v>1920</v>
      </c>
      <c r="AN125" s="79" t="b">
        <v>0</v>
      </c>
      <c r="AO125" s="85" t="s">
        <v>1623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8</v>
      </c>
      <c r="BC125" s="78" t="str">
        <f>REPLACE(INDEX(GroupVertices[Group],MATCH(Edges24[[#This Row],[Vertex 2]],GroupVertices[Vertex],0)),1,1,"")</f>
        <v>8</v>
      </c>
      <c r="BD125" s="48">
        <v>0</v>
      </c>
      <c r="BE125" s="49">
        <v>0</v>
      </c>
      <c r="BF125" s="48">
        <v>0</v>
      </c>
      <c r="BG125" s="49">
        <v>0</v>
      </c>
      <c r="BH125" s="48">
        <v>0</v>
      </c>
      <c r="BI125" s="49">
        <v>0</v>
      </c>
      <c r="BJ125" s="48">
        <v>21</v>
      </c>
      <c r="BK125" s="49">
        <v>100</v>
      </c>
      <c r="BL125" s="48">
        <v>21</v>
      </c>
    </row>
    <row r="126" spans="1:64" ht="15">
      <c r="A126" s="64" t="s">
        <v>328</v>
      </c>
      <c r="B126" s="64" t="s">
        <v>328</v>
      </c>
      <c r="C126" s="65"/>
      <c r="D126" s="66"/>
      <c r="E126" s="67"/>
      <c r="F126" s="68"/>
      <c r="G126" s="65"/>
      <c r="H126" s="69"/>
      <c r="I126" s="70"/>
      <c r="J126" s="70"/>
      <c r="K126" s="34" t="s">
        <v>65</v>
      </c>
      <c r="L126" s="77">
        <v>162</v>
      </c>
      <c r="M126" s="77"/>
      <c r="N126" s="72"/>
      <c r="O126" s="79" t="s">
        <v>176</v>
      </c>
      <c r="P126" s="81">
        <v>43456.74313657408</v>
      </c>
      <c r="Q126" s="79" t="s">
        <v>726</v>
      </c>
      <c r="R126" s="79" t="s">
        <v>792</v>
      </c>
      <c r="S126" s="79" t="s">
        <v>815</v>
      </c>
      <c r="T126" s="79"/>
      <c r="U126" s="79"/>
      <c r="V126" s="82" t="s">
        <v>938</v>
      </c>
      <c r="W126" s="81">
        <v>43456.74313657408</v>
      </c>
      <c r="X126" s="82" t="s">
        <v>1278</v>
      </c>
      <c r="Y126" s="79"/>
      <c r="Z126" s="79"/>
      <c r="AA126" s="85" t="s">
        <v>1623</v>
      </c>
      <c r="AB126" s="79"/>
      <c r="AC126" s="79" t="b">
        <v>0</v>
      </c>
      <c r="AD126" s="79">
        <v>0</v>
      </c>
      <c r="AE126" s="85" t="s">
        <v>1876</v>
      </c>
      <c r="AF126" s="79" t="b">
        <v>0</v>
      </c>
      <c r="AG126" s="79" t="s">
        <v>1909</v>
      </c>
      <c r="AH126" s="79"/>
      <c r="AI126" s="85" t="s">
        <v>1876</v>
      </c>
      <c r="AJ126" s="79" t="b">
        <v>0</v>
      </c>
      <c r="AK126" s="79">
        <v>0</v>
      </c>
      <c r="AL126" s="85" t="s">
        <v>1876</v>
      </c>
      <c r="AM126" s="79" t="s">
        <v>1927</v>
      </c>
      <c r="AN126" s="79" t="b">
        <v>0</v>
      </c>
      <c r="AO126" s="85" t="s">
        <v>1623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8</v>
      </c>
      <c r="BC126" s="78" t="str">
        <f>REPLACE(INDEX(GroupVertices[Group],MATCH(Edges24[[#This Row],[Vertex 2]],GroupVertices[Vertex],0)),1,1,"")</f>
        <v>8</v>
      </c>
      <c r="BD126" s="48">
        <v>2</v>
      </c>
      <c r="BE126" s="49">
        <v>5.555555555555555</v>
      </c>
      <c r="BF126" s="48">
        <v>0</v>
      </c>
      <c r="BG126" s="49">
        <v>0</v>
      </c>
      <c r="BH126" s="48">
        <v>0</v>
      </c>
      <c r="BI126" s="49">
        <v>0</v>
      </c>
      <c r="BJ126" s="48">
        <v>34</v>
      </c>
      <c r="BK126" s="49">
        <v>94.44444444444444</v>
      </c>
      <c r="BL126" s="48">
        <v>36</v>
      </c>
    </row>
    <row r="127" spans="1:64" ht="15">
      <c r="A127" s="64" t="s">
        <v>329</v>
      </c>
      <c r="B127" s="64" t="s">
        <v>328</v>
      </c>
      <c r="C127" s="65"/>
      <c r="D127" s="66"/>
      <c r="E127" s="67"/>
      <c r="F127" s="68"/>
      <c r="G127" s="65"/>
      <c r="H127" s="69"/>
      <c r="I127" s="70"/>
      <c r="J127" s="70"/>
      <c r="K127" s="34" t="s">
        <v>65</v>
      </c>
      <c r="L127" s="77">
        <v>163</v>
      </c>
      <c r="M127" s="77"/>
      <c r="N127" s="72"/>
      <c r="O127" s="79" t="s">
        <v>646</v>
      </c>
      <c r="P127" s="81">
        <v>43459.080034722225</v>
      </c>
      <c r="Q127" s="79" t="s">
        <v>723</v>
      </c>
      <c r="R127" s="79"/>
      <c r="S127" s="79"/>
      <c r="T127" s="79"/>
      <c r="U127" s="79"/>
      <c r="V127" s="82" t="s">
        <v>966</v>
      </c>
      <c r="W127" s="81">
        <v>43459.080034722225</v>
      </c>
      <c r="X127" s="82" t="s">
        <v>1279</v>
      </c>
      <c r="Y127" s="79"/>
      <c r="Z127" s="79"/>
      <c r="AA127" s="85" t="s">
        <v>1624</v>
      </c>
      <c r="AB127" s="79"/>
      <c r="AC127" s="79" t="b">
        <v>0</v>
      </c>
      <c r="AD127" s="79">
        <v>0</v>
      </c>
      <c r="AE127" s="85" t="s">
        <v>1876</v>
      </c>
      <c r="AF127" s="79" t="b">
        <v>0</v>
      </c>
      <c r="AG127" s="79" t="s">
        <v>1909</v>
      </c>
      <c r="AH127" s="79"/>
      <c r="AI127" s="85" t="s">
        <v>1876</v>
      </c>
      <c r="AJ127" s="79" t="b">
        <v>0</v>
      </c>
      <c r="AK127" s="79">
        <v>9</v>
      </c>
      <c r="AL127" s="85" t="s">
        <v>1623</v>
      </c>
      <c r="AM127" s="79" t="s">
        <v>1919</v>
      </c>
      <c r="AN127" s="79" t="b">
        <v>0</v>
      </c>
      <c r="AO127" s="85" t="s">
        <v>1623</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8</v>
      </c>
      <c r="BC127" s="78" t="str">
        <f>REPLACE(INDEX(GroupVertices[Group],MATCH(Edges24[[#This Row],[Vertex 2]],GroupVertices[Vertex],0)),1,1,"")</f>
        <v>8</v>
      </c>
      <c r="BD127" s="48">
        <v>0</v>
      </c>
      <c r="BE127" s="49">
        <v>0</v>
      </c>
      <c r="BF127" s="48">
        <v>0</v>
      </c>
      <c r="BG127" s="49">
        <v>0</v>
      </c>
      <c r="BH127" s="48">
        <v>0</v>
      </c>
      <c r="BI127" s="49">
        <v>0</v>
      </c>
      <c r="BJ127" s="48">
        <v>21</v>
      </c>
      <c r="BK127" s="49">
        <v>100</v>
      </c>
      <c r="BL127" s="48">
        <v>21</v>
      </c>
    </row>
    <row r="128" spans="1:64" ht="15">
      <c r="A128" s="64" t="s">
        <v>330</v>
      </c>
      <c r="B128" s="64" t="s">
        <v>330</v>
      </c>
      <c r="C128" s="65"/>
      <c r="D128" s="66"/>
      <c r="E128" s="67"/>
      <c r="F128" s="68"/>
      <c r="G128" s="65"/>
      <c r="H128" s="69"/>
      <c r="I128" s="70"/>
      <c r="J128" s="70"/>
      <c r="K128" s="34" t="s">
        <v>65</v>
      </c>
      <c r="L128" s="77">
        <v>164</v>
      </c>
      <c r="M128" s="77"/>
      <c r="N128" s="72"/>
      <c r="O128" s="79" t="s">
        <v>176</v>
      </c>
      <c r="P128" s="81">
        <v>43459.69954861111</v>
      </c>
      <c r="Q128" s="79" t="s">
        <v>727</v>
      </c>
      <c r="R128" s="79"/>
      <c r="S128" s="79"/>
      <c r="T128" s="79"/>
      <c r="U128" s="79"/>
      <c r="V128" s="82" t="s">
        <v>967</v>
      </c>
      <c r="W128" s="81">
        <v>43459.69954861111</v>
      </c>
      <c r="X128" s="82" t="s">
        <v>1280</v>
      </c>
      <c r="Y128" s="79"/>
      <c r="Z128" s="79"/>
      <c r="AA128" s="85" t="s">
        <v>1625</v>
      </c>
      <c r="AB128" s="79"/>
      <c r="AC128" s="79" t="b">
        <v>0</v>
      </c>
      <c r="AD128" s="79">
        <v>0</v>
      </c>
      <c r="AE128" s="85" t="s">
        <v>1876</v>
      </c>
      <c r="AF128" s="79" t="b">
        <v>0</v>
      </c>
      <c r="AG128" s="79" t="s">
        <v>1909</v>
      </c>
      <c r="AH128" s="79"/>
      <c r="AI128" s="85" t="s">
        <v>1876</v>
      </c>
      <c r="AJ128" s="79" t="b">
        <v>0</v>
      </c>
      <c r="AK128" s="79">
        <v>0</v>
      </c>
      <c r="AL128" s="85" t="s">
        <v>1876</v>
      </c>
      <c r="AM128" s="79" t="s">
        <v>1921</v>
      </c>
      <c r="AN128" s="79" t="b">
        <v>0</v>
      </c>
      <c r="AO128" s="85" t="s">
        <v>1625</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5</v>
      </c>
      <c r="BC128" s="78" t="str">
        <f>REPLACE(INDEX(GroupVertices[Group],MATCH(Edges24[[#This Row],[Vertex 2]],GroupVertices[Vertex],0)),1,1,"")</f>
        <v>5</v>
      </c>
      <c r="BD128" s="48">
        <v>1</v>
      </c>
      <c r="BE128" s="49">
        <v>2.7027027027027026</v>
      </c>
      <c r="BF128" s="48">
        <v>1</v>
      </c>
      <c r="BG128" s="49">
        <v>2.7027027027027026</v>
      </c>
      <c r="BH128" s="48">
        <v>0</v>
      </c>
      <c r="BI128" s="49">
        <v>0</v>
      </c>
      <c r="BJ128" s="48">
        <v>35</v>
      </c>
      <c r="BK128" s="49">
        <v>94.5945945945946</v>
      </c>
      <c r="BL128" s="48">
        <v>37</v>
      </c>
    </row>
    <row r="129" spans="1:64" ht="15">
      <c r="A129" s="64" t="s">
        <v>331</v>
      </c>
      <c r="B129" s="64" t="s">
        <v>333</v>
      </c>
      <c r="C129" s="65"/>
      <c r="D129" s="66"/>
      <c r="E129" s="67"/>
      <c r="F129" s="68"/>
      <c r="G129" s="65"/>
      <c r="H129" s="69"/>
      <c r="I129" s="70"/>
      <c r="J129" s="70"/>
      <c r="K129" s="34" t="s">
        <v>65</v>
      </c>
      <c r="L129" s="77">
        <v>165</v>
      </c>
      <c r="M129" s="77"/>
      <c r="N129" s="72"/>
      <c r="O129" s="79" t="s">
        <v>646</v>
      </c>
      <c r="P129" s="81">
        <v>43459.780381944445</v>
      </c>
      <c r="Q129" s="79" t="s">
        <v>728</v>
      </c>
      <c r="R129" s="79"/>
      <c r="S129" s="79"/>
      <c r="T129" s="79"/>
      <c r="U129" s="79"/>
      <c r="V129" s="82" t="s">
        <v>968</v>
      </c>
      <c r="W129" s="81">
        <v>43459.780381944445</v>
      </c>
      <c r="X129" s="82" t="s">
        <v>1281</v>
      </c>
      <c r="Y129" s="79"/>
      <c r="Z129" s="79"/>
      <c r="AA129" s="85" t="s">
        <v>1626</v>
      </c>
      <c r="AB129" s="79"/>
      <c r="AC129" s="79" t="b">
        <v>0</v>
      </c>
      <c r="AD129" s="79">
        <v>0</v>
      </c>
      <c r="AE129" s="85" t="s">
        <v>1876</v>
      </c>
      <c r="AF129" s="79" t="b">
        <v>0</v>
      </c>
      <c r="AG129" s="79" t="s">
        <v>1909</v>
      </c>
      <c r="AH129" s="79"/>
      <c r="AI129" s="85" t="s">
        <v>1876</v>
      </c>
      <c r="AJ129" s="79" t="b">
        <v>0</v>
      </c>
      <c r="AK129" s="79">
        <v>4</v>
      </c>
      <c r="AL129" s="85" t="s">
        <v>1628</v>
      </c>
      <c r="AM129" s="79" t="s">
        <v>1919</v>
      </c>
      <c r="AN129" s="79" t="b">
        <v>0</v>
      </c>
      <c r="AO129" s="85" t="s">
        <v>1628</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18</v>
      </c>
      <c r="BC129" s="78" t="str">
        <f>REPLACE(INDEX(GroupVertices[Group],MATCH(Edges24[[#This Row],[Vertex 2]],GroupVertices[Vertex],0)),1,1,"")</f>
        <v>18</v>
      </c>
      <c r="BD129" s="48">
        <v>0</v>
      </c>
      <c r="BE129" s="49">
        <v>0</v>
      </c>
      <c r="BF129" s="48">
        <v>1</v>
      </c>
      <c r="BG129" s="49">
        <v>4.545454545454546</v>
      </c>
      <c r="BH129" s="48">
        <v>0</v>
      </c>
      <c r="BI129" s="49">
        <v>0</v>
      </c>
      <c r="BJ129" s="48">
        <v>21</v>
      </c>
      <c r="BK129" s="49">
        <v>95.45454545454545</v>
      </c>
      <c r="BL129" s="48">
        <v>22</v>
      </c>
    </row>
    <row r="130" spans="1:64" ht="15">
      <c r="A130" s="64" t="s">
        <v>332</v>
      </c>
      <c r="B130" s="64" t="s">
        <v>333</v>
      </c>
      <c r="C130" s="65"/>
      <c r="D130" s="66"/>
      <c r="E130" s="67"/>
      <c r="F130" s="68"/>
      <c r="G130" s="65"/>
      <c r="H130" s="69"/>
      <c r="I130" s="70"/>
      <c r="J130" s="70"/>
      <c r="K130" s="34" t="s">
        <v>65</v>
      </c>
      <c r="L130" s="77">
        <v>166</v>
      </c>
      <c r="M130" s="77"/>
      <c r="N130" s="72"/>
      <c r="O130" s="79" t="s">
        <v>646</v>
      </c>
      <c r="P130" s="81">
        <v>43459.78091435185</v>
      </c>
      <c r="Q130" s="79" t="s">
        <v>728</v>
      </c>
      <c r="R130" s="79"/>
      <c r="S130" s="79"/>
      <c r="T130" s="79"/>
      <c r="U130" s="79"/>
      <c r="V130" s="82" t="s">
        <v>969</v>
      </c>
      <c r="W130" s="81">
        <v>43459.78091435185</v>
      </c>
      <c r="X130" s="82" t="s">
        <v>1282</v>
      </c>
      <c r="Y130" s="79"/>
      <c r="Z130" s="79"/>
      <c r="AA130" s="85" t="s">
        <v>1627</v>
      </c>
      <c r="AB130" s="79"/>
      <c r="AC130" s="79" t="b">
        <v>0</v>
      </c>
      <c r="AD130" s="79">
        <v>0</v>
      </c>
      <c r="AE130" s="85" t="s">
        <v>1876</v>
      </c>
      <c r="AF130" s="79" t="b">
        <v>0</v>
      </c>
      <c r="AG130" s="79" t="s">
        <v>1909</v>
      </c>
      <c r="AH130" s="79"/>
      <c r="AI130" s="85" t="s">
        <v>1876</v>
      </c>
      <c r="AJ130" s="79" t="b">
        <v>0</v>
      </c>
      <c r="AK130" s="79">
        <v>4</v>
      </c>
      <c r="AL130" s="85" t="s">
        <v>1628</v>
      </c>
      <c r="AM130" s="79" t="s">
        <v>1929</v>
      </c>
      <c r="AN130" s="79" t="b">
        <v>0</v>
      </c>
      <c r="AO130" s="85" t="s">
        <v>1628</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18</v>
      </c>
      <c r="BC130" s="78" t="str">
        <f>REPLACE(INDEX(GroupVertices[Group],MATCH(Edges24[[#This Row],[Vertex 2]],GroupVertices[Vertex],0)),1,1,"")</f>
        <v>18</v>
      </c>
      <c r="BD130" s="48">
        <v>0</v>
      </c>
      <c r="BE130" s="49">
        <v>0</v>
      </c>
      <c r="BF130" s="48">
        <v>1</v>
      </c>
      <c r="BG130" s="49">
        <v>4.545454545454546</v>
      </c>
      <c r="BH130" s="48">
        <v>0</v>
      </c>
      <c r="BI130" s="49">
        <v>0</v>
      </c>
      <c r="BJ130" s="48">
        <v>21</v>
      </c>
      <c r="BK130" s="49">
        <v>95.45454545454545</v>
      </c>
      <c r="BL130" s="48">
        <v>22</v>
      </c>
    </row>
    <row r="131" spans="1:64" ht="15">
      <c r="A131" s="64" t="s">
        <v>333</v>
      </c>
      <c r="B131" s="64" t="s">
        <v>333</v>
      </c>
      <c r="C131" s="65"/>
      <c r="D131" s="66"/>
      <c r="E131" s="67"/>
      <c r="F131" s="68"/>
      <c r="G131" s="65"/>
      <c r="H131" s="69"/>
      <c r="I131" s="70"/>
      <c r="J131" s="70"/>
      <c r="K131" s="34" t="s">
        <v>65</v>
      </c>
      <c r="L131" s="77">
        <v>167</v>
      </c>
      <c r="M131" s="77"/>
      <c r="N131" s="72"/>
      <c r="O131" s="79" t="s">
        <v>176</v>
      </c>
      <c r="P131" s="81">
        <v>43459.77982638889</v>
      </c>
      <c r="Q131" s="79" t="s">
        <v>729</v>
      </c>
      <c r="R131" s="82" t="s">
        <v>793</v>
      </c>
      <c r="S131" s="79" t="s">
        <v>816</v>
      </c>
      <c r="T131" s="79"/>
      <c r="U131" s="82" t="s">
        <v>856</v>
      </c>
      <c r="V131" s="82" t="s">
        <v>856</v>
      </c>
      <c r="W131" s="81">
        <v>43459.77982638889</v>
      </c>
      <c r="X131" s="82" t="s">
        <v>1283</v>
      </c>
      <c r="Y131" s="79"/>
      <c r="Z131" s="79"/>
      <c r="AA131" s="85" t="s">
        <v>1628</v>
      </c>
      <c r="AB131" s="79"/>
      <c r="AC131" s="79" t="b">
        <v>0</v>
      </c>
      <c r="AD131" s="79">
        <v>30</v>
      </c>
      <c r="AE131" s="85" t="s">
        <v>1876</v>
      </c>
      <c r="AF131" s="79" t="b">
        <v>0</v>
      </c>
      <c r="AG131" s="79" t="s">
        <v>1909</v>
      </c>
      <c r="AH131" s="79"/>
      <c r="AI131" s="85" t="s">
        <v>1876</v>
      </c>
      <c r="AJ131" s="79" t="b">
        <v>0</v>
      </c>
      <c r="AK131" s="79">
        <v>4</v>
      </c>
      <c r="AL131" s="85" t="s">
        <v>1876</v>
      </c>
      <c r="AM131" s="79" t="s">
        <v>1921</v>
      </c>
      <c r="AN131" s="79" t="b">
        <v>0</v>
      </c>
      <c r="AO131" s="85" t="s">
        <v>1628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18</v>
      </c>
      <c r="BC131" s="78" t="str">
        <f>REPLACE(INDEX(GroupVertices[Group],MATCH(Edges24[[#This Row],[Vertex 2]],GroupVertices[Vertex],0)),1,1,"")</f>
        <v>18</v>
      </c>
      <c r="BD131" s="48">
        <v>0</v>
      </c>
      <c r="BE131" s="49">
        <v>0</v>
      </c>
      <c r="BF131" s="48">
        <v>3</v>
      </c>
      <c r="BG131" s="49">
        <v>7.317073170731708</v>
      </c>
      <c r="BH131" s="48">
        <v>0</v>
      </c>
      <c r="BI131" s="49">
        <v>0</v>
      </c>
      <c r="BJ131" s="48">
        <v>38</v>
      </c>
      <c r="BK131" s="49">
        <v>92.6829268292683</v>
      </c>
      <c r="BL131" s="48">
        <v>41</v>
      </c>
    </row>
    <row r="132" spans="1:64" ht="15">
      <c r="A132" s="64" t="s">
        <v>334</v>
      </c>
      <c r="B132" s="64" t="s">
        <v>333</v>
      </c>
      <c r="C132" s="65"/>
      <c r="D132" s="66"/>
      <c r="E132" s="67"/>
      <c r="F132" s="68"/>
      <c r="G132" s="65"/>
      <c r="H132" s="69"/>
      <c r="I132" s="70"/>
      <c r="J132" s="70"/>
      <c r="K132" s="34" t="s">
        <v>65</v>
      </c>
      <c r="L132" s="77">
        <v>168</v>
      </c>
      <c r="M132" s="77"/>
      <c r="N132" s="72"/>
      <c r="O132" s="79" t="s">
        <v>646</v>
      </c>
      <c r="P132" s="81">
        <v>43459.79004629629</v>
      </c>
      <c r="Q132" s="79" t="s">
        <v>728</v>
      </c>
      <c r="R132" s="79"/>
      <c r="S132" s="79"/>
      <c r="T132" s="79"/>
      <c r="U132" s="79"/>
      <c r="V132" s="82" t="s">
        <v>970</v>
      </c>
      <c r="W132" s="81">
        <v>43459.79004629629</v>
      </c>
      <c r="X132" s="82" t="s">
        <v>1284</v>
      </c>
      <c r="Y132" s="79"/>
      <c r="Z132" s="79"/>
      <c r="AA132" s="85" t="s">
        <v>1629</v>
      </c>
      <c r="AB132" s="79"/>
      <c r="AC132" s="79" t="b">
        <v>0</v>
      </c>
      <c r="AD132" s="79">
        <v>0</v>
      </c>
      <c r="AE132" s="85" t="s">
        <v>1876</v>
      </c>
      <c r="AF132" s="79" t="b">
        <v>0</v>
      </c>
      <c r="AG132" s="79" t="s">
        <v>1909</v>
      </c>
      <c r="AH132" s="79"/>
      <c r="AI132" s="85" t="s">
        <v>1876</v>
      </c>
      <c r="AJ132" s="79" t="b">
        <v>0</v>
      </c>
      <c r="AK132" s="79">
        <v>4</v>
      </c>
      <c r="AL132" s="85" t="s">
        <v>1628</v>
      </c>
      <c r="AM132" s="79" t="s">
        <v>1920</v>
      </c>
      <c r="AN132" s="79" t="b">
        <v>0</v>
      </c>
      <c r="AO132" s="85" t="s">
        <v>1628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18</v>
      </c>
      <c r="BC132" s="78" t="str">
        <f>REPLACE(INDEX(GroupVertices[Group],MATCH(Edges24[[#This Row],[Vertex 2]],GroupVertices[Vertex],0)),1,1,"")</f>
        <v>18</v>
      </c>
      <c r="BD132" s="48">
        <v>0</v>
      </c>
      <c r="BE132" s="49">
        <v>0</v>
      </c>
      <c r="BF132" s="48">
        <v>1</v>
      </c>
      <c r="BG132" s="49">
        <v>4.545454545454546</v>
      </c>
      <c r="BH132" s="48">
        <v>0</v>
      </c>
      <c r="BI132" s="49">
        <v>0</v>
      </c>
      <c r="BJ132" s="48">
        <v>21</v>
      </c>
      <c r="BK132" s="49">
        <v>95.45454545454545</v>
      </c>
      <c r="BL132" s="48">
        <v>22</v>
      </c>
    </row>
    <row r="133" spans="1:64" ht="15">
      <c r="A133" s="64" t="s">
        <v>335</v>
      </c>
      <c r="B133" s="64" t="s">
        <v>335</v>
      </c>
      <c r="C133" s="65"/>
      <c r="D133" s="66"/>
      <c r="E133" s="67"/>
      <c r="F133" s="68"/>
      <c r="G133" s="65"/>
      <c r="H133" s="69"/>
      <c r="I133" s="70"/>
      <c r="J133" s="70"/>
      <c r="K133" s="34" t="s">
        <v>65</v>
      </c>
      <c r="L133" s="77">
        <v>169</v>
      </c>
      <c r="M133" s="77"/>
      <c r="N133" s="72"/>
      <c r="O133" s="79" t="s">
        <v>176</v>
      </c>
      <c r="P133" s="81">
        <v>43460.87533564815</v>
      </c>
      <c r="Q133" s="79" t="s">
        <v>730</v>
      </c>
      <c r="R133" s="82" t="s">
        <v>794</v>
      </c>
      <c r="S133" s="79" t="s">
        <v>817</v>
      </c>
      <c r="T133" s="79"/>
      <c r="U133" s="79"/>
      <c r="V133" s="82" t="s">
        <v>971</v>
      </c>
      <c r="W133" s="81">
        <v>43460.87533564815</v>
      </c>
      <c r="X133" s="82" t="s">
        <v>1285</v>
      </c>
      <c r="Y133" s="79"/>
      <c r="Z133" s="79"/>
      <c r="AA133" s="85" t="s">
        <v>1630</v>
      </c>
      <c r="AB133" s="79"/>
      <c r="AC133" s="79" t="b">
        <v>0</v>
      </c>
      <c r="AD133" s="79">
        <v>2</v>
      </c>
      <c r="AE133" s="85" t="s">
        <v>1876</v>
      </c>
      <c r="AF133" s="79" t="b">
        <v>0</v>
      </c>
      <c r="AG133" s="79" t="s">
        <v>1910</v>
      </c>
      <c r="AH133" s="79"/>
      <c r="AI133" s="85" t="s">
        <v>1876</v>
      </c>
      <c r="AJ133" s="79" t="b">
        <v>0</v>
      </c>
      <c r="AK133" s="79">
        <v>1</v>
      </c>
      <c r="AL133" s="85" t="s">
        <v>1876</v>
      </c>
      <c r="AM133" s="79" t="s">
        <v>1927</v>
      </c>
      <c r="AN133" s="79" t="b">
        <v>0</v>
      </c>
      <c r="AO133" s="85" t="s">
        <v>1630</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39</v>
      </c>
      <c r="BC133" s="78" t="str">
        <f>REPLACE(INDEX(GroupVertices[Group],MATCH(Edges24[[#This Row],[Vertex 2]],GroupVertices[Vertex],0)),1,1,"")</f>
        <v>39</v>
      </c>
      <c r="BD133" s="48">
        <v>0</v>
      </c>
      <c r="BE133" s="49">
        <v>0</v>
      </c>
      <c r="BF133" s="48">
        <v>0</v>
      </c>
      <c r="BG133" s="49">
        <v>0</v>
      </c>
      <c r="BH133" s="48">
        <v>0</v>
      </c>
      <c r="BI133" s="49">
        <v>0</v>
      </c>
      <c r="BJ133" s="48">
        <v>23</v>
      </c>
      <c r="BK133" s="49">
        <v>100</v>
      </c>
      <c r="BL133" s="48">
        <v>23</v>
      </c>
    </row>
    <row r="134" spans="1:64" ht="15">
      <c r="A134" s="64" t="s">
        <v>336</v>
      </c>
      <c r="B134" s="64" t="s">
        <v>335</v>
      </c>
      <c r="C134" s="65"/>
      <c r="D134" s="66"/>
      <c r="E134" s="67"/>
      <c r="F134" s="68"/>
      <c r="G134" s="65"/>
      <c r="H134" s="69"/>
      <c r="I134" s="70"/>
      <c r="J134" s="70"/>
      <c r="K134" s="34" t="s">
        <v>65</v>
      </c>
      <c r="L134" s="77">
        <v>170</v>
      </c>
      <c r="M134" s="77"/>
      <c r="N134" s="72"/>
      <c r="O134" s="79" t="s">
        <v>646</v>
      </c>
      <c r="P134" s="81">
        <v>43460.92225694445</v>
      </c>
      <c r="Q134" s="79" t="s">
        <v>731</v>
      </c>
      <c r="R134" s="79"/>
      <c r="S134" s="79"/>
      <c r="T134" s="79"/>
      <c r="U134" s="79"/>
      <c r="V134" s="82" t="s">
        <v>972</v>
      </c>
      <c r="W134" s="81">
        <v>43460.92225694445</v>
      </c>
      <c r="X134" s="82" t="s">
        <v>1286</v>
      </c>
      <c r="Y134" s="79"/>
      <c r="Z134" s="79"/>
      <c r="AA134" s="85" t="s">
        <v>1631</v>
      </c>
      <c r="AB134" s="79"/>
      <c r="AC134" s="79" t="b">
        <v>0</v>
      </c>
      <c r="AD134" s="79">
        <v>0</v>
      </c>
      <c r="AE134" s="85" t="s">
        <v>1876</v>
      </c>
      <c r="AF134" s="79" t="b">
        <v>0</v>
      </c>
      <c r="AG134" s="79" t="s">
        <v>1910</v>
      </c>
      <c r="AH134" s="79"/>
      <c r="AI134" s="85" t="s">
        <v>1876</v>
      </c>
      <c r="AJ134" s="79" t="b">
        <v>0</v>
      </c>
      <c r="AK134" s="79">
        <v>1</v>
      </c>
      <c r="AL134" s="85" t="s">
        <v>1630</v>
      </c>
      <c r="AM134" s="79" t="s">
        <v>1919</v>
      </c>
      <c r="AN134" s="79" t="b">
        <v>0</v>
      </c>
      <c r="AO134" s="85" t="s">
        <v>1630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39</v>
      </c>
      <c r="BC134" s="78" t="str">
        <f>REPLACE(INDEX(GroupVertices[Group],MATCH(Edges24[[#This Row],[Vertex 2]],GroupVertices[Vertex],0)),1,1,"")</f>
        <v>39</v>
      </c>
      <c r="BD134" s="48">
        <v>0</v>
      </c>
      <c r="BE134" s="49">
        <v>0</v>
      </c>
      <c r="BF134" s="48">
        <v>0</v>
      </c>
      <c r="BG134" s="49">
        <v>0</v>
      </c>
      <c r="BH134" s="48">
        <v>0</v>
      </c>
      <c r="BI134" s="49">
        <v>0</v>
      </c>
      <c r="BJ134" s="48">
        <v>25</v>
      </c>
      <c r="BK134" s="49">
        <v>100</v>
      </c>
      <c r="BL134" s="48">
        <v>25</v>
      </c>
    </row>
    <row r="135" spans="1:64" ht="15">
      <c r="A135" s="64" t="s">
        <v>337</v>
      </c>
      <c r="B135" s="64" t="s">
        <v>337</v>
      </c>
      <c r="C135" s="65"/>
      <c r="D135" s="66"/>
      <c r="E135" s="67"/>
      <c r="F135" s="68"/>
      <c r="G135" s="65"/>
      <c r="H135" s="69"/>
      <c r="I135" s="70"/>
      <c r="J135" s="70"/>
      <c r="K135" s="34" t="s">
        <v>65</v>
      </c>
      <c r="L135" s="77">
        <v>171</v>
      </c>
      <c r="M135" s="77"/>
      <c r="N135" s="72"/>
      <c r="O135" s="79" t="s">
        <v>176</v>
      </c>
      <c r="P135" s="81">
        <v>43463.3918287037</v>
      </c>
      <c r="Q135" s="79" t="s">
        <v>732</v>
      </c>
      <c r="R135" s="82" t="s">
        <v>795</v>
      </c>
      <c r="S135" s="79" t="s">
        <v>801</v>
      </c>
      <c r="T135" s="79"/>
      <c r="U135" s="79"/>
      <c r="V135" s="82" t="s">
        <v>973</v>
      </c>
      <c r="W135" s="81">
        <v>43463.3918287037</v>
      </c>
      <c r="X135" s="82" t="s">
        <v>1287</v>
      </c>
      <c r="Y135" s="79"/>
      <c r="Z135" s="79"/>
      <c r="AA135" s="85" t="s">
        <v>1632</v>
      </c>
      <c r="AB135" s="79"/>
      <c r="AC135" s="79" t="b">
        <v>0</v>
      </c>
      <c r="AD135" s="79">
        <v>0</v>
      </c>
      <c r="AE135" s="85" t="s">
        <v>1876</v>
      </c>
      <c r="AF135" s="79" t="b">
        <v>1</v>
      </c>
      <c r="AG135" s="79" t="s">
        <v>1909</v>
      </c>
      <c r="AH135" s="79"/>
      <c r="AI135" s="85" t="s">
        <v>1916</v>
      </c>
      <c r="AJ135" s="79" t="b">
        <v>0</v>
      </c>
      <c r="AK135" s="79">
        <v>0</v>
      </c>
      <c r="AL135" s="85" t="s">
        <v>1876</v>
      </c>
      <c r="AM135" s="79" t="s">
        <v>1920</v>
      </c>
      <c r="AN135" s="79" t="b">
        <v>0</v>
      </c>
      <c r="AO135" s="85" t="s">
        <v>1632</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5</v>
      </c>
      <c r="BC135" s="78" t="str">
        <f>REPLACE(INDEX(GroupVertices[Group],MATCH(Edges24[[#This Row],[Vertex 2]],GroupVertices[Vertex],0)),1,1,"")</f>
        <v>5</v>
      </c>
      <c r="BD135" s="48">
        <v>1</v>
      </c>
      <c r="BE135" s="49">
        <v>3.3333333333333335</v>
      </c>
      <c r="BF135" s="48">
        <v>2</v>
      </c>
      <c r="BG135" s="49">
        <v>6.666666666666667</v>
      </c>
      <c r="BH135" s="48">
        <v>0</v>
      </c>
      <c r="BI135" s="49">
        <v>0</v>
      </c>
      <c r="BJ135" s="48">
        <v>27</v>
      </c>
      <c r="BK135" s="49">
        <v>90</v>
      </c>
      <c r="BL135" s="48">
        <v>30</v>
      </c>
    </row>
    <row r="136" spans="1:64" ht="15">
      <c r="A136" s="64" t="s">
        <v>338</v>
      </c>
      <c r="B136" s="64" t="s">
        <v>338</v>
      </c>
      <c r="C136" s="65"/>
      <c r="D136" s="66"/>
      <c r="E136" s="67"/>
      <c r="F136" s="68"/>
      <c r="G136" s="65"/>
      <c r="H136" s="69"/>
      <c r="I136" s="70"/>
      <c r="J136" s="70"/>
      <c r="K136" s="34" t="s">
        <v>65</v>
      </c>
      <c r="L136" s="77">
        <v>172</v>
      </c>
      <c r="M136" s="77"/>
      <c r="N136" s="72"/>
      <c r="O136" s="79" t="s">
        <v>176</v>
      </c>
      <c r="P136" s="81">
        <v>43443.81407407407</v>
      </c>
      <c r="Q136" s="79" t="s">
        <v>733</v>
      </c>
      <c r="R136" s="79"/>
      <c r="S136" s="79"/>
      <c r="T136" s="79"/>
      <c r="U136" s="82" t="s">
        <v>857</v>
      </c>
      <c r="V136" s="82" t="s">
        <v>857</v>
      </c>
      <c r="W136" s="81">
        <v>43443.81407407407</v>
      </c>
      <c r="X136" s="82" t="s">
        <v>1288</v>
      </c>
      <c r="Y136" s="79"/>
      <c r="Z136" s="79"/>
      <c r="AA136" s="85" t="s">
        <v>1633</v>
      </c>
      <c r="AB136" s="85" t="s">
        <v>1868</v>
      </c>
      <c r="AC136" s="79" t="b">
        <v>0</v>
      </c>
      <c r="AD136" s="79">
        <v>1</v>
      </c>
      <c r="AE136" s="85" t="s">
        <v>1901</v>
      </c>
      <c r="AF136" s="79" t="b">
        <v>0</v>
      </c>
      <c r="AG136" s="79" t="s">
        <v>1910</v>
      </c>
      <c r="AH136" s="79"/>
      <c r="AI136" s="85" t="s">
        <v>1876</v>
      </c>
      <c r="AJ136" s="79" t="b">
        <v>0</v>
      </c>
      <c r="AK136" s="79">
        <v>1</v>
      </c>
      <c r="AL136" s="85" t="s">
        <v>1876</v>
      </c>
      <c r="AM136" s="79" t="s">
        <v>1920</v>
      </c>
      <c r="AN136" s="79" t="b">
        <v>0</v>
      </c>
      <c r="AO136" s="85" t="s">
        <v>1868</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24</v>
      </c>
      <c r="BC136" s="78" t="str">
        <f>REPLACE(INDEX(GroupVertices[Group],MATCH(Edges24[[#This Row],[Vertex 2]],GroupVertices[Vertex],0)),1,1,"")</f>
        <v>24</v>
      </c>
      <c r="BD136" s="48">
        <v>0</v>
      </c>
      <c r="BE136" s="49">
        <v>0</v>
      </c>
      <c r="BF136" s="48">
        <v>1</v>
      </c>
      <c r="BG136" s="49">
        <v>2.380952380952381</v>
      </c>
      <c r="BH136" s="48">
        <v>0</v>
      </c>
      <c r="BI136" s="49">
        <v>0</v>
      </c>
      <c r="BJ136" s="48">
        <v>41</v>
      </c>
      <c r="BK136" s="49">
        <v>97.61904761904762</v>
      </c>
      <c r="BL136" s="48">
        <v>42</v>
      </c>
    </row>
    <row r="137" spans="1:64" ht="15">
      <c r="A137" s="64" t="s">
        <v>339</v>
      </c>
      <c r="B137" s="64" t="s">
        <v>338</v>
      </c>
      <c r="C137" s="65"/>
      <c r="D137" s="66"/>
      <c r="E137" s="67"/>
      <c r="F137" s="68"/>
      <c r="G137" s="65"/>
      <c r="H137" s="69"/>
      <c r="I137" s="70"/>
      <c r="J137" s="70"/>
      <c r="K137" s="34" t="s">
        <v>65</v>
      </c>
      <c r="L137" s="77">
        <v>173</v>
      </c>
      <c r="M137" s="77"/>
      <c r="N137" s="72"/>
      <c r="O137" s="79" t="s">
        <v>646</v>
      </c>
      <c r="P137" s="81">
        <v>43463.567291666666</v>
      </c>
      <c r="Q137" s="79" t="s">
        <v>709</v>
      </c>
      <c r="R137" s="79"/>
      <c r="S137" s="79"/>
      <c r="T137" s="79"/>
      <c r="U137" s="79"/>
      <c r="V137" s="82" t="s">
        <v>974</v>
      </c>
      <c r="W137" s="81">
        <v>43463.567291666666</v>
      </c>
      <c r="X137" s="82" t="s">
        <v>1289</v>
      </c>
      <c r="Y137" s="79"/>
      <c r="Z137" s="79"/>
      <c r="AA137" s="85" t="s">
        <v>1634</v>
      </c>
      <c r="AB137" s="79"/>
      <c r="AC137" s="79" t="b">
        <v>0</v>
      </c>
      <c r="AD137" s="79">
        <v>0</v>
      </c>
      <c r="AE137" s="85" t="s">
        <v>1876</v>
      </c>
      <c r="AF137" s="79" t="b">
        <v>0</v>
      </c>
      <c r="AG137" s="79" t="s">
        <v>1910</v>
      </c>
      <c r="AH137" s="79"/>
      <c r="AI137" s="85" t="s">
        <v>1876</v>
      </c>
      <c r="AJ137" s="79" t="b">
        <v>0</v>
      </c>
      <c r="AK137" s="79">
        <v>2</v>
      </c>
      <c r="AL137" s="85" t="s">
        <v>1633</v>
      </c>
      <c r="AM137" s="79" t="s">
        <v>1919</v>
      </c>
      <c r="AN137" s="79" t="b">
        <v>0</v>
      </c>
      <c r="AO137" s="85" t="s">
        <v>1633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24</v>
      </c>
      <c r="BC137" s="78" t="str">
        <f>REPLACE(INDEX(GroupVertices[Group],MATCH(Edges24[[#This Row],[Vertex 2]],GroupVertices[Vertex],0)),1,1,"")</f>
        <v>24</v>
      </c>
      <c r="BD137" s="48">
        <v>0</v>
      </c>
      <c r="BE137" s="49">
        <v>0</v>
      </c>
      <c r="BF137" s="48">
        <v>0</v>
      </c>
      <c r="BG137" s="49">
        <v>0</v>
      </c>
      <c r="BH137" s="48">
        <v>0</v>
      </c>
      <c r="BI137" s="49">
        <v>0</v>
      </c>
      <c r="BJ137" s="48">
        <v>23</v>
      </c>
      <c r="BK137" s="49">
        <v>100</v>
      </c>
      <c r="BL137" s="48">
        <v>23</v>
      </c>
    </row>
    <row r="138" spans="1:64" ht="15">
      <c r="A138" s="64" t="s">
        <v>340</v>
      </c>
      <c r="B138" s="64" t="s">
        <v>578</v>
      </c>
      <c r="C138" s="65"/>
      <c r="D138" s="66"/>
      <c r="E138" s="67"/>
      <c r="F138" s="68"/>
      <c r="G138" s="65"/>
      <c r="H138" s="69"/>
      <c r="I138" s="70"/>
      <c r="J138" s="70"/>
      <c r="K138" s="34" t="s">
        <v>65</v>
      </c>
      <c r="L138" s="77">
        <v>174</v>
      </c>
      <c r="M138" s="77"/>
      <c r="N138" s="72"/>
      <c r="O138" s="79" t="s">
        <v>646</v>
      </c>
      <c r="P138" s="81">
        <v>43463.605520833335</v>
      </c>
      <c r="Q138" s="79" t="s">
        <v>734</v>
      </c>
      <c r="R138" s="79"/>
      <c r="S138" s="79"/>
      <c r="T138" s="79"/>
      <c r="U138" s="79"/>
      <c r="V138" s="82" t="s">
        <v>975</v>
      </c>
      <c r="W138" s="81">
        <v>43463.605520833335</v>
      </c>
      <c r="X138" s="82" t="s">
        <v>1290</v>
      </c>
      <c r="Y138" s="79"/>
      <c r="Z138" s="79"/>
      <c r="AA138" s="85" t="s">
        <v>1635</v>
      </c>
      <c r="AB138" s="85" t="s">
        <v>1869</v>
      </c>
      <c r="AC138" s="79" t="b">
        <v>0</v>
      </c>
      <c r="AD138" s="79">
        <v>0</v>
      </c>
      <c r="AE138" s="85" t="s">
        <v>1902</v>
      </c>
      <c r="AF138" s="79" t="b">
        <v>0</v>
      </c>
      <c r="AG138" s="79" t="s">
        <v>1910</v>
      </c>
      <c r="AH138" s="79"/>
      <c r="AI138" s="85" t="s">
        <v>1876</v>
      </c>
      <c r="AJ138" s="79" t="b">
        <v>0</v>
      </c>
      <c r="AK138" s="79">
        <v>0</v>
      </c>
      <c r="AL138" s="85" t="s">
        <v>1876</v>
      </c>
      <c r="AM138" s="79" t="s">
        <v>1920</v>
      </c>
      <c r="AN138" s="79" t="b">
        <v>0</v>
      </c>
      <c r="AO138" s="85" t="s">
        <v>1869</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3</v>
      </c>
      <c r="BC138" s="78" t="str">
        <f>REPLACE(INDEX(GroupVertices[Group],MATCH(Edges24[[#This Row],[Vertex 2]],GroupVertices[Vertex],0)),1,1,"")</f>
        <v>3</v>
      </c>
      <c r="BD138" s="48"/>
      <c r="BE138" s="49"/>
      <c r="BF138" s="48"/>
      <c r="BG138" s="49"/>
      <c r="BH138" s="48"/>
      <c r="BI138" s="49"/>
      <c r="BJ138" s="48"/>
      <c r="BK138" s="49"/>
      <c r="BL138" s="48"/>
    </row>
    <row r="139" spans="1:64" ht="15">
      <c r="A139" s="64" t="s">
        <v>341</v>
      </c>
      <c r="B139" s="64" t="s">
        <v>624</v>
      </c>
      <c r="C139" s="65"/>
      <c r="D139" s="66"/>
      <c r="E139" s="67"/>
      <c r="F139" s="68"/>
      <c r="G139" s="65"/>
      <c r="H139" s="69"/>
      <c r="I139" s="70"/>
      <c r="J139" s="70"/>
      <c r="K139" s="34" t="s">
        <v>65</v>
      </c>
      <c r="L139" s="77">
        <v>220</v>
      </c>
      <c r="M139" s="77"/>
      <c r="N139" s="72"/>
      <c r="O139" s="79" t="s">
        <v>647</v>
      </c>
      <c r="P139" s="81">
        <v>43464.06689814815</v>
      </c>
      <c r="Q139" s="79" t="s">
        <v>735</v>
      </c>
      <c r="R139" s="79"/>
      <c r="S139" s="79"/>
      <c r="T139" s="79"/>
      <c r="U139" s="79"/>
      <c r="V139" s="82" t="s">
        <v>938</v>
      </c>
      <c r="W139" s="81">
        <v>43464.06689814815</v>
      </c>
      <c r="X139" s="82" t="s">
        <v>1291</v>
      </c>
      <c r="Y139" s="79"/>
      <c r="Z139" s="79"/>
      <c r="AA139" s="85" t="s">
        <v>1636</v>
      </c>
      <c r="AB139" s="85" t="s">
        <v>1870</v>
      </c>
      <c r="AC139" s="79" t="b">
        <v>0</v>
      </c>
      <c r="AD139" s="79">
        <v>0</v>
      </c>
      <c r="AE139" s="85" t="s">
        <v>1903</v>
      </c>
      <c r="AF139" s="79" t="b">
        <v>0</v>
      </c>
      <c r="AG139" s="79" t="s">
        <v>1909</v>
      </c>
      <c r="AH139" s="79"/>
      <c r="AI139" s="85" t="s">
        <v>1876</v>
      </c>
      <c r="AJ139" s="79" t="b">
        <v>0</v>
      </c>
      <c r="AK139" s="79">
        <v>0</v>
      </c>
      <c r="AL139" s="85" t="s">
        <v>1876</v>
      </c>
      <c r="AM139" s="79" t="s">
        <v>1921</v>
      </c>
      <c r="AN139" s="79" t="b">
        <v>0</v>
      </c>
      <c r="AO139" s="85" t="s">
        <v>1870</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38</v>
      </c>
      <c r="BC139" s="78" t="str">
        <f>REPLACE(INDEX(GroupVertices[Group],MATCH(Edges24[[#This Row],[Vertex 2]],GroupVertices[Vertex],0)),1,1,"")</f>
        <v>38</v>
      </c>
      <c r="BD139" s="48">
        <v>3</v>
      </c>
      <c r="BE139" s="49">
        <v>14.285714285714286</v>
      </c>
      <c r="BF139" s="48">
        <v>2</v>
      </c>
      <c r="BG139" s="49">
        <v>9.523809523809524</v>
      </c>
      <c r="BH139" s="48">
        <v>0</v>
      </c>
      <c r="BI139" s="49">
        <v>0</v>
      </c>
      <c r="BJ139" s="48">
        <v>16</v>
      </c>
      <c r="BK139" s="49">
        <v>76.19047619047619</v>
      </c>
      <c r="BL139" s="48">
        <v>21</v>
      </c>
    </row>
    <row r="140" spans="1:64" ht="15">
      <c r="A140" s="64" t="s">
        <v>342</v>
      </c>
      <c r="B140" s="64" t="s">
        <v>625</v>
      </c>
      <c r="C140" s="65"/>
      <c r="D140" s="66"/>
      <c r="E140" s="67"/>
      <c r="F140" s="68"/>
      <c r="G140" s="65"/>
      <c r="H140" s="69"/>
      <c r="I140" s="70"/>
      <c r="J140" s="70"/>
      <c r="K140" s="34" t="s">
        <v>65</v>
      </c>
      <c r="L140" s="77">
        <v>221</v>
      </c>
      <c r="M140" s="77"/>
      <c r="N140" s="72"/>
      <c r="O140" s="79" t="s">
        <v>646</v>
      </c>
      <c r="P140" s="81">
        <v>43465.38302083333</v>
      </c>
      <c r="Q140" s="79" t="s">
        <v>736</v>
      </c>
      <c r="R140" s="82" t="s">
        <v>796</v>
      </c>
      <c r="S140" s="79" t="s">
        <v>801</v>
      </c>
      <c r="T140" s="79"/>
      <c r="U140" s="79"/>
      <c r="V140" s="82" t="s">
        <v>976</v>
      </c>
      <c r="W140" s="81">
        <v>43465.38302083333</v>
      </c>
      <c r="X140" s="82" t="s">
        <v>1292</v>
      </c>
      <c r="Y140" s="79"/>
      <c r="Z140" s="79"/>
      <c r="AA140" s="85" t="s">
        <v>1637</v>
      </c>
      <c r="AB140" s="79"/>
      <c r="AC140" s="79" t="b">
        <v>0</v>
      </c>
      <c r="AD140" s="79">
        <v>0</v>
      </c>
      <c r="AE140" s="85" t="s">
        <v>1876</v>
      </c>
      <c r="AF140" s="79" t="b">
        <v>1</v>
      </c>
      <c r="AG140" s="79" t="s">
        <v>1909</v>
      </c>
      <c r="AH140" s="79"/>
      <c r="AI140" s="85" t="s">
        <v>1917</v>
      </c>
      <c r="AJ140" s="79" t="b">
        <v>0</v>
      </c>
      <c r="AK140" s="79">
        <v>0</v>
      </c>
      <c r="AL140" s="85" t="s">
        <v>1876</v>
      </c>
      <c r="AM140" s="79" t="s">
        <v>1919</v>
      </c>
      <c r="AN140" s="79" t="b">
        <v>0</v>
      </c>
      <c r="AO140" s="85" t="s">
        <v>1637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37</v>
      </c>
      <c r="BC140" s="78" t="str">
        <f>REPLACE(INDEX(GroupVertices[Group],MATCH(Edges24[[#This Row],[Vertex 2]],GroupVertices[Vertex],0)),1,1,"")</f>
        <v>37</v>
      </c>
      <c r="BD140" s="48">
        <v>2</v>
      </c>
      <c r="BE140" s="49">
        <v>7.407407407407407</v>
      </c>
      <c r="BF140" s="48">
        <v>3</v>
      </c>
      <c r="BG140" s="49">
        <v>11.11111111111111</v>
      </c>
      <c r="BH140" s="48">
        <v>0</v>
      </c>
      <c r="BI140" s="49">
        <v>0</v>
      </c>
      <c r="BJ140" s="48">
        <v>22</v>
      </c>
      <c r="BK140" s="49">
        <v>81.48148148148148</v>
      </c>
      <c r="BL140" s="48">
        <v>27</v>
      </c>
    </row>
    <row r="141" spans="1:64" ht="15">
      <c r="A141" s="64" t="s">
        <v>343</v>
      </c>
      <c r="B141" s="64" t="s">
        <v>626</v>
      </c>
      <c r="C141" s="65"/>
      <c r="D141" s="66"/>
      <c r="E141" s="67"/>
      <c r="F141" s="68"/>
      <c r="G141" s="65"/>
      <c r="H141" s="69"/>
      <c r="I141" s="70"/>
      <c r="J141" s="70"/>
      <c r="K141" s="34" t="s">
        <v>65</v>
      </c>
      <c r="L141" s="77">
        <v>222</v>
      </c>
      <c r="M141" s="77"/>
      <c r="N141" s="72"/>
      <c r="O141" s="79" t="s">
        <v>647</v>
      </c>
      <c r="P141" s="81">
        <v>43465.675532407404</v>
      </c>
      <c r="Q141" s="79" t="s">
        <v>737</v>
      </c>
      <c r="R141" s="79"/>
      <c r="S141" s="79"/>
      <c r="T141" s="79"/>
      <c r="U141" s="79"/>
      <c r="V141" s="82" t="s">
        <v>977</v>
      </c>
      <c r="W141" s="81">
        <v>43465.675532407404</v>
      </c>
      <c r="X141" s="82" t="s">
        <v>1293</v>
      </c>
      <c r="Y141" s="79"/>
      <c r="Z141" s="79"/>
      <c r="AA141" s="85" t="s">
        <v>1638</v>
      </c>
      <c r="AB141" s="85" t="s">
        <v>1871</v>
      </c>
      <c r="AC141" s="79" t="b">
        <v>0</v>
      </c>
      <c r="AD141" s="79">
        <v>0</v>
      </c>
      <c r="AE141" s="85" t="s">
        <v>1904</v>
      </c>
      <c r="AF141" s="79" t="b">
        <v>0</v>
      </c>
      <c r="AG141" s="79" t="s">
        <v>1909</v>
      </c>
      <c r="AH141" s="79"/>
      <c r="AI141" s="85" t="s">
        <v>1876</v>
      </c>
      <c r="AJ141" s="79" t="b">
        <v>0</v>
      </c>
      <c r="AK141" s="79">
        <v>0</v>
      </c>
      <c r="AL141" s="85" t="s">
        <v>1876</v>
      </c>
      <c r="AM141" s="79" t="s">
        <v>1920</v>
      </c>
      <c r="AN141" s="79" t="b">
        <v>0</v>
      </c>
      <c r="AO141" s="85" t="s">
        <v>1871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23</v>
      </c>
      <c r="BC141" s="78" t="str">
        <f>REPLACE(INDEX(GroupVertices[Group],MATCH(Edges24[[#This Row],[Vertex 2]],GroupVertices[Vertex],0)),1,1,"")</f>
        <v>23</v>
      </c>
      <c r="BD141" s="48">
        <v>0</v>
      </c>
      <c r="BE141" s="49">
        <v>0</v>
      </c>
      <c r="BF141" s="48">
        <v>4</v>
      </c>
      <c r="BG141" s="49">
        <v>9.30232558139535</v>
      </c>
      <c r="BH141" s="48">
        <v>0</v>
      </c>
      <c r="BI141" s="49">
        <v>0</v>
      </c>
      <c r="BJ141" s="48">
        <v>39</v>
      </c>
      <c r="BK141" s="49">
        <v>90.69767441860465</v>
      </c>
      <c r="BL141" s="48">
        <v>43</v>
      </c>
    </row>
    <row r="142" spans="1:64" ht="15">
      <c r="A142" s="64" t="s">
        <v>343</v>
      </c>
      <c r="B142" s="64" t="s">
        <v>343</v>
      </c>
      <c r="C142" s="65"/>
      <c r="D142" s="66"/>
      <c r="E142" s="67"/>
      <c r="F142" s="68"/>
      <c r="G142" s="65"/>
      <c r="H142" s="69"/>
      <c r="I142" s="70"/>
      <c r="J142" s="70"/>
      <c r="K142" s="34" t="s">
        <v>65</v>
      </c>
      <c r="L142" s="77">
        <v>223</v>
      </c>
      <c r="M142" s="77"/>
      <c r="N142" s="72"/>
      <c r="O142" s="79" t="s">
        <v>176</v>
      </c>
      <c r="P142" s="81">
        <v>43465.67569444444</v>
      </c>
      <c r="Q142" s="79" t="s">
        <v>738</v>
      </c>
      <c r="R142" s="82" t="s">
        <v>797</v>
      </c>
      <c r="S142" s="79" t="s">
        <v>801</v>
      </c>
      <c r="T142" s="79" t="s">
        <v>840</v>
      </c>
      <c r="U142" s="79"/>
      <c r="V142" s="82" t="s">
        <v>977</v>
      </c>
      <c r="W142" s="81">
        <v>43465.67569444444</v>
      </c>
      <c r="X142" s="82" t="s">
        <v>1294</v>
      </c>
      <c r="Y142" s="79"/>
      <c r="Z142" s="79"/>
      <c r="AA142" s="85" t="s">
        <v>1639</v>
      </c>
      <c r="AB142" s="79"/>
      <c r="AC142" s="79" t="b">
        <v>0</v>
      </c>
      <c r="AD142" s="79">
        <v>2</v>
      </c>
      <c r="AE142" s="85" t="s">
        <v>1876</v>
      </c>
      <c r="AF142" s="79" t="b">
        <v>1</v>
      </c>
      <c r="AG142" s="79" t="s">
        <v>1909</v>
      </c>
      <c r="AH142" s="79"/>
      <c r="AI142" s="85" t="s">
        <v>1871</v>
      </c>
      <c r="AJ142" s="79" t="b">
        <v>0</v>
      </c>
      <c r="AK142" s="79">
        <v>0</v>
      </c>
      <c r="AL142" s="85" t="s">
        <v>1876</v>
      </c>
      <c r="AM142" s="79" t="s">
        <v>1920</v>
      </c>
      <c r="AN142" s="79" t="b">
        <v>0</v>
      </c>
      <c r="AO142" s="85" t="s">
        <v>1639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23</v>
      </c>
      <c r="BC142" s="78" t="str">
        <f>REPLACE(INDEX(GroupVertices[Group],MATCH(Edges24[[#This Row],[Vertex 2]],GroupVertices[Vertex],0)),1,1,"")</f>
        <v>23</v>
      </c>
      <c r="BD142" s="48">
        <v>0</v>
      </c>
      <c r="BE142" s="49">
        <v>0</v>
      </c>
      <c r="BF142" s="48">
        <v>4</v>
      </c>
      <c r="BG142" s="49">
        <v>9.523809523809524</v>
      </c>
      <c r="BH142" s="48">
        <v>0</v>
      </c>
      <c r="BI142" s="49">
        <v>0</v>
      </c>
      <c r="BJ142" s="48">
        <v>38</v>
      </c>
      <c r="BK142" s="49">
        <v>90.47619047619048</v>
      </c>
      <c r="BL142" s="48">
        <v>42</v>
      </c>
    </row>
    <row r="143" spans="1:64" ht="15">
      <c r="A143" s="64" t="s">
        <v>344</v>
      </c>
      <c r="B143" s="64" t="s">
        <v>343</v>
      </c>
      <c r="C143" s="65"/>
      <c r="D143" s="66"/>
      <c r="E143" s="67"/>
      <c r="F143" s="68"/>
      <c r="G143" s="65"/>
      <c r="H143" s="69"/>
      <c r="I143" s="70"/>
      <c r="J143" s="70"/>
      <c r="K143" s="34" t="s">
        <v>65</v>
      </c>
      <c r="L143" s="77">
        <v>224</v>
      </c>
      <c r="M143" s="77"/>
      <c r="N143" s="72"/>
      <c r="O143" s="79" t="s">
        <v>646</v>
      </c>
      <c r="P143" s="81">
        <v>43467.01038194444</v>
      </c>
      <c r="Q143" s="79" t="s">
        <v>739</v>
      </c>
      <c r="R143" s="79"/>
      <c r="S143" s="79"/>
      <c r="T143" s="79"/>
      <c r="U143" s="79"/>
      <c r="V143" s="82" t="s">
        <v>978</v>
      </c>
      <c r="W143" s="81">
        <v>43467.01038194444</v>
      </c>
      <c r="X143" s="82" t="s">
        <v>1295</v>
      </c>
      <c r="Y143" s="79"/>
      <c r="Z143" s="79"/>
      <c r="AA143" s="85" t="s">
        <v>1640</v>
      </c>
      <c r="AB143" s="79"/>
      <c r="AC143" s="79" t="b">
        <v>0</v>
      </c>
      <c r="AD143" s="79">
        <v>0</v>
      </c>
      <c r="AE143" s="85" t="s">
        <v>1876</v>
      </c>
      <c r="AF143" s="79" t="b">
        <v>1</v>
      </c>
      <c r="AG143" s="79" t="s">
        <v>1909</v>
      </c>
      <c r="AH143" s="79"/>
      <c r="AI143" s="85" t="s">
        <v>1871</v>
      </c>
      <c r="AJ143" s="79" t="b">
        <v>0</v>
      </c>
      <c r="AK143" s="79">
        <v>1</v>
      </c>
      <c r="AL143" s="85" t="s">
        <v>1639</v>
      </c>
      <c r="AM143" s="79" t="s">
        <v>1921</v>
      </c>
      <c r="AN143" s="79" t="b">
        <v>0</v>
      </c>
      <c r="AO143" s="85" t="s">
        <v>1639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23</v>
      </c>
      <c r="BC143" s="78" t="str">
        <f>REPLACE(INDEX(GroupVertices[Group],MATCH(Edges24[[#This Row],[Vertex 2]],GroupVertices[Vertex],0)),1,1,"")</f>
        <v>23</v>
      </c>
      <c r="BD143" s="48">
        <v>0</v>
      </c>
      <c r="BE143" s="49">
        <v>0</v>
      </c>
      <c r="BF143" s="48">
        <v>3</v>
      </c>
      <c r="BG143" s="49">
        <v>13.636363636363637</v>
      </c>
      <c r="BH143" s="48">
        <v>0</v>
      </c>
      <c r="BI143" s="49">
        <v>0</v>
      </c>
      <c r="BJ143" s="48">
        <v>19</v>
      </c>
      <c r="BK143" s="49">
        <v>86.36363636363636</v>
      </c>
      <c r="BL143" s="48">
        <v>22</v>
      </c>
    </row>
    <row r="144" spans="1:64" ht="15">
      <c r="A144" s="64" t="s">
        <v>345</v>
      </c>
      <c r="B144" s="64" t="s">
        <v>345</v>
      </c>
      <c r="C144" s="65"/>
      <c r="D144" s="66"/>
      <c r="E144" s="67"/>
      <c r="F144" s="68"/>
      <c r="G144" s="65"/>
      <c r="H144" s="69"/>
      <c r="I144" s="70"/>
      <c r="J144" s="70"/>
      <c r="K144" s="34" t="s">
        <v>65</v>
      </c>
      <c r="L144" s="77">
        <v>225</v>
      </c>
      <c r="M144" s="77"/>
      <c r="N144" s="72"/>
      <c r="O144" s="79" t="s">
        <v>176</v>
      </c>
      <c r="P144" s="81">
        <v>43399.3269212963</v>
      </c>
      <c r="Q144" s="79" t="s">
        <v>740</v>
      </c>
      <c r="R144" s="79"/>
      <c r="S144" s="79"/>
      <c r="T144" s="79"/>
      <c r="U144" s="82" t="s">
        <v>858</v>
      </c>
      <c r="V144" s="82" t="s">
        <v>858</v>
      </c>
      <c r="W144" s="81">
        <v>43399.3269212963</v>
      </c>
      <c r="X144" s="82" t="s">
        <v>1296</v>
      </c>
      <c r="Y144" s="79"/>
      <c r="Z144" s="79"/>
      <c r="AA144" s="85" t="s">
        <v>1641</v>
      </c>
      <c r="AB144" s="79"/>
      <c r="AC144" s="79" t="b">
        <v>0</v>
      </c>
      <c r="AD144" s="79">
        <v>42</v>
      </c>
      <c r="AE144" s="85" t="s">
        <v>1876</v>
      </c>
      <c r="AF144" s="79" t="b">
        <v>0</v>
      </c>
      <c r="AG144" s="79" t="s">
        <v>1910</v>
      </c>
      <c r="AH144" s="79"/>
      <c r="AI144" s="85" t="s">
        <v>1876</v>
      </c>
      <c r="AJ144" s="79" t="b">
        <v>0</v>
      </c>
      <c r="AK144" s="79">
        <v>90</v>
      </c>
      <c r="AL144" s="85" t="s">
        <v>1876</v>
      </c>
      <c r="AM144" s="79" t="s">
        <v>1921</v>
      </c>
      <c r="AN144" s="79" t="b">
        <v>0</v>
      </c>
      <c r="AO144" s="85" t="s">
        <v>1641</v>
      </c>
      <c r="AP144" s="79" t="s">
        <v>1939</v>
      </c>
      <c r="AQ144" s="79">
        <v>0</v>
      </c>
      <c r="AR144" s="79">
        <v>0</v>
      </c>
      <c r="AS144" s="79"/>
      <c r="AT144" s="79"/>
      <c r="AU144" s="79"/>
      <c r="AV144" s="79"/>
      <c r="AW144" s="79"/>
      <c r="AX144" s="79"/>
      <c r="AY144" s="79"/>
      <c r="AZ144" s="79"/>
      <c r="BA144">
        <v>1</v>
      </c>
      <c r="BB144" s="78" t="str">
        <f>REPLACE(INDEX(GroupVertices[Group],MATCH(Edges24[[#This Row],[Vertex 1]],GroupVertices[Vertex],0)),1,1,"")</f>
        <v>36</v>
      </c>
      <c r="BC144" s="78" t="str">
        <f>REPLACE(INDEX(GroupVertices[Group],MATCH(Edges24[[#This Row],[Vertex 2]],GroupVertices[Vertex],0)),1,1,"")</f>
        <v>36</v>
      </c>
      <c r="BD144" s="48">
        <v>0</v>
      </c>
      <c r="BE144" s="49">
        <v>0</v>
      </c>
      <c r="BF144" s="48">
        <v>0</v>
      </c>
      <c r="BG144" s="49">
        <v>0</v>
      </c>
      <c r="BH144" s="48">
        <v>0</v>
      </c>
      <c r="BI144" s="49">
        <v>0</v>
      </c>
      <c r="BJ144" s="48">
        <v>16</v>
      </c>
      <c r="BK144" s="49">
        <v>100</v>
      </c>
      <c r="BL144" s="48">
        <v>16</v>
      </c>
    </row>
    <row r="145" spans="1:64" ht="15">
      <c r="A145" s="64" t="s">
        <v>346</v>
      </c>
      <c r="B145" s="64" t="s">
        <v>345</v>
      </c>
      <c r="C145" s="65"/>
      <c r="D145" s="66"/>
      <c r="E145" s="67"/>
      <c r="F145" s="68"/>
      <c r="G145" s="65"/>
      <c r="H145" s="69"/>
      <c r="I145" s="70"/>
      <c r="J145" s="70"/>
      <c r="K145" s="34" t="s">
        <v>65</v>
      </c>
      <c r="L145" s="77">
        <v>226</v>
      </c>
      <c r="M145" s="77"/>
      <c r="N145" s="72"/>
      <c r="O145" s="79" t="s">
        <v>646</v>
      </c>
      <c r="P145" s="81">
        <v>43467.075011574074</v>
      </c>
      <c r="Q145" s="79" t="s">
        <v>741</v>
      </c>
      <c r="R145" s="79"/>
      <c r="S145" s="79"/>
      <c r="T145" s="79"/>
      <c r="U145" s="79"/>
      <c r="V145" s="82" t="s">
        <v>979</v>
      </c>
      <c r="W145" s="81">
        <v>43467.075011574074</v>
      </c>
      <c r="X145" s="82" t="s">
        <v>1297</v>
      </c>
      <c r="Y145" s="79"/>
      <c r="Z145" s="79"/>
      <c r="AA145" s="85" t="s">
        <v>1642</v>
      </c>
      <c r="AB145" s="79"/>
      <c r="AC145" s="79" t="b">
        <v>0</v>
      </c>
      <c r="AD145" s="79">
        <v>0</v>
      </c>
      <c r="AE145" s="85" t="s">
        <v>1876</v>
      </c>
      <c r="AF145" s="79" t="b">
        <v>0</v>
      </c>
      <c r="AG145" s="79" t="s">
        <v>1910</v>
      </c>
      <c r="AH145" s="79"/>
      <c r="AI145" s="85" t="s">
        <v>1876</v>
      </c>
      <c r="AJ145" s="79" t="b">
        <v>0</v>
      </c>
      <c r="AK145" s="79">
        <v>90</v>
      </c>
      <c r="AL145" s="85" t="s">
        <v>1641</v>
      </c>
      <c r="AM145" s="79" t="s">
        <v>1929</v>
      </c>
      <c r="AN145" s="79" t="b">
        <v>0</v>
      </c>
      <c r="AO145" s="85" t="s">
        <v>1641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36</v>
      </c>
      <c r="BC145" s="78" t="str">
        <f>REPLACE(INDEX(GroupVertices[Group],MATCH(Edges24[[#This Row],[Vertex 2]],GroupVertices[Vertex],0)),1,1,"")</f>
        <v>36</v>
      </c>
      <c r="BD145" s="48">
        <v>0</v>
      </c>
      <c r="BE145" s="49">
        <v>0</v>
      </c>
      <c r="BF145" s="48">
        <v>0</v>
      </c>
      <c r="BG145" s="49">
        <v>0</v>
      </c>
      <c r="BH145" s="48">
        <v>0</v>
      </c>
      <c r="BI145" s="49">
        <v>0</v>
      </c>
      <c r="BJ145" s="48">
        <v>18</v>
      </c>
      <c r="BK145" s="49">
        <v>100</v>
      </c>
      <c r="BL145" s="48">
        <v>18</v>
      </c>
    </row>
    <row r="146" spans="1:64" ht="15">
      <c r="A146" s="64" t="s">
        <v>347</v>
      </c>
      <c r="B146" s="64" t="s">
        <v>347</v>
      </c>
      <c r="C146" s="65"/>
      <c r="D146" s="66"/>
      <c r="E146" s="67"/>
      <c r="F146" s="68"/>
      <c r="G146" s="65"/>
      <c r="H146" s="69"/>
      <c r="I146" s="70"/>
      <c r="J146" s="70"/>
      <c r="K146" s="34" t="s">
        <v>65</v>
      </c>
      <c r="L146" s="77">
        <v>227</v>
      </c>
      <c r="M146" s="77"/>
      <c r="N146" s="72"/>
      <c r="O146" s="79" t="s">
        <v>176</v>
      </c>
      <c r="P146" s="81">
        <v>43467.07539351852</v>
      </c>
      <c r="Q146" s="79" t="s">
        <v>742</v>
      </c>
      <c r="R146" s="79"/>
      <c r="S146" s="79"/>
      <c r="T146" s="79"/>
      <c r="U146" s="82" t="s">
        <v>859</v>
      </c>
      <c r="V146" s="82" t="s">
        <v>859</v>
      </c>
      <c r="W146" s="81">
        <v>43467.07539351852</v>
      </c>
      <c r="X146" s="82" t="s">
        <v>1298</v>
      </c>
      <c r="Y146" s="79"/>
      <c r="Z146" s="79"/>
      <c r="AA146" s="85" t="s">
        <v>1643</v>
      </c>
      <c r="AB146" s="79"/>
      <c r="AC146" s="79" t="b">
        <v>0</v>
      </c>
      <c r="AD146" s="79">
        <v>1</v>
      </c>
      <c r="AE146" s="85" t="s">
        <v>1876</v>
      </c>
      <c r="AF146" s="79" t="b">
        <v>0</v>
      </c>
      <c r="AG146" s="79" t="s">
        <v>1909</v>
      </c>
      <c r="AH146" s="79"/>
      <c r="AI146" s="85" t="s">
        <v>1876</v>
      </c>
      <c r="AJ146" s="79" t="b">
        <v>0</v>
      </c>
      <c r="AK146" s="79">
        <v>1</v>
      </c>
      <c r="AL146" s="85" t="s">
        <v>1876</v>
      </c>
      <c r="AM146" s="79" t="s">
        <v>1923</v>
      </c>
      <c r="AN146" s="79" t="b">
        <v>0</v>
      </c>
      <c r="AO146" s="85" t="s">
        <v>1643</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5</v>
      </c>
      <c r="BC146" s="78" t="str">
        <f>REPLACE(INDEX(GroupVertices[Group],MATCH(Edges24[[#This Row],[Vertex 2]],GroupVertices[Vertex],0)),1,1,"")</f>
        <v>5</v>
      </c>
      <c r="BD146" s="48">
        <v>0</v>
      </c>
      <c r="BE146" s="49">
        <v>0</v>
      </c>
      <c r="BF146" s="48">
        <v>0</v>
      </c>
      <c r="BG146" s="49">
        <v>0</v>
      </c>
      <c r="BH146" s="48">
        <v>0</v>
      </c>
      <c r="BI146" s="49">
        <v>0</v>
      </c>
      <c r="BJ146" s="48">
        <v>14</v>
      </c>
      <c r="BK146" s="49">
        <v>100</v>
      </c>
      <c r="BL146" s="48">
        <v>14</v>
      </c>
    </row>
    <row r="147" spans="1:64" ht="15">
      <c r="A147" s="64" t="s">
        <v>347</v>
      </c>
      <c r="B147" s="64" t="s">
        <v>347</v>
      </c>
      <c r="C147" s="65"/>
      <c r="D147" s="66"/>
      <c r="E147" s="67"/>
      <c r="F147" s="68"/>
      <c r="G147" s="65"/>
      <c r="H147" s="69"/>
      <c r="I147" s="70"/>
      <c r="J147" s="70"/>
      <c r="K147" s="34" t="s">
        <v>65</v>
      </c>
      <c r="L147" s="77">
        <v>228</v>
      </c>
      <c r="M147" s="77"/>
      <c r="N147" s="72"/>
      <c r="O147" s="79" t="s">
        <v>176</v>
      </c>
      <c r="P147" s="81">
        <v>43467.09905092593</v>
      </c>
      <c r="Q147" s="79" t="s">
        <v>743</v>
      </c>
      <c r="R147" s="79"/>
      <c r="S147" s="79"/>
      <c r="T147" s="79"/>
      <c r="U147" s="82" t="s">
        <v>859</v>
      </c>
      <c r="V147" s="82" t="s">
        <v>859</v>
      </c>
      <c r="W147" s="81">
        <v>43467.09905092593</v>
      </c>
      <c r="X147" s="82" t="s">
        <v>1299</v>
      </c>
      <c r="Y147" s="79"/>
      <c r="Z147" s="79"/>
      <c r="AA147" s="85" t="s">
        <v>1644</v>
      </c>
      <c r="AB147" s="79"/>
      <c r="AC147" s="79" t="b">
        <v>0</v>
      </c>
      <c r="AD147" s="79">
        <v>0</v>
      </c>
      <c r="AE147" s="85" t="s">
        <v>1876</v>
      </c>
      <c r="AF147" s="79" t="b">
        <v>0</v>
      </c>
      <c r="AG147" s="79" t="s">
        <v>1909</v>
      </c>
      <c r="AH147" s="79"/>
      <c r="AI147" s="85" t="s">
        <v>1876</v>
      </c>
      <c r="AJ147" s="79" t="b">
        <v>0</v>
      </c>
      <c r="AK147" s="79">
        <v>1</v>
      </c>
      <c r="AL147" s="85" t="s">
        <v>1643</v>
      </c>
      <c r="AM147" s="79" t="s">
        <v>1923</v>
      </c>
      <c r="AN147" s="79" t="b">
        <v>0</v>
      </c>
      <c r="AO147" s="85" t="s">
        <v>1643</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5</v>
      </c>
      <c r="BC147" s="78" t="str">
        <f>REPLACE(INDEX(GroupVertices[Group],MATCH(Edges24[[#This Row],[Vertex 2]],GroupVertices[Vertex],0)),1,1,"")</f>
        <v>5</v>
      </c>
      <c r="BD147" s="48">
        <v>0</v>
      </c>
      <c r="BE147" s="49">
        <v>0</v>
      </c>
      <c r="BF147" s="48">
        <v>0</v>
      </c>
      <c r="BG147" s="49">
        <v>0</v>
      </c>
      <c r="BH147" s="48">
        <v>0</v>
      </c>
      <c r="BI147" s="49">
        <v>0</v>
      </c>
      <c r="BJ147" s="48">
        <v>16</v>
      </c>
      <c r="BK147" s="49">
        <v>100</v>
      </c>
      <c r="BL147" s="48">
        <v>16</v>
      </c>
    </row>
    <row r="148" spans="1:64" ht="15">
      <c r="A148" s="64" t="s">
        <v>348</v>
      </c>
      <c r="B148" s="64" t="s">
        <v>627</v>
      </c>
      <c r="C148" s="65"/>
      <c r="D148" s="66"/>
      <c r="E148" s="67"/>
      <c r="F148" s="68"/>
      <c r="G148" s="65"/>
      <c r="H148" s="69"/>
      <c r="I148" s="70"/>
      <c r="J148" s="70"/>
      <c r="K148" s="34" t="s">
        <v>65</v>
      </c>
      <c r="L148" s="77">
        <v>229</v>
      </c>
      <c r="M148" s="77"/>
      <c r="N148" s="72"/>
      <c r="O148" s="79" t="s">
        <v>646</v>
      </c>
      <c r="P148" s="81">
        <v>43426.81914351852</v>
      </c>
      <c r="Q148" s="79" t="s">
        <v>744</v>
      </c>
      <c r="R148" s="79"/>
      <c r="S148" s="79"/>
      <c r="T148" s="79"/>
      <c r="U148" s="82" t="s">
        <v>860</v>
      </c>
      <c r="V148" s="82" t="s">
        <v>860</v>
      </c>
      <c r="W148" s="81">
        <v>43426.81914351852</v>
      </c>
      <c r="X148" s="82" t="s">
        <v>1300</v>
      </c>
      <c r="Y148" s="79"/>
      <c r="Z148" s="79"/>
      <c r="AA148" s="85" t="s">
        <v>1645</v>
      </c>
      <c r="AB148" s="85" t="s">
        <v>1872</v>
      </c>
      <c r="AC148" s="79" t="b">
        <v>0</v>
      </c>
      <c r="AD148" s="79">
        <v>1</v>
      </c>
      <c r="AE148" s="85" t="s">
        <v>1905</v>
      </c>
      <c r="AF148" s="79" t="b">
        <v>0</v>
      </c>
      <c r="AG148" s="79" t="s">
        <v>1910</v>
      </c>
      <c r="AH148" s="79"/>
      <c r="AI148" s="85" t="s">
        <v>1876</v>
      </c>
      <c r="AJ148" s="79" t="b">
        <v>0</v>
      </c>
      <c r="AK148" s="79">
        <v>1</v>
      </c>
      <c r="AL148" s="85" t="s">
        <v>1876</v>
      </c>
      <c r="AM148" s="79" t="s">
        <v>1921</v>
      </c>
      <c r="AN148" s="79" t="b">
        <v>0</v>
      </c>
      <c r="AO148" s="85" t="s">
        <v>1872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6</v>
      </c>
      <c r="BC148" s="78" t="str">
        <f>REPLACE(INDEX(GroupVertices[Group],MATCH(Edges24[[#This Row],[Vertex 2]],GroupVertices[Vertex],0)),1,1,"")</f>
        <v>6</v>
      </c>
      <c r="BD148" s="48"/>
      <c r="BE148" s="49"/>
      <c r="BF148" s="48"/>
      <c r="BG148" s="49"/>
      <c r="BH148" s="48"/>
      <c r="BI148" s="49"/>
      <c r="BJ148" s="48"/>
      <c r="BK148" s="49"/>
      <c r="BL148" s="48"/>
    </row>
    <row r="149" spans="1:64" ht="15">
      <c r="A149" s="64" t="s">
        <v>349</v>
      </c>
      <c r="B149" s="64" t="s">
        <v>348</v>
      </c>
      <c r="C149" s="65"/>
      <c r="D149" s="66"/>
      <c r="E149" s="67"/>
      <c r="F149" s="68"/>
      <c r="G149" s="65"/>
      <c r="H149" s="69"/>
      <c r="I149" s="70"/>
      <c r="J149" s="70"/>
      <c r="K149" s="34" t="s">
        <v>65</v>
      </c>
      <c r="L149" s="77">
        <v>230</v>
      </c>
      <c r="M149" s="77"/>
      <c r="N149" s="72"/>
      <c r="O149" s="79" t="s">
        <v>646</v>
      </c>
      <c r="P149" s="81">
        <v>43467.52486111111</v>
      </c>
      <c r="Q149" s="79" t="s">
        <v>745</v>
      </c>
      <c r="R149" s="79"/>
      <c r="S149" s="79"/>
      <c r="T149" s="79"/>
      <c r="U149" s="79"/>
      <c r="V149" s="82" t="s">
        <v>980</v>
      </c>
      <c r="W149" s="81">
        <v>43467.52486111111</v>
      </c>
      <c r="X149" s="82" t="s">
        <v>1301</v>
      </c>
      <c r="Y149" s="79"/>
      <c r="Z149" s="79"/>
      <c r="AA149" s="85" t="s">
        <v>1646</v>
      </c>
      <c r="AB149" s="79"/>
      <c r="AC149" s="79" t="b">
        <v>0</v>
      </c>
      <c r="AD149" s="79">
        <v>0</v>
      </c>
      <c r="AE149" s="85" t="s">
        <v>1876</v>
      </c>
      <c r="AF149" s="79" t="b">
        <v>0</v>
      </c>
      <c r="AG149" s="79" t="s">
        <v>1910</v>
      </c>
      <c r="AH149" s="79"/>
      <c r="AI149" s="85" t="s">
        <v>1876</v>
      </c>
      <c r="AJ149" s="79" t="b">
        <v>0</v>
      </c>
      <c r="AK149" s="79">
        <v>2</v>
      </c>
      <c r="AL149" s="85" t="s">
        <v>1650</v>
      </c>
      <c r="AM149" s="79" t="s">
        <v>1919</v>
      </c>
      <c r="AN149" s="79" t="b">
        <v>0</v>
      </c>
      <c r="AO149" s="85" t="s">
        <v>1650</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v>0</v>
      </c>
      <c r="BE149" s="49">
        <v>0</v>
      </c>
      <c r="BF149" s="48">
        <v>1</v>
      </c>
      <c r="BG149" s="49">
        <v>4.166666666666667</v>
      </c>
      <c r="BH149" s="48">
        <v>0</v>
      </c>
      <c r="BI149" s="49">
        <v>0</v>
      </c>
      <c r="BJ149" s="48">
        <v>23</v>
      </c>
      <c r="BK149" s="49">
        <v>95.83333333333333</v>
      </c>
      <c r="BL149" s="48">
        <v>24</v>
      </c>
    </row>
    <row r="150" spans="1:64" ht="15">
      <c r="A150" s="64" t="s">
        <v>350</v>
      </c>
      <c r="B150" s="64" t="s">
        <v>353</v>
      </c>
      <c r="C150" s="65"/>
      <c r="D150" s="66"/>
      <c r="E150" s="67"/>
      <c r="F150" s="68"/>
      <c r="G150" s="65"/>
      <c r="H150" s="69"/>
      <c r="I150" s="70"/>
      <c r="J150" s="70"/>
      <c r="K150" s="34" t="s">
        <v>65</v>
      </c>
      <c r="L150" s="77">
        <v>231</v>
      </c>
      <c r="M150" s="77"/>
      <c r="N150" s="72"/>
      <c r="O150" s="79" t="s">
        <v>646</v>
      </c>
      <c r="P150" s="81">
        <v>43467.68586805555</v>
      </c>
      <c r="Q150" s="79" t="s">
        <v>746</v>
      </c>
      <c r="R150" s="79"/>
      <c r="S150" s="79"/>
      <c r="T150" s="79"/>
      <c r="U150" s="79"/>
      <c r="V150" s="82" t="s">
        <v>981</v>
      </c>
      <c r="W150" s="81">
        <v>43467.68586805555</v>
      </c>
      <c r="X150" s="82" t="s">
        <v>1302</v>
      </c>
      <c r="Y150" s="79"/>
      <c r="Z150" s="79"/>
      <c r="AA150" s="85" t="s">
        <v>1647</v>
      </c>
      <c r="AB150" s="79"/>
      <c r="AC150" s="79" t="b">
        <v>0</v>
      </c>
      <c r="AD150" s="79">
        <v>0</v>
      </c>
      <c r="AE150" s="85" t="s">
        <v>1876</v>
      </c>
      <c r="AF150" s="79" t="b">
        <v>0</v>
      </c>
      <c r="AG150" s="79" t="s">
        <v>1910</v>
      </c>
      <c r="AH150" s="79"/>
      <c r="AI150" s="85" t="s">
        <v>1876</v>
      </c>
      <c r="AJ150" s="79" t="b">
        <v>0</v>
      </c>
      <c r="AK150" s="79">
        <v>1</v>
      </c>
      <c r="AL150" s="85" t="s">
        <v>1652</v>
      </c>
      <c r="AM150" s="79" t="s">
        <v>1936</v>
      </c>
      <c r="AN150" s="79" t="b">
        <v>0</v>
      </c>
      <c r="AO150" s="85" t="s">
        <v>1652</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22</v>
      </c>
      <c r="BC150" s="78" t="str">
        <f>REPLACE(INDEX(GroupVertices[Group],MATCH(Edges24[[#This Row],[Vertex 2]],GroupVertices[Vertex],0)),1,1,"")</f>
        <v>22</v>
      </c>
      <c r="BD150" s="48">
        <v>0</v>
      </c>
      <c r="BE150" s="49">
        <v>0</v>
      </c>
      <c r="BF150" s="48">
        <v>0</v>
      </c>
      <c r="BG150" s="49">
        <v>0</v>
      </c>
      <c r="BH150" s="48">
        <v>0</v>
      </c>
      <c r="BI150" s="49">
        <v>0</v>
      </c>
      <c r="BJ150" s="48">
        <v>21</v>
      </c>
      <c r="BK150" s="49">
        <v>100</v>
      </c>
      <c r="BL150" s="48">
        <v>21</v>
      </c>
    </row>
    <row r="151" spans="1:64" ht="15">
      <c r="A151" s="64" t="s">
        <v>351</v>
      </c>
      <c r="B151" s="64" t="s">
        <v>353</v>
      </c>
      <c r="C151" s="65"/>
      <c r="D151" s="66"/>
      <c r="E151" s="67"/>
      <c r="F151" s="68"/>
      <c r="G151" s="65"/>
      <c r="H151" s="69"/>
      <c r="I151" s="70"/>
      <c r="J151" s="70"/>
      <c r="K151" s="34" t="s">
        <v>65</v>
      </c>
      <c r="L151" s="77">
        <v>232</v>
      </c>
      <c r="M151" s="77"/>
      <c r="N151" s="72"/>
      <c r="O151" s="79" t="s">
        <v>646</v>
      </c>
      <c r="P151" s="81">
        <v>43467.69101851852</v>
      </c>
      <c r="Q151" s="79" t="s">
        <v>746</v>
      </c>
      <c r="R151" s="79"/>
      <c r="S151" s="79"/>
      <c r="T151" s="79"/>
      <c r="U151" s="79"/>
      <c r="V151" s="82" t="s">
        <v>982</v>
      </c>
      <c r="W151" s="81">
        <v>43467.69101851852</v>
      </c>
      <c r="X151" s="82" t="s">
        <v>1303</v>
      </c>
      <c r="Y151" s="79"/>
      <c r="Z151" s="79"/>
      <c r="AA151" s="85" t="s">
        <v>1648</v>
      </c>
      <c r="AB151" s="79"/>
      <c r="AC151" s="79" t="b">
        <v>0</v>
      </c>
      <c r="AD151" s="79">
        <v>0</v>
      </c>
      <c r="AE151" s="85" t="s">
        <v>1876</v>
      </c>
      <c r="AF151" s="79" t="b">
        <v>0</v>
      </c>
      <c r="AG151" s="79" t="s">
        <v>1910</v>
      </c>
      <c r="AH151" s="79"/>
      <c r="AI151" s="85" t="s">
        <v>1876</v>
      </c>
      <c r="AJ151" s="79" t="b">
        <v>0</v>
      </c>
      <c r="AK151" s="79">
        <v>1</v>
      </c>
      <c r="AL151" s="85" t="s">
        <v>1654</v>
      </c>
      <c r="AM151" s="79" t="s">
        <v>1920</v>
      </c>
      <c r="AN151" s="79" t="b">
        <v>0</v>
      </c>
      <c r="AO151" s="85" t="s">
        <v>1654</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22</v>
      </c>
      <c r="BC151" s="78" t="str">
        <f>REPLACE(INDEX(GroupVertices[Group],MATCH(Edges24[[#This Row],[Vertex 2]],GroupVertices[Vertex],0)),1,1,"")</f>
        <v>22</v>
      </c>
      <c r="BD151" s="48">
        <v>0</v>
      </c>
      <c r="BE151" s="49">
        <v>0</v>
      </c>
      <c r="BF151" s="48">
        <v>0</v>
      </c>
      <c r="BG151" s="49">
        <v>0</v>
      </c>
      <c r="BH151" s="48">
        <v>0</v>
      </c>
      <c r="BI151" s="49">
        <v>0</v>
      </c>
      <c r="BJ151" s="48">
        <v>21</v>
      </c>
      <c r="BK151" s="49">
        <v>100</v>
      </c>
      <c r="BL151" s="48">
        <v>21</v>
      </c>
    </row>
    <row r="152" spans="1:64" ht="15">
      <c r="A152" s="64" t="s">
        <v>352</v>
      </c>
      <c r="B152" s="64" t="s">
        <v>628</v>
      </c>
      <c r="C152" s="65"/>
      <c r="D152" s="66"/>
      <c r="E152" s="67"/>
      <c r="F152" s="68"/>
      <c r="G152" s="65"/>
      <c r="H152" s="69"/>
      <c r="I152" s="70"/>
      <c r="J152" s="70"/>
      <c r="K152" s="34" t="s">
        <v>65</v>
      </c>
      <c r="L152" s="77">
        <v>233</v>
      </c>
      <c r="M152" s="77"/>
      <c r="N152" s="72"/>
      <c r="O152" s="79" t="s">
        <v>646</v>
      </c>
      <c r="P152" s="81">
        <v>43426.82292824074</v>
      </c>
      <c r="Q152" s="79" t="s">
        <v>747</v>
      </c>
      <c r="R152" s="79"/>
      <c r="S152" s="79"/>
      <c r="T152" s="79"/>
      <c r="U152" s="79"/>
      <c r="V152" s="82" t="s">
        <v>983</v>
      </c>
      <c r="W152" s="81">
        <v>43426.82292824074</v>
      </c>
      <c r="X152" s="82" t="s">
        <v>1304</v>
      </c>
      <c r="Y152" s="79"/>
      <c r="Z152" s="79"/>
      <c r="AA152" s="85" t="s">
        <v>1649</v>
      </c>
      <c r="AB152" s="79"/>
      <c r="AC152" s="79" t="b">
        <v>0</v>
      </c>
      <c r="AD152" s="79">
        <v>0</v>
      </c>
      <c r="AE152" s="85" t="s">
        <v>1876</v>
      </c>
      <c r="AF152" s="79" t="b">
        <v>0</v>
      </c>
      <c r="AG152" s="79" t="s">
        <v>1910</v>
      </c>
      <c r="AH152" s="79"/>
      <c r="AI152" s="85" t="s">
        <v>1876</v>
      </c>
      <c r="AJ152" s="79" t="b">
        <v>0</v>
      </c>
      <c r="AK152" s="79">
        <v>1</v>
      </c>
      <c r="AL152" s="85" t="s">
        <v>1645</v>
      </c>
      <c r="AM152" s="79" t="s">
        <v>1920</v>
      </c>
      <c r="AN152" s="79" t="b">
        <v>0</v>
      </c>
      <c r="AO152" s="85" t="s">
        <v>1645</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6</v>
      </c>
      <c r="BC152" s="78" t="str">
        <f>REPLACE(INDEX(GroupVertices[Group],MATCH(Edges24[[#This Row],[Vertex 2]],GroupVertices[Vertex],0)),1,1,"")</f>
        <v>6</v>
      </c>
      <c r="BD152" s="48"/>
      <c r="BE152" s="49"/>
      <c r="BF152" s="48"/>
      <c r="BG152" s="49"/>
      <c r="BH152" s="48"/>
      <c r="BI152" s="49"/>
      <c r="BJ152" s="48"/>
      <c r="BK152" s="49"/>
      <c r="BL152" s="48"/>
    </row>
    <row r="153" spans="1:64" ht="15">
      <c r="A153" s="64" t="s">
        <v>348</v>
      </c>
      <c r="B153" s="64" t="s">
        <v>348</v>
      </c>
      <c r="C153" s="65"/>
      <c r="D153" s="66"/>
      <c r="E153" s="67"/>
      <c r="F153" s="68"/>
      <c r="G153" s="65"/>
      <c r="H153" s="69"/>
      <c r="I153" s="70"/>
      <c r="J153" s="70"/>
      <c r="K153" s="34" t="s">
        <v>65</v>
      </c>
      <c r="L153" s="77">
        <v>251</v>
      </c>
      <c r="M153" s="77"/>
      <c r="N153" s="72"/>
      <c r="O153" s="79" t="s">
        <v>176</v>
      </c>
      <c r="P153" s="81">
        <v>43467.4997337963</v>
      </c>
      <c r="Q153" s="79" t="s">
        <v>748</v>
      </c>
      <c r="R153" s="79"/>
      <c r="S153" s="79"/>
      <c r="T153" s="79"/>
      <c r="U153" s="82" t="s">
        <v>861</v>
      </c>
      <c r="V153" s="82" t="s">
        <v>861</v>
      </c>
      <c r="W153" s="81">
        <v>43467.4997337963</v>
      </c>
      <c r="X153" s="82" t="s">
        <v>1305</v>
      </c>
      <c r="Y153" s="79"/>
      <c r="Z153" s="79"/>
      <c r="AA153" s="85" t="s">
        <v>1650</v>
      </c>
      <c r="AB153" s="79"/>
      <c r="AC153" s="79" t="b">
        <v>0</v>
      </c>
      <c r="AD153" s="79">
        <v>9</v>
      </c>
      <c r="AE153" s="85" t="s">
        <v>1876</v>
      </c>
      <c r="AF153" s="79" t="b">
        <v>0</v>
      </c>
      <c r="AG153" s="79" t="s">
        <v>1910</v>
      </c>
      <c r="AH153" s="79"/>
      <c r="AI153" s="85" t="s">
        <v>1876</v>
      </c>
      <c r="AJ153" s="79" t="b">
        <v>0</v>
      </c>
      <c r="AK153" s="79">
        <v>2</v>
      </c>
      <c r="AL153" s="85" t="s">
        <v>1876</v>
      </c>
      <c r="AM153" s="79" t="s">
        <v>1921</v>
      </c>
      <c r="AN153" s="79" t="b">
        <v>0</v>
      </c>
      <c r="AO153" s="85" t="s">
        <v>1650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6</v>
      </c>
      <c r="BC153" s="78" t="str">
        <f>REPLACE(INDEX(GroupVertices[Group],MATCH(Edges24[[#This Row],[Vertex 2]],GroupVertices[Vertex],0)),1,1,"")</f>
        <v>6</v>
      </c>
      <c r="BD153" s="48">
        <v>0</v>
      </c>
      <c r="BE153" s="49">
        <v>0</v>
      </c>
      <c r="BF153" s="48">
        <v>1</v>
      </c>
      <c r="BG153" s="49">
        <v>2.0408163265306123</v>
      </c>
      <c r="BH153" s="48">
        <v>0</v>
      </c>
      <c r="BI153" s="49">
        <v>0</v>
      </c>
      <c r="BJ153" s="48">
        <v>48</v>
      </c>
      <c r="BK153" s="49">
        <v>97.95918367346938</v>
      </c>
      <c r="BL153" s="48">
        <v>49</v>
      </c>
    </row>
    <row r="154" spans="1:64" ht="15">
      <c r="A154" s="64" t="s">
        <v>352</v>
      </c>
      <c r="B154" s="64" t="s">
        <v>348</v>
      </c>
      <c r="C154" s="65"/>
      <c r="D154" s="66"/>
      <c r="E154" s="67"/>
      <c r="F154" s="68"/>
      <c r="G154" s="65"/>
      <c r="H154" s="69"/>
      <c r="I154" s="70"/>
      <c r="J154" s="70"/>
      <c r="K154" s="34" t="s">
        <v>66</v>
      </c>
      <c r="L154" s="77">
        <v>253</v>
      </c>
      <c r="M154" s="77"/>
      <c r="N154" s="72"/>
      <c r="O154" s="79" t="s">
        <v>646</v>
      </c>
      <c r="P154" s="81">
        <v>43467.814108796294</v>
      </c>
      <c r="Q154" s="79" t="s">
        <v>745</v>
      </c>
      <c r="R154" s="79"/>
      <c r="S154" s="79"/>
      <c r="T154" s="79"/>
      <c r="U154" s="79"/>
      <c r="V154" s="82" t="s">
        <v>983</v>
      </c>
      <c r="W154" s="81">
        <v>43467.814108796294</v>
      </c>
      <c r="X154" s="82" t="s">
        <v>1306</v>
      </c>
      <c r="Y154" s="79"/>
      <c r="Z154" s="79"/>
      <c r="AA154" s="85" t="s">
        <v>1651</v>
      </c>
      <c r="AB154" s="79"/>
      <c r="AC154" s="79" t="b">
        <v>0</v>
      </c>
      <c r="AD154" s="79">
        <v>0</v>
      </c>
      <c r="AE154" s="85" t="s">
        <v>1876</v>
      </c>
      <c r="AF154" s="79" t="b">
        <v>0</v>
      </c>
      <c r="AG154" s="79" t="s">
        <v>1910</v>
      </c>
      <c r="AH154" s="79"/>
      <c r="AI154" s="85" t="s">
        <v>1876</v>
      </c>
      <c r="AJ154" s="79" t="b">
        <v>0</v>
      </c>
      <c r="AK154" s="79">
        <v>2</v>
      </c>
      <c r="AL154" s="85" t="s">
        <v>1650</v>
      </c>
      <c r="AM154" s="79" t="s">
        <v>1920</v>
      </c>
      <c r="AN154" s="79" t="b">
        <v>0</v>
      </c>
      <c r="AO154" s="85" t="s">
        <v>1650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6</v>
      </c>
      <c r="BC154" s="78" t="str">
        <f>REPLACE(INDEX(GroupVertices[Group],MATCH(Edges24[[#This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353</v>
      </c>
      <c r="B155" s="64" t="s">
        <v>353</v>
      </c>
      <c r="C155" s="65"/>
      <c r="D155" s="66"/>
      <c r="E155" s="67"/>
      <c r="F155" s="68"/>
      <c r="G155" s="65"/>
      <c r="H155" s="69"/>
      <c r="I155" s="70"/>
      <c r="J155" s="70"/>
      <c r="K155" s="34" t="s">
        <v>65</v>
      </c>
      <c r="L155" s="77">
        <v>254</v>
      </c>
      <c r="M155" s="77"/>
      <c r="N155" s="72"/>
      <c r="O155" s="79" t="s">
        <v>176</v>
      </c>
      <c r="P155" s="81">
        <v>43467.68549768518</v>
      </c>
      <c r="Q155" s="79" t="s">
        <v>749</v>
      </c>
      <c r="R155" s="79"/>
      <c r="S155" s="79"/>
      <c r="T155" s="79" t="s">
        <v>823</v>
      </c>
      <c r="U155" s="79"/>
      <c r="V155" s="82" t="s">
        <v>938</v>
      </c>
      <c r="W155" s="81">
        <v>43467.68549768518</v>
      </c>
      <c r="X155" s="82" t="s">
        <v>1307</v>
      </c>
      <c r="Y155" s="79"/>
      <c r="Z155" s="79"/>
      <c r="AA155" s="85" t="s">
        <v>1652</v>
      </c>
      <c r="AB155" s="79"/>
      <c r="AC155" s="79" t="b">
        <v>0</v>
      </c>
      <c r="AD155" s="79">
        <v>0</v>
      </c>
      <c r="AE155" s="85" t="s">
        <v>1876</v>
      </c>
      <c r="AF155" s="79" t="b">
        <v>0</v>
      </c>
      <c r="AG155" s="79" t="s">
        <v>1910</v>
      </c>
      <c r="AH155" s="79"/>
      <c r="AI155" s="85" t="s">
        <v>1876</v>
      </c>
      <c r="AJ155" s="79" t="b">
        <v>0</v>
      </c>
      <c r="AK155" s="79">
        <v>1</v>
      </c>
      <c r="AL155" s="85" t="s">
        <v>1876</v>
      </c>
      <c r="AM155" s="79" t="s">
        <v>1921</v>
      </c>
      <c r="AN155" s="79" t="b">
        <v>0</v>
      </c>
      <c r="AO155" s="85" t="s">
        <v>1652</v>
      </c>
      <c r="AP155" s="79" t="s">
        <v>176</v>
      </c>
      <c r="AQ155" s="79">
        <v>0</v>
      </c>
      <c r="AR155" s="79">
        <v>0</v>
      </c>
      <c r="AS155" s="79"/>
      <c r="AT155" s="79"/>
      <c r="AU155" s="79"/>
      <c r="AV155" s="79"/>
      <c r="AW155" s="79"/>
      <c r="AX155" s="79"/>
      <c r="AY155" s="79"/>
      <c r="AZ155" s="79"/>
      <c r="BA155">
        <v>4</v>
      </c>
      <c r="BB155" s="78" t="str">
        <f>REPLACE(INDEX(GroupVertices[Group],MATCH(Edges24[[#This Row],[Vertex 1]],GroupVertices[Vertex],0)),1,1,"")</f>
        <v>22</v>
      </c>
      <c r="BC155" s="78" t="str">
        <f>REPLACE(INDEX(GroupVertices[Group],MATCH(Edges24[[#This Row],[Vertex 2]],GroupVertices[Vertex],0)),1,1,"")</f>
        <v>22</v>
      </c>
      <c r="BD155" s="48">
        <v>0</v>
      </c>
      <c r="BE155" s="49">
        <v>0</v>
      </c>
      <c r="BF155" s="48">
        <v>0</v>
      </c>
      <c r="BG155" s="49">
        <v>0</v>
      </c>
      <c r="BH155" s="48">
        <v>0</v>
      </c>
      <c r="BI155" s="49">
        <v>0</v>
      </c>
      <c r="BJ155" s="48">
        <v>26</v>
      </c>
      <c r="BK155" s="49">
        <v>100</v>
      </c>
      <c r="BL155" s="48">
        <v>26</v>
      </c>
    </row>
    <row r="156" spans="1:64" ht="15">
      <c r="A156" s="64" t="s">
        <v>353</v>
      </c>
      <c r="B156" s="64" t="s">
        <v>353</v>
      </c>
      <c r="C156" s="65"/>
      <c r="D156" s="66"/>
      <c r="E156" s="67"/>
      <c r="F156" s="68"/>
      <c r="G156" s="65"/>
      <c r="H156" s="69"/>
      <c r="I156" s="70"/>
      <c r="J156" s="70"/>
      <c r="K156" s="34" t="s">
        <v>65</v>
      </c>
      <c r="L156" s="77">
        <v>255</v>
      </c>
      <c r="M156" s="77"/>
      <c r="N156" s="72"/>
      <c r="O156" s="79" t="s">
        <v>176</v>
      </c>
      <c r="P156" s="81">
        <v>43467.687314814815</v>
      </c>
      <c r="Q156" s="79" t="s">
        <v>750</v>
      </c>
      <c r="R156" s="79"/>
      <c r="S156" s="79"/>
      <c r="T156" s="79"/>
      <c r="U156" s="79"/>
      <c r="V156" s="82" t="s">
        <v>938</v>
      </c>
      <c r="W156" s="81">
        <v>43467.687314814815</v>
      </c>
      <c r="X156" s="82" t="s">
        <v>1308</v>
      </c>
      <c r="Y156" s="79"/>
      <c r="Z156" s="79"/>
      <c r="AA156" s="85" t="s">
        <v>1653</v>
      </c>
      <c r="AB156" s="79"/>
      <c r="AC156" s="79" t="b">
        <v>0</v>
      </c>
      <c r="AD156" s="79">
        <v>0</v>
      </c>
      <c r="AE156" s="85" t="s">
        <v>1876</v>
      </c>
      <c r="AF156" s="79" t="b">
        <v>0</v>
      </c>
      <c r="AG156" s="79" t="s">
        <v>1910</v>
      </c>
      <c r="AH156" s="79"/>
      <c r="AI156" s="85" t="s">
        <v>1876</v>
      </c>
      <c r="AJ156" s="79" t="b">
        <v>0</v>
      </c>
      <c r="AK156" s="79">
        <v>0</v>
      </c>
      <c r="AL156" s="85" t="s">
        <v>1876</v>
      </c>
      <c r="AM156" s="79" t="s">
        <v>1921</v>
      </c>
      <c r="AN156" s="79" t="b">
        <v>0</v>
      </c>
      <c r="AO156" s="85" t="s">
        <v>1653</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22</v>
      </c>
      <c r="BC156" s="78" t="str">
        <f>REPLACE(INDEX(GroupVertices[Group],MATCH(Edges24[[#This Row],[Vertex 2]],GroupVertices[Vertex],0)),1,1,"")</f>
        <v>22</v>
      </c>
      <c r="BD156" s="48">
        <v>0</v>
      </c>
      <c r="BE156" s="49">
        <v>0</v>
      </c>
      <c r="BF156" s="48">
        <v>0</v>
      </c>
      <c r="BG156" s="49">
        <v>0</v>
      </c>
      <c r="BH156" s="48">
        <v>0</v>
      </c>
      <c r="BI156" s="49">
        <v>0</v>
      </c>
      <c r="BJ156" s="48">
        <v>31</v>
      </c>
      <c r="BK156" s="49">
        <v>100</v>
      </c>
      <c r="BL156" s="48">
        <v>31</v>
      </c>
    </row>
    <row r="157" spans="1:64" ht="15">
      <c r="A157" s="64" t="s">
        <v>353</v>
      </c>
      <c r="B157" s="64" t="s">
        <v>353</v>
      </c>
      <c r="C157" s="65"/>
      <c r="D157" s="66"/>
      <c r="E157" s="67"/>
      <c r="F157" s="68"/>
      <c r="G157" s="65"/>
      <c r="H157" s="69"/>
      <c r="I157" s="70"/>
      <c r="J157" s="70"/>
      <c r="K157" s="34" t="s">
        <v>65</v>
      </c>
      <c r="L157" s="77">
        <v>256</v>
      </c>
      <c r="M157" s="77"/>
      <c r="N157" s="72"/>
      <c r="O157" s="79" t="s">
        <v>176</v>
      </c>
      <c r="P157" s="81">
        <v>43467.689247685186</v>
      </c>
      <c r="Q157" s="79" t="s">
        <v>751</v>
      </c>
      <c r="R157" s="79"/>
      <c r="S157" s="79"/>
      <c r="T157" s="79" t="s">
        <v>823</v>
      </c>
      <c r="U157" s="79"/>
      <c r="V157" s="82" t="s">
        <v>938</v>
      </c>
      <c r="W157" s="81">
        <v>43467.689247685186</v>
      </c>
      <c r="X157" s="82" t="s">
        <v>1309</v>
      </c>
      <c r="Y157" s="79"/>
      <c r="Z157" s="79"/>
      <c r="AA157" s="85" t="s">
        <v>1654</v>
      </c>
      <c r="AB157" s="79"/>
      <c r="AC157" s="79" t="b">
        <v>0</v>
      </c>
      <c r="AD157" s="79">
        <v>2</v>
      </c>
      <c r="AE157" s="85" t="s">
        <v>1876</v>
      </c>
      <c r="AF157" s="79" t="b">
        <v>0</v>
      </c>
      <c r="AG157" s="79" t="s">
        <v>1910</v>
      </c>
      <c r="AH157" s="79"/>
      <c r="AI157" s="85" t="s">
        <v>1876</v>
      </c>
      <c r="AJ157" s="79" t="b">
        <v>0</v>
      </c>
      <c r="AK157" s="79">
        <v>1</v>
      </c>
      <c r="AL157" s="85" t="s">
        <v>1876</v>
      </c>
      <c r="AM157" s="79" t="s">
        <v>1921</v>
      </c>
      <c r="AN157" s="79" t="b">
        <v>0</v>
      </c>
      <c r="AO157" s="85" t="s">
        <v>1654</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22</v>
      </c>
      <c r="BC157" s="78" t="str">
        <f>REPLACE(INDEX(GroupVertices[Group],MATCH(Edges24[[#This Row],[Vertex 2]],GroupVertices[Vertex],0)),1,1,"")</f>
        <v>22</v>
      </c>
      <c r="BD157" s="48">
        <v>0</v>
      </c>
      <c r="BE157" s="49">
        <v>0</v>
      </c>
      <c r="BF157" s="48">
        <v>0</v>
      </c>
      <c r="BG157" s="49">
        <v>0</v>
      </c>
      <c r="BH157" s="48">
        <v>0</v>
      </c>
      <c r="BI157" s="49">
        <v>0</v>
      </c>
      <c r="BJ157" s="48">
        <v>37</v>
      </c>
      <c r="BK157" s="49">
        <v>100</v>
      </c>
      <c r="BL157" s="48">
        <v>37</v>
      </c>
    </row>
    <row r="158" spans="1:64" ht="15">
      <c r="A158" s="64" t="s">
        <v>353</v>
      </c>
      <c r="B158" s="64" t="s">
        <v>353</v>
      </c>
      <c r="C158" s="65"/>
      <c r="D158" s="66"/>
      <c r="E158" s="67"/>
      <c r="F158" s="68"/>
      <c r="G158" s="65"/>
      <c r="H158" s="69"/>
      <c r="I158" s="70"/>
      <c r="J158" s="70"/>
      <c r="K158" s="34" t="s">
        <v>65</v>
      </c>
      <c r="L158" s="77">
        <v>257</v>
      </c>
      <c r="M158" s="77"/>
      <c r="N158" s="72"/>
      <c r="O158" s="79" t="s">
        <v>176</v>
      </c>
      <c r="P158" s="81">
        <v>43467.87950231481</v>
      </c>
      <c r="Q158" s="79" t="s">
        <v>752</v>
      </c>
      <c r="R158" s="79"/>
      <c r="S158" s="79"/>
      <c r="T158" s="79"/>
      <c r="U158" s="79"/>
      <c r="V158" s="82" t="s">
        <v>938</v>
      </c>
      <c r="W158" s="81">
        <v>43467.87950231481</v>
      </c>
      <c r="X158" s="82" t="s">
        <v>1310</v>
      </c>
      <c r="Y158" s="79"/>
      <c r="Z158" s="79"/>
      <c r="AA158" s="85" t="s">
        <v>1655</v>
      </c>
      <c r="AB158" s="79"/>
      <c r="AC158" s="79" t="b">
        <v>0</v>
      </c>
      <c r="AD158" s="79">
        <v>0</v>
      </c>
      <c r="AE158" s="85" t="s">
        <v>1876</v>
      </c>
      <c r="AF158" s="79" t="b">
        <v>0</v>
      </c>
      <c r="AG158" s="79" t="s">
        <v>1910</v>
      </c>
      <c r="AH158" s="79"/>
      <c r="AI158" s="85" t="s">
        <v>1876</v>
      </c>
      <c r="AJ158" s="79" t="b">
        <v>0</v>
      </c>
      <c r="AK158" s="79">
        <v>0</v>
      </c>
      <c r="AL158" s="85" t="s">
        <v>1876</v>
      </c>
      <c r="AM158" s="79" t="s">
        <v>1921</v>
      </c>
      <c r="AN158" s="79" t="b">
        <v>0</v>
      </c>
      <c r="AO158" s="85" t="s">
        <v>1655</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22</v>
      </c>
      <c r="BC158" s="78" t="str">
        <f>REPLACE(INDEX(GroupVertices[Group],MATCH(Edges24[[#This Row],[Vertex 2]],GroupVertices[Vertex],0)),1,1,"")</f>
        <v>22</v>
      </c>
      <c r="BD158" s="48">
        <v>0</v>
      </c>
      <c r="BE158" s="49">
        <v>0</v>
      </c>
      <c r="BF158" s="48">
        <v>0</v>
      </c>
      <c r="BG158" s="49">
        <v>0</v>
      </c>
      <c r="BH158" s="48">
        <v>0</v>
      </c>
      <c r="BI158" s="49">
        <v>0</v>
      </c>
      <c r="BJ158" s="48">
        <v>37</v>
      </c>
      <c r="BK158" s="49">
        <v>100</v>
      </c>
      <c r="BL158" s="48">
        <v>37</v>
      </c>
    </row>
    <row r="159" spans="1:64" ht="15">
      <c r="A159" s="64" t="s">
        <v>354</v>
      </c>
      <c r="B159" s="64" t="s">
        <v>637</v>
      </c>
      <c r="C159" s="65"/>
      <c r="D159" s="66"/>
      <c r="E159" s="67"/>
      <c r="F159" s="68"/>
      <c r="G159" s="65"/>
      <c r="H159" s="69"/>
      <c r="I159" s="70"/>
      <c r="J159" s="70"/>
      <c r="K159" s="34" t="s">
        <v>65</v>
      </c>
      <c r="L159" s="77">
        <v>258</v>
      </c>
      <c r="M159" s="77"/>
      <c r="N159" s="72"/>
      <c r="O159" s="79" t="s">
        <v>647</v>
      </c>
      <c r="P159" s="81">
        <v>43467.93541666667</v>
      </c>
      <c r="Q159" s="79" t="s">
        <v>753</v>
      </c>
      <c r="R159" s="79"/>
      <c r="S159" s="79"/>
      <c r="T159" s="79"/>
      <c r="U159" s="79"/>
      <c r="V159" s="82" t="s">
        <v>984</v>
      </c>
      <c r="W159" s="81">
        <v>43467.93541666667</v>
      </c>
      <c r="X159" s="82" t="s">
        <v>1311</v>
      </c>
      <c r="Y159" s="79"/>
      <c r="Z159" s="79"/>
      <c r="AA159" s="85" t="s">
        <v>1656</v>
      </c>
      <c r="AB159" s="85" t="s">
        <v>1873</v>
      </c>
      <c r="AC159" s="79" t="b">
        <v>0</v>
      </c>
      <c r="AD159" s="79">
        <v>0</v>
      </c>
      <c r="AE159" s="85" t="s">
        <v>1906</v>
      </c>
      <c r="AF159" s="79" t="b">
        <v>0</v>
      </c>
      <c r="AG159" s="79" t="s">
        <v>1909</v>
      </c>
      <c r="AH159" s="79"/>
      <c r="AI159" s="85" t="s">
        <v>1876</v>
      </c>
      <c r="AJ159" s="79" t="b">
        <v>0</v>
      </c>
      <c r="AK159" s="79">
        <v>0</v>
      </c>
      <c r="AL159" s="85" t="s">
        <v>1876</v>
      </c>
      <c r="AM159" s="79" t="s">
        <v>1919</v>
      </c>
      <c r="AN159" s="79" t="b">
        <v>0</v>
      </c>
      <c r="AO159" s="85" t="s">
        <v>1873</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35</v>
      </c>
      <c r="BC159" s="78" t="str">
        <f>REPLACE(INDEX(GroupVertices[Group],MATCH(Edges24[[#This Row],[Vertex 2]],GroupVertices[Vertex],0)),1,1,"")</f>
        <v>35</v>
      </c>
      <c r="BD159" s="48">
        <v>0</v>
      </c>
      <c r="BE159" s="49">
        <v>0</v>
      </c>
      <c r="BF159" s="48">
        <v>2</v>
      </c>
      <c r="BG159" s="49">
        <v>4.444444444444445</v>
      </c>
      <c r="BH159" s="48">
        <v>0</v>
      </c>
      <c r="BI159" s="49">
        <v>0</v>
      </c>
      <c r="BJ159" s="48">
        <v>43</v>
      </c>
      <c r="BK159" s="49">
        <v>95.55555555555556</v>
      </c>
      <c r="BL159" s="48">
        <v>45</v>
      </c>
    </row>
    <row r="160" spans="1:64" ht="15">
      <c r="A160" s="64" t="s">
        <v>355</v>
      </c>
      <c r="B160" s="64" t="s">
        <v>355</v>
      </c>
      <c r="C160" s="65"/>
      <c r="D160" s="66"/>
      <c r="E160" s="67"/>
      <c r="F160" s="68"/>
      <c r="G160" s="65"/>
      <c r="H160" s="69"/>
      <c r="I160" s="70"/>
      <c r="J160" s="70"/>
      <c r="K160" s="34" t="s">
        <v>65</v>
      </c>
      <c r="L160" s="77">
        <v>259</v>
      </c>
      <c r="M160" s="77"/>
      <c r="N160" s="72"/>
      <c r="O160" s="79" t="s">
        <v>176</v>
      </c>
      <c r="P160" s="81">
        <v>43472.59265046296</v>
      </c>
      <c r="Q160" s="79" t="s">
        <v>754</v>
      </c>
      <c r="R160" s="79"/>
      <c r="S160" s="79"/>
      <c r="T160" s="79"/>
      <c r="U160" s="82" t="s">
        <v>862</v>
      </c>
      <c r="V160" s="82" t="s">
        <v>862</v>
      </c>
      <c r="W160" s="81">
        <v>43472.59265046296</v>
      </c>
      <c r="X160" s="82" t="s">
        <v>1312</v>
      </c>
      <c r="Y160" s="79"/>
      <c r="Z160" s="79"/>
      <c r="AA160" s="85" t="s">
        <v>1657</v>
      </c>
      <c r="AB160" s="79"/>
      <c r="AC160" s="79" t="b">
        <v>0</v>
      </c>
      <c r="AD160" s="79">
        <v>14</v>
      </c>
      <c r="AE160" s="85" t="s">
        <v>1876</v>
      </c>
      <c r="AF160" s="79" t="b">
        <v>0</v>
      </c>
      <c r="AG160" s="79" t="s">
        <v>1909</v>
      </c>
      <c r="AH160" s="79"/>
      <c r="AI160" s="85" t="s">
        <v>1876</v>
      </c>
      <c r="AJ160" s="79" t="b">
        <v>0</v>
      </c>
      <c r="AK160" s="79">
        <v>0</v>
      </c>
      <c r="AL160" s="85" t="s">
        <v>1876</v>
      </c>
      <c r="AM160" s="79" t="s">
        <v>1919</v>
      </c>
      <c r="AN160" s="79" t="b">
        <v>0</v>
      </c>
      <c r="AO160" s="85" t="s">
        <v>1657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5</v>
      </c>
      <c r="BC160" s="78" t="str">
        <f>REPLACE(INDEX(GroupVertices[Group],MATCH(Edges24[[#This Row],[Vertex 2]],GroupVertices[Vertex],0)),1,1,"")</f>
        <v>5</v>
      </c>
      <c r="BD160" s="48">
        <v>1</v>
      </c>
      <c r="BE160" s="49">
        <v>14.285714285714286</v>
      </c>
      <c r="BF160" s="48">
        <v>0</v>
      </c>
      <c r="BG160" s="49">
        <v>0</v>
      </c>
      <c r="BH160" s="48">
        <v>0</v>
      </c>
      <c r="BI160" s="49">
        <v>0</v>
      </c>
      <c r="BJ160" s="48">
        <v>6</v>
      </c>
      <c r="BK160" s="49">
        <v>85.71428571428571</v>
      </c>
      <c r="BL160" s="48">
        <v>7</v>
      </c>
    </row>
    <row r="161" spans="1:64" ht="15">
      <c r="A161" s="64" t="s">
        <v>356</v>
      </c>
      <c r="B161" s="64" t="s">
        <v>364</v>
      </c>
      <c r="C161" s="65"/>
      <c r="D161" s="66"/>
      <c r="E161" s="67"/>
      <c r="F161" s="68"/>
      <c r="G161" s="65"/>
      <c r="H161" s="69"/>
      <c r="I161" s="70"/>
      <c r="J161" s="70"/>
      <c r="K161" s="34" t="s">
        <v>65</v>
      </c>
      <c r="L161" s="77">
        <v>260</v>
      </c>
      <c r="M161" s="77"/>
      <c r="N161" s="72"/>
      <c r="O161" s="79" t="s">
        <v>646</v>
      </c>
      <c r="P161" s="81">
        <v>43474.0459837963</v>
      </c>
      <c r="Q161" s="79" t="s">
        <v>755</v>
      </c>
      <c r="R161" s="79"/>
      <c r="S161" s="79"/>
      <c r="T161" s="79" t="s">
        <v>841</v>
      </c>
      <c r="U161" s="79"/>
      <c r="V161" s="82" t="s">
        <v>985</v>
      </c>
      <c r="W161" s="81">
        <v>43474.0459837963</v>
      </c>
      <c r="X161" s="82" t="s">
        <v>1313</v>
      </c>
      <c r="Y161" s="79"/>
      <c r="Z161" s="79"/>
      <c r="AA161" s="85" t="s">
        <v>1658</v>
      </c>
      <c r="AB161" s="79"/>
      <c r="AC161" s="79" t="b">
        <v>0</v>
      </c>
      <c r="AD161" s="79">
        <v>0</v>
      </c>
      <c r="AE161" s="85" t="s">
        <v>1876</v>
      </c>
      <c r="AF161" s="79" t="b">
        <v>0</v>
      </c>
      <c r="AG161" s="79" t="s">
        <v>1910</v>
      </c>
      <c r="AH161" s="79"/>
      <c r="AI161" s="85" t="s">
        <v>1876</v>
      </c>
      <c r="AJ161" s="79" t="b">
        <v>0</v>
      </c>
      <c r="AK161" s="79">
        <v>1</v>
      </c>
      <c r="AL161" s="85" t="s">
        <v>1666</v>
      </c>
      <c r="AM161" s="79" t="s">
        <v>1920</v>
      </c>
      <c r="AN161" s="79" t="b">
        <v>0</v>
      </c>
      <c r="AO161" s="85" t="s">
        <v>1666</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12</v>
      </c>
      <c r="BC161" s="78" t="str">
        <f>REPLACE(INDEX(GroupVertices[Group],MATCH(Edges24[[#This Row],[Vertex 2]],GroupVertices[Vertex],0)),1,1,"")</f>
        <v>12</v>
      </c>
      <c r="BD161" s="48">
        <v>0</v>
      </c>
      <c r="BE161" s="49">
        <v>0</v>
      </c>
      <c r="BF161" s="48">
        <v>0</v>
      </c>
      <c r="BG161" s="49">
        <v>0</v>
      </c>
      <c r="BH161" s="48">
        <v>0</v>
      </c>
      <c r="BI161" s="49">
        <v>0</v>
      </c>
      <c r="BJ161" s="48">
        <v>26</v>
      </c>
      <c r="BK161" s="49">
        <v>100</v>
      </c>
      <c r="BL161" s="48">
        <v>26</v>
      </c>
    </row>
    <row r="162" spans="1:64" ht="15">
      <c r="A162" s="64" t="s">
        <v>357</v>
      </c>
      <c r="B162" s="64" t="s">
        <v>364</v>
      </c>
      <c r="C162" s="65"/>
      <c r="D162" s="66"/>
      <c r="E162" s="67"/>
      <c r="F162" s="68"/>
      <c r="G162" s="65"/>
      <c r="H162" s="69"/>
      <c r="I162" s="70"/>
      <c r="J162" s="70"/>
      <c r="K162" s="34" t="s">
        <v>65</v>
      </c>
      <c r="L162" s="77">
        <v>261</v>
      </c>
      <c r="M162" s="77"/>
      <c r="N162" s="72"/>
      <c r="O162" s="79" t="s">
        <v>646</v>
      </c>
      <c r="P162" s="81">
        <v>43474.559537037036</v>
      </c>
      <c r="Q162" s="79" t="s">
        <v>755</v>
      </c>
      <c r="R162" s="79"/>
      <c r="S162" s="79"/>
      <c r="T162" s="79" t="s">
        <v>841</v>
      </c>
      <c r="U162" s="79"/>
      <c r="V162" s="82" t="s">
        <v>986</v>
      </c>
      <c r="W162" s="81">
        <v>43474.559537037036</v>
      </c>
      <c r="X162" s="82" t="s">
        <v>1314</v>
      </c>
      <c r="Y162" s="79"/>
      <c r="Z162" s="79"/>
      <c r="AA162" s="85" t="s">
        <v>1659</v>
      </c>
      <c r="AB162" s="79"/>
      <c r="AC162" s="79" t="b">
        <v>0</v>
      </c>
      <c r="AD162" s="79">
        <v>0</v>
      </c>
      <c r="AE162" s="85" t="s">
        <v>1876</v>
      </c>
      <c r="AF162" s="79" t="b">
        <v>0</v>
      </c>
      <c r="AG162" s="79" t="s">
        <v>1910</v>
      </c>
      <c r="AH162" s="79"/>
      <c r="AI162" s="85" t="s">
        <v>1876</v>
      </c>
      <c r="AJ162" s="79" t="b">
        <v>0</v>
      </c>
      <c r="AK162" s="79">
        <v>5</v>
      </c>
      <c r="AL162" s="85" t="s">
        <v>1666</v>
      </c>
      <c r="AM162" s="79" t="s">
        <v>1920</v>
      </c>
      <c r="AN162" s="79" t="b">
        <v>0</v>
      </c>
      <c r="AO162" s="85" t="s">
        <v>1666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12</v>
      </c>
      <c r="BC162" s="78" t="str">
        <f>REPLACE(INDEX(GroupVertices[Group],MATCH(Edges24[[#This Row],[Vertex 2]],GroupVertices[Vertex],0)),1,1,"")</f>
        <v>12</v>
      </c>
      <c r="BD162" s="48">
        <v>0</v>
      </c>
      <c r="BE162" s="49">
        <v>0</v>
      </c>
      <c r="BF162" s="48">
        <v>0</v>
      </c>
      <c r="BG162" s="49">
        <v>0</v>
      </c>
      <c r="BH162" s="48">
        <v>0</v>
      </c>
      <c r="BI162" s="49">
        <v>0</v>
      </c>
      <c r="BJ162" s="48">
        <v>26</v>
      </c>
      <c r="BK162" s="49">
        <v>100</v>
      </c>
      <c r="BL162" s="48">
        <v>26</v>
      </c>
    </row>
    <row r="163" spans="1:64" ht="15">
      <c r="A163" s="64" t="s">
        <v>358</v>
      </c>
      <c r="B163" s="64" t="s">
        <v>638</v>
      </c>
      <c r="C163" s="65"/>
      <c r="D163" s="66"/>
      <c r="E163" s="67"/>
      <c r="F163" s="68"/>
      <c r="G163" s="65"/>
      <c r="H163" s="69"/>
      <c r="I163" s="70"/>
      <c r="J163" s="70"/>
      <c r="K163" s="34" t="s">
        <v>65</v>
      </c>
      <c r="L163" s="77">
        <v>262</v>
      </c>
      <c r="M163" s="77"/>
      <c r="N163" s="72"/>
      <c r="O163" s="79" t="s">
        <v>646</v>
      </c>
      <c r="P163" s="81">
        <v>43474.71383101852</v>
      </c>
      <c r="Q163" s="79" t="s">
        <v>756</v>
      </c>
      <c r="R163" s="79"/>
      <c r="S163" s="79"/>
      <c r="T163" s="79"/>
      <c r="U163" s="79"/>
      <c r="V163" s="82" t="s">
        <v>987</v>
      </c>
      <c r="W163" s="81">
        <v>43474.71383101852</v>
      </c>
      <c r="X163" s="82" t="s">
        <v>1315</v>
      </c>
      <c r="Y163" s="79"/>
      <c r="Z163" s="79"/>
      <c r="AA163" s="85" t="s">
        <v>1660</v>
      </c>
      <c r="AB163" s="79"/>
      <c r="AC163" s="79" t="b">
        <v>0</v>
      </c>
      <c r="AD163" s="79">
        <v>0</v>
      </c>
      <c r="AE163" s="85" t="s">
        <v>1876</v>
      </c>
      <c r="AF163" s="79" t="b">
        <v>0</v>
      </c>
      <c r="AG163" s="79" t="s">
        <v>1910</v>
      </c>
      <c r="AH163" s="79"/>
      <c r="AI163" s="85" t="s">
        <v>1876</v>
      </c>
      <c r="AJ163" s="79" t="b">
        <v>0</v>
      </c>
      <c r="AK163" s="79">
        <v>4</v>
      </c>
      <c r="AL163" s="85" t="s">
        <v>1669</v>
      </c>
      <c r="AM163" s="79" t="s">
        <v>1919</v>
      </c>
      <c r="AN163" s="79" t="b">
        <v>0</v>
      </c>
      <c r="AO163" s="85" t="s">
        <v>1669</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9</v>
      </c>
      <c r="BC163" s="78" t="str">
        <f>REPLACE(INDEX(GroupVertices[Group],MATCH(Edges24[[#This Row],[Vertex 2]],GroupVertices[Vertex],0)),1,1,"")</f>
        <v>9</v>
      </c>
      <c r="BD163" s="48"/>
      <c r="BE163" s="49"/>
      <c r="BF163" s="48"/>
      <c r="BG163" s="49"/>
      <c r="BH163" s="48"/>
      <c r="BI163" s="49"/>
      <c r="BJ163" s="48"/>
      <c r="BK163" s="49"/>
      <c r="BL163" s="48"/>
    </row>
    <row r="164" spans="1:64" ht="15">
      <c r="A164" s="64" t="s">
        <v>359</v>
      </c>
      <c r="B164" s="64" t="s">
        <v>638</v>
      </c>
      <c r="C164" s="65"/>
      <c r="D164" s="66"/>
      <c r="E164" s="67"/>
      <c r="F164" s="68"/>
      <c r="G164" s="65"/>
      <c r="H164" s="69"/>
      <c r="I164" s="70"/>
      <c r="J164" s="70"/>
      <c r="K164" s="34" t="s">
        <v>65</v>
      </c>
      <c r="L164" s="77">
        <v>264</v>
      </c>
      <c r="M164" s="77"/>
      <c r="N164" s="72"/>
      <c r="O164" s="79" t="s">
        <v>646</v>
      </c>
      <c r="P164" s="81">
        <v>43474.77752314815</v>
      </c>
      <c r="Q164" s="79" t="s">
        <v>756</v>
      </c>
      <c r="R164" s="79"/>
      <c r="S164" s="79"/>
      <c r="T164" s="79"/>
      <c r="U164" s="79"/>
      <c r="V164" s="82" t="s">
        <v>988</v>
      </c>
      <c r="W164" s="81">
        <v>43474.77752314815</v>
      </c>
      <c r="X164" s="82" t="s">
        <v>1316</v>
      </c>
      <c r="Y164" s="79"/>
      <c r="Z164" s="79"/>
      <c r="AA164" s="85" t="s">
        <v>1661</v>
      </c>
      <c r="AB164" s="79"/>
      <c r="AC164" s="79" t="b">
        <v>0</v>
      </c>
      <c r="AD164" s="79">
        <v>0</v>
      </c>
      <c r="AE164" s="85" t="s">
        <v>1876</v>
      </c>
      <c r="AF164" s="79" t="b">
        <v>0</v>
      </c>
      <c r="AG164" s="79" t="s">
        <v>1910</v>
      </c>
      <c r="AH164" s="79"/>
      <c r="AI164" s="85" t="s">
        <v>1876</v>
      </c>
      <c r="AJ164" s="79" t="b">
        <v>0</v>
      </c>
      <c r="AK164" s="79">
        <v>4</v>
      </c>
      <c r="AL164" s="85" t="s">
        <v>1669</v>
      </c>
      <c r="AM164" s="79" t="s">
        <v>1920</v>
      </c>
      <c r="AN164" s="79" t="b">
        <v>0</v>
      </c>
      <c r="AO164" s="85" t="s">
        <v>1669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9</v>
      </c>
      <c r="BC164" s="78" t="str">
        <f>REPLACE(INDEX(GroupVertices[Group],MATCH(Edges24[[#This Row],[Vertex 2]],GroupVertices[Vertex],0)),1,1,"")</f>
        <v>9</v>
      </c>
      <c r="BD164" s="48"/>
      <c r="BE164" s="49"/>
      <c r="BF164" s="48"/>
      <c r="BG164" s="49"/>
      <c r="BH164" s="48"/>
      <c r="BI164" s="49"/>
      <c r="BJ164" s="48"/>
      <c r="BK164" s="49"/>
      <c r="BL164" s="48"/>
    </row>
    <row r="165" spans="1:64" ht="15">
      <c r="A165" s="64" t="s">
        <v>360</v>
      </c>
      <c r="B165" s="64" t="s">
        <v>364</v>
      </c>
      <c r="C165" s="65"/>
      <c r="D165" s="66"/>
      <c r="E165" s="67"/>
      <c r="F165" s="68"/>
      <c r="G165" s="65"/>
      <c r="H165" s="69"/>
      <c r="I165" s="70"/>
      <c r="J165" s="70"/>
      <c r="K165" s="34" t="s">
        <v>65</v>
      </c>
      <c r="L165" s="77">
        <v>266</v>
      </c>
      <c r="M165" s="77"/>
      <c r="N165" s="72"/>
      <c r="O165" s="79" t="s">
        <v>646</v>
      </c>
      <c r="P165" s="81">
        <v>43474.87005787037</v>
      </c>
      <c r="Q165" s="79" t="s">
        <v>755</v>
      </c>
      <c r="R165" s="79"/>
      <c r="S165" s="79"/>
      <c r="T165" s="79" t="s">
        <v>841</v>
      </c>
      <c r="U165" s="79"/>
      <c r="V165" s="82" t="s">
        <v>989</v>
      </c>
      <c r="W165" s="81">
        <v>43474.87005787037</v>
      </c>
      <c r="X165" s="82" t="s">
        <v>1317</v>
      </c>
      <c r="Y165" s="79"/>
      <c r="Z165" s="79"/>
      <c r="AA165" s="85" t="s">
        <v>1662</v>
      </c>
      <c r="AB165" s="79"/>
      <c r="AC165" s="79" t="b">
        <v>0</v>
      </c>
      <c r="AD165" s="79">
        <v>0</v>
      </c>
      <c r="AE165" s="85" t="s">
        <v>1876</v>
      </c>
      <c r="AF165" s="79" t="b">
        <v>0</v>
      </c>
      <c r="AG165" s="79" t="s">
        <v>1910</v>
      </c>
      <c r="AH165" s="79"/>
      <c r="AI165" s="85" t="s">
        <v>1876</v>
      </c>
      <c r="AJ165" s="79" t="b">
        <v>0</v>
      </c>
      <c r="AK165" s="79">
        <v>5</v>
      </c>
      <c r="AL165" s="85" t="s">
        <v>1666</v>
      </c>
      <c r="AM165" s="79" t="s">
        <v>1920</v>
      </c>
      <c r="AN165" s="79" t="b">
        <v>0</v>
      </c>
      <c r="AO165" s="85" t="s">
        <v>1666</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12</v>
      </c>
      <c r="BC165" s="78" t="str">
        <f>REPLACE(INDEX(GroupVertices[Group],MATCH(Edges24[[#This Row],[Vertex 2]],GroupVertices[Vertex],0)),1,1,"")</f>
        <v>12</v>
      </c>
      <c r="BD165" s="48">
        <v>0</v>
      </c>
      <c r="BE165" s="49">
        <v>0</v>
      </c>
      <c r="BF165" s="48">
        <v>0</v>
      </c>
      <c r="BG165" s="49">
        <v>0</v>
      </c>
      <c r="BH165" s="48">
        <v>0</v>
      </c>
      <c r="BI165" s="49">
        <v>0</v>
      </c>
      <c r="BJ165" s="48">
        <v>26</v>
      </c>
      <c r="BK165" s="49">
        <v>100</v>
      </c>
      <c r="BL165" s="48">
        <v>26</v>
      </c>
    </row>
    <row r="166" spans="1:64" ht="15">
      <c r="A166" s="64" t="s">
        <v>361</v>
      </c>
      <c r="B166" s="64" t="s">
        <v>364</v>
      </c>
      <c r="C166" s="65"/>
      <c r="D166" s="66"/>
      <c r="E166" s="67"/>
      <c r="F166" s="68"/>
      <c r="G166" s="65"/>
      <c r="H166" s="69"/>
      <c r="I166" s="70"/>
      <c r="J166" s="70"/>
      <c r="K166" s="34" t="s">
        <v>65</v>
      </c>
      <c r="L166" s="77">
        <v>267</v>
      </c>
      <c r="M166" s="77"/>
      <c r="N166" s="72"/>
      <c r="O166" s="79" t="s">
        <v>646</v>
      </c>
      <c r="P166" s="81">
        <v>43474.87991898148</v>
      </c>
      <c r="Q166" s="79" t="s">
        <v>755</v>
      </c>
      <c r="R166" s="79"/>
      <c r="S166" s="79"/>
      <c r="T166" s="79" t="s">
        <v>841</v>
      </c>
      <c r="U166" s="79"/>
      <c r="V166" s="82" t="s">
        <v>990</v>
      </c>
      <c r="W166" s="81">
        <v>43474.87991898148</v>
      </c>
      <c r="X166" s="82" t="s">
        <v>1318</v>
      </c>
      <c r="Y166" s="79"/>
      <c r="Z166" s="79"/>
      <c r="AA166" s="85" t="s">
        <v>1663</v>
      </c>
      <c r="AB166" s="79"/>
      <c r="AC166" s="79" t="b">
        <v>0</v>
      </c>
      <c r="AD166" s="79">
        <v>0</v>
      </c>
      <c r="AE166" s="85" t="s">
        <v>1876</v>
      </c>
      <c r="AF166" s="79" t="b">
        <v>0</v>
      </c>
      <c r="AG166" s="79" t="s">
        <v>1910</v>
      </c>
      <c r="AH166" s="79"/>
      <c r="AI166" s="85" t="s">
        <v>1876</v>
      </c>
      <c r="AJ166" s="79" t="b">
        <v>0</v>
      </c>
      <c r="AK166" s="79">
        <v>5</v>
      </c>
      <c r="AL166" s="85" t="s">
        <v>1666</v>
      </c>
      <c r="AM166" s="79" t="s">
        <v>1920</v>
      </c>
      <c r="AN166" s="79" t="b">
        <v>0</v>
      </c>
      <c r="AO166" s="85" t="s">
        <v>1666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12</v>
      </c>
      <c r="BC166" s="78" t="str">
        <f>REPLACE(INDEX(GroupVertices[Group],MATCH(Edges24[[#This Row],[Vertex 2]],GroupVertices[Vertex],0)),1,1,"")</f>
        <v>12</v>
      </c>
      <c r="BD166" s="48">
        <v>0</v>
      </c>
      <c r="BE166" s="49">
        <v>0</v>
      </c>
      <c r="BF166" s="48">
        <v>0</v>
      </c>
      <c r="BG166" s="49">
        <v>0</v>
      </c>
      <c r="BH166" s="48">
        <v>0</v>
      </c>
      <c r="BI166" s="49">
        <v>0</v>
      </c>
      <c r="BJ166" s="48">
        <v>26</v>
      </c>
      <c r="BK166" s="49">
        <v>100</v>
      </c>
      <c r="BL166" s="48">
        <v>26</v>
      </c>
    </row>
    <row r="167" spans="1:64" ht="15">
      <c r="A167" s="64" t="s">
        <v>362</v>
      </c>
      <c r="B167" s="64" t="s">
        <v>638</v>
      </c>
      <c r="C167" s="65"/>
      <c r="D167" s="66"/>
      <c r="E167" s="67"/>
      <c r="F167" s="68"/>
      <c r="G167" s="65"/>
      <c r="H167" s="69"/>
      <c r="I167" s="70"/>
      <c r="J167" s="70"/>
      <c r="K167" s="34" t="s">
        <v>65</v>
      </c>
      <c r="L167" s="77">
        <v>268</v>
      </c>
      <c r="M167" s="77"/>
      <c r="N167" s="72"/>
      <c r="O167" s="79" t="s">
        <v>646</v>
      </c>
      <c r="P167" s="81">
        <v>43474.885613425926</v>
      </c>
      <c r="Q167" s="79" t="s">
        <v>756</v>
      </c>
      <c r="R167" s="79"/>
      <c r="S167" s="79"/>
      <c r="T167" s="79"/>
      <c r="U167" s="79"/>
      <c r="V167" s="82" t="s">
        <v>991</v>
      </c>
      <c r="W167" s="81">
        <v>43474.885613425926</v>
      </c>
      <c r="X167" s="82" t="s">
        <v>1319</v>
      </c>
      <c r="Y167" s="79"/>
      <c r="Z167" s="79"/>
      <c r="AA167" s="85" t="s">
        <v>1664</v>
      </c>
      <c r="AB167" s="79"/>
      <c r="AC167" s="79" t="b">
        <v>0</v>
      </c>
      <c r="AD167" s="79">
        <v>0</v>
      </c>
      <c r="AE167" s="85" t="s">
        <v>1876</v>
      </c>
      <c r="AF167" s="79" t="b">
        <v>0</v>
      </c>
      <c r="AG167" s="79" t="s">
        <v>1910</v>
      </c>
      <c r="AH167" s="79"/>
      <c r="AI167" s="85" t="s">
        <v>1876</v>
      </c>
      <c r="AJ167" s="79" t="b">
        <v>0</v>
      </c>
      <c r="AK167" s="79">
        <v>4</v>
      </c>
      <c r="AL167" s="85" t="s">
        <v>1669</v>
      </c>
      <c r="AM167" s="79" t="s">
        <v>1920</v>
      </c>
      <c r="AN167" s="79" t="b">
        <v>0</v>
      </c>
      <c r="AO167" s="85" t="s">
        <v>1669</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9</v>
      </c>
      <c r="BC167" s="78" t="str">
        <f>REPLACE(INDEX(GroupVertices[Group],MATCH(Edges24[[#This Row],[Vertex 2]],GroupVertices[Vertex],0)),1,1,"")</f>
        <v>9</v>
      </c>
      <c r="BD167" s="48"/>
      <c r="BE167" s="49"/>
      <c r="BF167" s="48"/>
      <c r="BG167" s="49"/>
      <c r="BH167" s="48"/>
      <c r="BI167" s="49"/>
      <c r="BJ167" s="48"/>
      <c r="BK167" s="49"/>
      <c r="BL167" s="48"/>
    </row>
    <row r="168" spans="1:64" ht="15">
      <c r="A168" s="64" t="s">
        <v>363</v>
      </c>
      <c r="B168" s="64" t="s">
        <v>638</v>
      </c>
      <c r="C168" s="65"/>
      <c r="D168" s="66"/>
      <c r="E168" s="67"/>
      <c r="F168" s="68"/>
      <c r="G168" s="65"/>
      <c r="H168" s="69"/>
      <c r="I168" s="70"/>
      <c r="J168" s="70"/>
      <c r="K168" s="34" t="s">
        <v>65</v>
      </c>
      <c r="L168" s="77">
        <v>270</v>
      </c>
      <c r="M168" s="77"/>
      <c r="N168" s="72"/>
      <c r="O168" s="79" t="s">
        <v>646</v>
      </c>
      <c r="P168" s="81">
        <v>43474.93716435185</v>
      </c>
      <c r="Q168" s="79" t="s">
        <v>756</v>
      </c>
      <c r="R168" s="79"/>
      <c r="S168" s="79"/>
      <c r="T168" s="79"/>
      <c r="U168" s="79"/>
      <c r="V168" s="82" t="s">
        <v>992</v>
      </c>
      <c r="W168" s="81">
        <v>43474.93716435185</v>
      </c>
      <c r="X168" s="82" t="s">
        <v>1320</v>
      </c>
      <c r="Y168" s="79"/>
      <c r="Z168" s="79"/>
      <c r="AA168" s="85" t="s">
        <v>1665</v>
      </c>
      <c r="AB168" s="79"/>
      <c r="AC168" s="79" t="b">
        <v>0</v>
      </c>
      <c r="AD168" s="79">
        <v>0</v>
      </c>
      <c r="AE168" s="85" t="s">
        <v>1876</v>
      </c>
      <c r="AF168" s="79" t="b">
        <v>0</v>
      </c>
      <c r="AG168" s="79" t="s">
        <v>1910</v>
      </c>
      <c r="AH168" s="79"/>
      <c r="AI168" s="85" t="s">
        <v>1876</v>
      </c>
      <c r="AJ168" s="79" t="b">
        <v>0</v>
      </c>
      <c r="AK168" s="79">
        <v>4</v>
      </c>
      <c r="AL168" s="85" t="s">
        <v>1669</v>
      </c>
      <c r="AM168" s="79" t="s">
        <v>1919</v>
      </c>
      <c r="AN168" s="79" t="b">
        <v>0</v>
      </c>
      <c r="AO168" s="85" t="s">
        <v>1669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9</v>
      </c>
      <c r="BC168" s="78" t="str">
        <f>REPLACE(INDEX(GroupVertices[Group],MATCH(Edges24[[#This Row],[Vertex 2]],GroupVertices[Vertex],0)),1,1,"")</f>
        <v>9</v>
      </c>
      <c r="BD168" s="48"/>
      <c r="BE168" s="49"/>
      <c r="BF168" s="48"/>
      <c r="BG168" s="49"/>
      <c r="BH168" s="48"/>
      <c r="BI168" s="49"/>
      <c r="BJ168" s="48"/>
      <c r="BK168" s="49"/>
      <c r="BL168" s="48"/>
    </row>
    <row r="169" spans="1:64" ht="15">
      <c r="A169" s="64" t="s">
        <v>364</v>
      </c>
      <c r="B169" s="64" t="s">
        <v>364</v>
      </c>
      <c r="C169" s="65"/>
      <c r="D169" s="66"/>
      <c r="E169" s="67"/>
      <c r="F169" s="68"/>
      <c r="G169" s="65"/>
      <c r="H169" s="69"/>
      <c r="I169" s="70"/>
      <c r="J169" s="70"/>
      <c r="K169" s="34" t="s">
        <v>65</v>
      </c>
      <c r="L169" s="77">
        <v>272</v>
      </c>
      <c r="M169" s="77"/>
      <c r="N169" s="72"/>
      <c r="O169" s="79" t="s">
        <v>176</v>
      </c>
      <c r="P169" s="81">
        <v>43473.99886574074</v>
      </c>
      <c r="Q169" s="79" t="s">
        <v>757</v>
      </c>
      <c r="R169" s="79"/>
      <c r="S169" s="79"/>
      <c r="T169" s="79" t="s">
        <v>842</v>
      </c>
      <c r="U169" s="79"/>
      <c r="V169" s="82" t="s">
        <v>993</v>
      </c>
      <c r="W169" s="81">
        <v>43473.99886574074</v>
      </c>
      <c r="X169" s="82" t="s">
        <v>1321</v>
      </c>
      <c r="Y169" s="79"/>
      <c r="Z169" s="79"/>
      <c r="AA169" s="85" t="s">
        <v>1666</v>
      </c>
      <c r="AB169" s="79"/>
      <c r="AC169" s="79" t="b">
        <v>0</v>
      </c>
      <c r="AD169" s="79">
        <v>7</v>
      </c>
      <c r="AE169" s="85" t="s">
        <v>1876</v>
      </c>
      <c r="AF169" s="79" t="b">
        <v>0</v>
      </c>
      <c r="AG169" s="79" t="s">
        <v>1910</v>
      </c>
      <c r="AH169" s="79"/>
      <c r="AI169" s="85" t="s">
        <v>1876</v>
      </c>
      <c r="AJ169" s="79" t="b">
        <v>0</v>
      </c>
      <c r="AK169" s="79">
        <v>1</v>
      </c>
      <c r="AL169" s="85" t="s">
        <v>1876</v>
      </c>
      <c r="AM169" s="79" t="s">
        <v>1921</v>
      </c>
      <c r="AN169" s="79" t="b">
        <v>0</v>
      </c>
      <c r="AO169" s="85" t="s">
        <v>1666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12</v>
      </c>
      <c r="BC169" s="78" t="str">
        <f>REPLACE(INDEX(GroupVertices[Group],MATCH(Edges24[[#This Row],[Vertex 2]],GroupVertices[Vertex],0)),1,1,"")</f>
        <v>12</v>
      </c>
      <c r="BD169" s="48">
        <v>0</v>
      </c>
      <c r="BE169" s="49">
        <v>0</v>
      </c>
      <c r="BF169" s="48">
        <v>0</v>
      </c>
      <c r="BG169" s="49">
        <v>0</v>
      </c>
      <c r="BH169" s="48">
        <v>0</v>
      </c>
      <c r="BI169" s="49">
        <v>0</v>
      </c>
      <c r="BJ169" s="48">
        <v>49</v>
      </c>
      <c r="BK169" s="49">
        <v>100</v>
      </c>
      <c r="BL169" s="48">
        <v>49</v>
      </c>
    </row>
    <row r="170" spans="1:64" ht="15">
      <c r="A170" s="64" t="s">
        <v>365</v>
      </c>
      <c r="B170" s="64" t="s">
        <v>364</v>
      </c>
      <c r="C170" s="65"/>
      <c r="D170" s="66"/>
      <c r="E170" s="67"/>
      <c r="F170" s="68"/>
      <c r="G170" s="65"/>
      <c r="H170" s="69"/>
      <c r="I170" s="70"/>
      <c r="J170" s="70"/>
      <c r="K170" s="34" t="s">
        <v>65</v>
      </c>
      <c r="L170" s="77">
        <v>273</v>
      </c>
      <c r="M170" s="77"/>
      <c r="N170" s="72"/>
      <c r="O170" s="79" t="s">
        <v>646</v>
      </c>
      <c r="P170" s="81">
        <v>43475.01752314815</v>
      </c>
      <c r="Q170" s="79" t="s">
        <v>755</v>
      </c>
      <c r="R170" s="79"/>
      <c r="S170" s="79"/>
      <c r="T170" s="79" t="s">
        <v>841</v>
      </c>
      <c r="U170" s="79"/>
      <c r="V170" s="82" t="s">
        <v>994</v>
      </c>
      <c r="W170" s="81">
        <v>43475.01752314815</v>
      </c>
      <c r="X170" s="82" t="s">
        <v>1322</v>
      </c>
      <c r="Y170" s="79"/>
      <c r="Z170" s="79"/>
      <c r="AA170" s="85" t="s">
        <v>1667</v>
      </c>
      <c r="AB170" s="79"/>
      <c r="AC170" s="79" t="b">
        <v>0</v>
      </c>
      <c r="AD170" s="79">
        <v>0</v>
      </c>
      <c r="AE170" s="85" t="s">
        <v>1876</v>
      </c>
      <c r="AF170" s="79" t="b">
        <v>0</v>
      </c>
      <c r="AG170" s="79" t="s">
        <v>1910</v>
      </c>
      <c r="AH170" s="79"/>
      <c r="AI170" s="85" t="s">
        <v>1876</v>
      </c>
      <c r="AJ170" s="79" t="b">
        <v>0</v>
      </c>
      <c r="AK170" s="79">
        <v>5</v>
      </c>
      <c r="AL170" s="85" t="s">
        <v>1666</v>
      </c>
      <c r="AM170" s="79" t="s">
        <v>1919</v>
      </c>
      <c r="AN170" s="79" t="b">
        <v>0</v>
      </c>
      <c r="AO170" s="85" t="s">
        <v>1666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12</v>
      </c>
      <c r="BC170" s="78" t="str">
        <f>REPLACE(INDEX(GroupVertices[Group],MATCH(Edges24[[#This Row],[Vertex 2]],GroupVertices[Vertex],0)),1,1,"")</f>
        <v>12</v>
      </c>
      <c r="BD170" s="48">
        <v>0</v>
      </c>
      <c r="BE170" s="49">
        <v>0</v>
      </c>
      <c r="BF170" s="48">
        <v>0</v>
      </c>
      <c r="BG170" s="49">
        <v>0</v>
      </c>
      <c r="BH170" s="48">
        <v>0</v>
      </c>
      <c r="BI170" s="49">
        <v>0</v>
      </c>
      <c r="BJ170" s="48">
        <v>26</v>
      </c>
      <c r="BK170" s="49">
        <v>100</v>
      </c>
      <c r="BL170" s="48">
        <v>26</v>
      </c>
    </row>
    <row r="171" spans="1:64" ht="15">
      <c r="A171" s="64" t="s">
        <v>366</v>
      </c>
      <c r="B171" s="64" t="s">
        <v>638</v>
      </c>
      <c r="C171" s="65"/>
      <c r="D171" s="66"/>
      <c r="E171" s="67"/>
      <c r="F171" s="68"/>
      <c r="G171" s="65"/>
      <c r="H171" s="69"/>
      <c r="I171" s="70"/>
      <c r="J171" s="70"/>
      <c r="K171" s="34" t="s">
        <v>65</v>
      </c>
      <c r="L171" s="77">
        <v>274</v>
      </c>
      <c r="M171" s="77"/>
      <c r="N171" s="72"/>
      <c r="O171" s="79" t="s">
        <v>646</v>
      </c>
      <c r="P171" s="81">
        <v>43475.619791666664</v>
      </c>
      <c r="Q171" s="79" t="s">
        <v>758</v>
      </c>
      <c r="R171" s="79"/>
      <c r="S171" s="79"/>
      <c r="T171" s="79"/>
      <c r="U171" s="79"/>
      <c r="V171" s="82" t="s">
        <v>995</v>
      </c>
      <c r="W171" s="81">
        <v>43475.619791666664</v>
      </c>
      <c r="X171" s="82" t="s">
        <v>1323</v>
      </c>
      <c r="Y171" s="79"/>
      <c r="Z171" s="79"/>
      <c r="AA171" s="85" t="s">
        <v>1668</v>
      </c>
      <c r="AB171" s="79"/>
      <c r="AC171" s="79" t="b">
        <v>0</v>
      </c>
      <c r="AD171" s="79">
        <v>0</v>
      </c>
      <c r="AE171" s="85" t="s">
        <v>1876</v>
      </c>
      <c r="AF171" s="79" t="b">
        <v>0</v>
      </c>
      <c r="AG171" s="79" t="s">
        <v>1910</v>
      </c>
      <c r="AH171" s="79"/>
      <c r="AI171" s="85" t="s">
        <v>1876</v>
      </c>
      <c r="AJ171" s="79" t="b">
        <v>0</v>
      </c>
      <c r="AK171" s="79">
        <v>6</v>
      </c>
      <c r="AL171" s="85" t="s">
        <v>1669</v>
      </c>
      <c r="AM171" s="79" t="s">
        <v>1919</v>
      </c>
      <c r="AN171" s="79" t="b">
        <v>0</v>
      </c>
      <c r="AO171" s="85" t="s">
        <v>1669</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9</v>
      </c>
      <c r="BC171" s="78" t="str">
        <f>REPLACE(INDEX(GroupVertices[Group],MATCH(Edges24[[#This Row],[Vertex 2]],GroupVertices[Vertex],0)),1,1,"")</f>
        <v>9</v>
      </c>
      <c r="BD171" s="48"/>
      <c r="BE171" s="49"/>
      <c r="BF171" s="48"/>
      <c r="BG171" s="49"/>
      <c r="BH171" s="48"/>
      <c r="BI171" s="49"/>
      <c r="BJ171" s="48"/>
      <c r="BK171" s="49"/>
      <c r="BL171" s="48"/>
    </row>
    <row r="172" spans="1:64" ht="15">
      <c r="A172" s="64" t="s">
        <v>367</v>
      </c>
      <c r="B172" s="64" t="s">
        <v>638</v>
      </c>
      <c r="C172" s="65"/>
      <c r="D172" s="66"/>
      <c r="E172" s="67"/>
      <c r="F172" s="68"/>
      <c r="G172" s="65"/>
      <c r="H172" s="69"/>
      <c r="I172" s="70"/>
      <c r="J172" s="70"/>
      <c r="K172" s="34" t="s">
        <v>65</v>
      </c>
      <c r="L172" s="77">
        <v>276</v>
      </c>
      <c r="M172" s="77"/>
      <c r="N172" s="72"/>
      <c r="O172" s="79" t="s">
        <v>646</v>
      </c>
      <c r="P172" s="81">
        <v>43474.61461805556</v>
      </c>
      <c r="Q172" s="79" t="s">
        <v>759</v>
      </c>
      <c r="R172" s="79"/>
      <c r="S172" s="79"/>
      <c r="T172" s="79"/>
      <c r="U172" s="79"/>
      <c r="V172" s="82" t="s">
        <v>996</v>
      </c>
      <c r="W172" s="81">
        <v>43474.61461805556</v>
      </c>
      <c r="X172" s="82" t="s">
        <v>1324</v>
      </c>
      <c r="Y172" s="79"/>
      <c r="Z172" s="79"/>
      <c r="AA172" s="85" t="s">
        <v>1669</v>
      </c>
      <c r="AB172" s="79"/>
      <c r="AC172" s="79" t="b">
        <v>0</v>
      </c>
      <c r="AD172" s="79">
        <v>43</v>
      </c>
      <c r="AE172" s="85" t="s">
        <v>1876</v>
      </c>
      <c r="AF172" s="79" t="b">
        <v>0</v>
      </c>
      <c r="AG172" s="79" t="s">
        <v>1910</v>
      </c>
      <c r="AH172" s="79"/>
      <c r="AI172" s="85" t="s">
        <v>1876</v>
      </c>
      <c r="AJ172" s="79" t="b">
        <v>0</v>
      </c>
      <c r="AK172" s="79">
        <v>4</v>
      </c>
      <c r="AL172" s="85" t="s">
        <v>1876</v>
      </c>
      <c r="AM172" s="79" t="s">
        <v>1920</v>
      </c>
      <c r="AN172" s="79" t="b">
        <v>0</v>
      </c>
      <c r="AO172" s="85" t="s">
        <v>1669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9</v>
      </c>
      <c r="BC172" s="78" t="str">
        <f>REPLACE(INDEX(GroupVertices[Group],MATCH(Edges24[[#This Row],[Vertex 2]],GroupVertices[Vertex],0)),1,1,"")</f>
        <v>9</v>
      </c>
      <c r="BD172" s="48">
        <v>1</v>
      </c>
      <c r="BE172" s="49">
        <v>1.8867924528301887</v>
      </c>
      <c r="BF172" s="48">
        <v>0</v>
      </c>
      <c r="BG172" s="49">
        <v>0</v>
      </c>
      <c r="BH172" s="48">
        <v>0</v>
      </c>
      <c r="BI172" s="49">
        <v>0</v>
      </c>
      <c r="BJ172" s="48">
        <v>52</v>
      </c>
      <c r="BK172" s="49">
        <v>98.11320754716981</v>
      </c>
      <c r="BL172" s="48">
        <v>53</v>
      </c>
    </row>
    <row r="173" spans="1:64" ht="15">
      <c r="A173" s="64" t="s">
        <v>368</v>
      </c>
      <c r="B173" s="64" t="s">
        <v>638</v>
      </c>
      <c r="C173" s="65"/>
      <c r="D173" s="66"/>
      <c r="E173" s="67"/>
      <c r="F173" s="68"/>
      <c r="G173" s="65"/>
      <c r="H173" s="69"/>
      <c r="I173" s="70"/>
      <c r="J173" s="70"/>
      <c r="K173" s="34" t="s">
        <v>65</v>
      </c>
      <c r="L173" s="77">
        <v>277</v>
      </c>
      <c r="M173" s="77"/>
      <c r="N173" s="72"/>
      <c r="O173" s="79" t="s">
        <v>646</v>
      </c>
      <c r="P173" s="81">
        <v>43475.73265046296</v>
      </c>
      <c r="Q173" s="79" t="s">
        <v>758</v>
      </c>
      <c r="R173" s="79"/>
      <c r="S173" s="79"/>
      <c r="T173" s="79"/>
      <c r="U173" s="79"/>
      <c r="V173" s="82" t="s">
        <v>997</v>
      </c>
      <c r="W173" s="81">
        <v>43475.73265046296</v>
      </c>
      <c r="X173" s="82" t="s">
        <v>1325</v>
      </c>
      <c r="Y173" s="79"/>
      <c r="Z173" s="79"/>
      <c r="AA173" s="85" t="s">
        <v>1670</v>
      </c>
      <c r="AB173" s="79"/>
      <c r="AC173" s="79" t="b">
        <v>0</v>
      </c>
      <c r="AD173" s="79">
        <v>0</v>
      </c>
      <c r="AE173" s="85" t="s">
        <v>1876</v>
      </c>
      <c r="AF173" s="79" t="b">
        <v>0</v>
      </c>
      <c r="AG173" s="79" t="s">
        <v>1910</v>
      </c>
      <c r="AH173" s="79"/>
      <c r="AI173" s="85" t="s">
        <v>1876</v>
      </c>
      <c r="AJ173" s="79" t="b">
        <v>0</v>
      </c>
      <c r="AK173" s="79">
        <v>6</v>
      </c>
      <c r="AL173" s="85" t="s">
        <v>1669</v>
      </c>
      <c r="AM173" s="79" t="s">
        <v>1919</v>
      </c>
      <c r="AN173" s="79" t="b">
        <v>0</v>
      </c>
      <c r="AO173" s="85" t="s">
        <v>1669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9</v>
      </c>
      <c r="BC173" s="78" t="str">
        <f>REPLACE(INDEX(GroupVertices[Group],MATCH(Edges24[[#This Row],[Vertex 2]],GroupVertices[Vertex],0)),1,1,"")</f>
        <v>9</v>
      </c>
      <c r="BD173" s="48"/>
      <c r="BE173" s="49"/>
      <c r="BF173" s="48"/>
      <c r="BG173" s="49"/>
      <c r="BH173" s="48"/>
      <c r="BI173" s="49"/>
      <c r="BJ173" s="48"/>
      <c r="BK173" s="49"/>
      <c r="BL173" s="48"/>
    </row>
    <row r="174" spans="1:64" ht="15">
      <c r="A174" s="64" t="s">
        <v>369</v>
      </c>
      <c r="B174" s="64" t="s">
        <v>639</v>
      </c>
      <c r="C174" s="65"/>
      <c r="D174" s="66"/>
      <c r="E174" s="67"/>
      <c r="F174" s="68"/>
      <c r="G174" s="65"/>
      <c r="H174" s="69"/>
      <c r="I174" s="70"/>
      <c r="J174" s="70"/>
      <c r="K174" s="34" t="s">
        <v>65</v>
      </c>
      <c r="L174" s="77">
        <v>279</v>
      </c>
      <c r="M174" s="77"/>
      <c r="N174" s="72"/>
      <c r="O174" s="79" t="s">
        <v>646</v>
      </c>
      <c r="P174" s="81">
        <v>43476.08246527778</v>
      </c>
      <c r="Q174" s="79" t="s">
        <v>760</v>
      </c>
      <c r="R174" s="82" t="s">
        <v>798</v>
      </c>
      <c r="S174" s="79" t="s">
        <v>801</v>
      </c>
      <c r="T174" s="79"/>
      <c r="U174" s="79"/>
      <c r="V174" s="82" t="s">
        <v>998</v>
      </c>
      <c r="W174" s="81">
        <v>43476.08246527778</v>
      </c>
      <c r="X174" s="82" t="s">
        <v>1326</v>
      </c>
      <c r="Y174" s="79"/>
      <c r="Z174" s="79"/>
      <c r="AA174" s="85" t="s">
        <v>1671</v>
      </c>
      <c r="AB174" s="79"/>
      <c r="AC174" s="79" t="b">
        <v>0</v>
      </c>
      <c r="AD174" s="79">
        <v>48</v>
      </c>
      <c r="AE174" s="85" t="s">
        <v>1876</v>
      </c>
      <c r="AF174" s="79" t="b">
        <v>1</v>
      </c>
      <c r="AG174" s="79" t="s">
        <v>1909</v>
      </c>
      <c r="AH174" s="79"/>
      <c r="AI174" s="85" t="s">
        <v>1918</v>
      </c>
      <c r="AJ174" s="79" t="b">
        <v>0</v>
      </c>
      <c r="AK174" s="79">
        <v>31</v>
      </c>
      <c r="AL174" s="85" t="s">
        <v>1876</v>
      </c>
      <c r="AM174" s="79" t="s">
        <v>1921</v>
      </c>
      <c r="AN174" s="79" t="b">
        <v>0</v>
      </c>
      <c r="AO174" s="85" t="s">
        <v>1671</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1</v>
      </c>
      <c r="BE174" s="49">
        <v>2.1739130434782608</v>
      </c>
      <c r="BF174" s="48">
        <v>2</v>
      </c>
      <c r="BG174" s="49">
        <v>4.3478260869565215</v>
      </c>
      <c r="BH174" s="48">
        <v>0</v>
      </c>
      <c r="BI174" s="49">
        <v>0</v>
      </c>
      <c r="BJ174" s="48">
        <v>43</v>
      </c>
      <c r="BK174" s="49">
        <v>93.47826086956522</v>
      </c>
      <c r="BL174" s="48">
        <v>46</v>
      </c>
    </row>
    <row r="175" spans="1:64" ht="15">
      <c r="A175" s="64" t="s">
        <v>370</v>
      </c>
      <c r="B175" s="64" t="s">
        <v>369</v>
      </c>
      <c r="C175" s="65"/>
      <c r="D175" s="66"/>
      <c r="E175" s="67"/>
      <c r="F175" s="68"/>
      <c r="G175" s="65"/>
      <c r="H175" s="69"/>
      <c r="I175" s="70"/>
      <c r="J175" s="70"/>
      <c r="K175" s="34" t="s">
        <v>65</v>
      </c>
      <c r="L175" s="77">
        <v>280</v>
      </c>
      <c r="M175" s="77"/>
      <c r="N175" s="72"/>
      <c r="O175" s="79" t="s">
        <v>646</v>
      </c>
      <c r="P175" s="81">
        <v>43476.08894675926</v>
      </c>
      <c r="Q175" s="79" t="s">
        <v>761</v>
      </c>
      <c r="R175" s="79"/>
      <c r="S175" s="79"/>
      <c r="T175" s="79"/>
      <c r="U175" s="79"/>
      <c r="V175" s="82" t="s">
        <v>999</v>
      </c>
      <c r="W175" s="81">
        <v>43476.08894675926</v>
      </c>
      <c r="X175" s="82" t="s">
        <v>1327</v>
      </c>
      <c r="Y175" s="79"/>
      <c r="Z175" s="79"/>
      <c r="AA175" s="85" t="s">
        <v>1672</v>
      </c>
      <c r="AB175" s="79"/>
      <c r="AC175" s="79" t="b">
        <v>0</v>
      </c>
      <c r="AD175" s="79">
        <v>0</v>
      </c>
      <c r="AE175" s="85" t="s">
        <v>1876</v>
      </c>
      <c r="AF175" s="79" t="b">
        <v>1</v>
      </c>
      <c r="AG175" s="79" t="s">
        <v>1909</v>
      </c>
      <c r="AH175" s="79"/>
      <c r="AI175" s="85" t="s">
        <v>1918</v>
      </c>
      <c r="AJ175" s="79" t="b">
        <v>0</v>
      </c>
      <c r="AK175" s="79">
        <v>31</v>
      </c>
      <c r="AL175" s="85" t="s">
        <v>1671</v>
      </c>
      <c r="AM175" s="79" t="s">
        <v>1921</v>
      </c>
      <c r="AN175" s="79" t="b">
        <v>0</v>
      </c>
      <c r="AO175" s="85" t="s">
        <v>1671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2</v>
      </c>
      <c r="BG175" s="49">
        <v>7.142857142857143</v>
      </c>
      <c r="BH175" s="48">
        <v>0</v>
      </c>
      <c r="BI175" s="49">
        <v>0</v>
      </c>
      <c r="BJ175" s="48">
        <v>26</v>
      </c>
      <c r="BK175" s="49">
        <v>92.85714285714286</v>
      </c>
      <c r="BL175" s="48">
        <v>28</v>
      </c>
    </row>
    <row r="176" spans="1:64" ht="15">
      <c r="A176" s="64" t="s">
        <v>371</v>
      </c>
      <c r="B176" s="64" t="s">
        <v>640</v>
      </c>
      <c r="C176" s="65"/>
      <c r="D176" s="66"/>
      <c r="E176" s="67"/>
      <c r="F176" s="68"/>
      <c r="G176" s="65"/>
      <c r="H176" s="69"/>
      <c r="I176" s="70"/>
      <c r="J176" s="70"/>
      <c r="K176" s="34" t="s">
        <v>65</v>
      </c>
      <c r="L176" s="77">
        <v>281</v>
      </c>
      <c r="M176" s="77"/>
      <c r="N176" s="72"/>
      <c r="O176" s="79" t="s">
        <v>647</v>
      </c>
      <c r="P176" s="81">
        <v>43428.11019675926</v>
      </c>
      <c r="Q176" s="79" t="s">
        <v>762</v>
      </c>
      <c r="R176" s="79"/>
      <c r="S176" s="79"/>
      <c r="T176" s="79"/>
      <c r="U176" s="79"/>
      <c r="V176" s="82" t="s">
        <v>1000</v>
      </c>
      <c r="W176" s="81">
        <v>43428.11019675926</v>
      </c>
      <c r="X176" s="82" t="s">
        <v>1328</v>
      </c>
      <c r="Y176" s="79"/>
      <c r="Z176" s="79"/>
      <c r="AA176" s="85" t="s">
        <v>1673</v>
      </c>
      <c r="AB176" s="85" t="s">
        <v>1874</v>
      </c>
      <c r="AC176" s="79" t="b">
        <v>0</v>
      </c>
      <c r="AD176" s="79">
        <v>1</v>
      </c>
      <c r="AE176" s="85" t="s">
        <v>1907</v>
      </c>
      <c r="AF176" s="79" t="b">
        <v>0</v>
      </c>
      <c r="AG176" s="79" t="s">
        <v>1909</v>
      </c>
      <c r="AH176" s="79"/>
      <c r="AI176" s="85" t="s">
        <v>1876</v>
      </c>
      <c r="AJ176" s="79" t="b">
        <v>0</v>
      </c>
      <c r="AK176" s="79">
        <v>0</v>
      </c>
      <c r="AL176" s="85" t="s">
        <v>1876</v>
      </c>
      <c r="AM176" s="79" t="s">
        <v>1921</v>
      </c>
      <c r="AN176" s="79" t="b">
        <v>0</v>
      </c>
      <c r="AO176" s="85" t="s">
        <v>1874</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1</v>
      </c>
      <c r="BE176" s="49">
        <v>4.545454545454546</v>
      </c>
      <c r="BF176" s="48">
        <v>0</v>
      </c>
      <c r="BG176" s="49">
        <v>0</v>
      </c>
      <c r="BH176" s="48">
        <v>0</v>
      </c>
      <c r="BI176" s="49">
        <v>0</v>
      </c>
      <c r="BJ176" s="48">
        <v>21</v>
      </c>
      <c r="BK176" s="49">
        <v>95.45454545454545</v>
      </c>
      <c r="BL176" s="48">
        <v>22</v>
      </c>
    </row>
    <row r="177" spans="1:64" ht="15">
      <c r="A177" s="64" t="s">
        <v>371</v>
      </c>
      <c r="B177" s="64" t="s">
        <v>369</v>
      </c>
      <c r="C177" s="65"/>
      <c r="D177" s="66"/>
      <c r="E177" s="67"/>
      <c r="F177" s="68"/>
      <c r="G177" s="65"/>
      <c r="H177" s="69"/>
      <c r="I177" s="70"/>
      <c r="J177" s="70"/>
      <c r="K177" s="34" t="s">
        <v>65</v>
      </c>
      <c r="L177" s="77">
        <v>282</v>
      </c>
      <c r="M177" s="77"/>
      <c r="N177" s="72"/>
      <c r="O177" s="79" t="s">
        <v>646</v>
      </c>
      <c r="P177" s="81">
        <v>43476.11570601852</v>
      </c>
      <c r="Q177" s="79" t="s">
        <v>761</v>
      </c>
      <c r="R177" s="79"/>
      <c r="S177" s="79"/>
      <c r="T177" s="79"/>
      <c r="U177" s="79"/>
      <c r="V177" s="82" t="s">
        <v>1000</v>
      </c>
      <c r="W177" s="81">
        <v>43476.11570601852</v>
      </c>
      <c r="X177" s="82" t="s">
        <v>1329</v>
      </c>
      <c r="Y177" s="79"/>
      <c r="Z177" s="79"/>
      <c r="AA177" s="85" t="s">
        <v>1674</v>
      </c>
      <c r="AB177" s="79"/>
      <c r="AC177" s="79" t="b">
        <v>0</v>
      </c>
      <c r="AD177" s="79">
        <v>0</v>
      </c>
      <c r="AE177" s="85" t="s">
        <v>1876</v>
      </c>
      <c r="AF177" s="79" t="b">
        <v>1</v>
      </c>
      <c r="AG177" s="79" t="s">
        <v>1909</v>
      </c>
      <c r="AH177" s="79"/>
      <c r="AI177" s="85" t="s">
        <v>1918</v>
      </c>
      <c r="AJ177" s="79" t="b">
        <v>0</v>
      </c>
      <c r="AK177" s="79">
        <v>31</v>
      </c>
      <c r="AL177" s="85" t="s">
        <v>1671</v>
      </c>
      <c r="AM177" s="79" t="s">
        <v>1920</v>
      </c>
      <c r="AN177" s="79" t="b">
        <v>0</v>
      </c>
      <c r="AO177" s="85" t="s">
        <v>1671</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0</v>
      </c>
      <c r="BE177" s="49">
        <v>0</v>
      </c>
      <c r="BF177" s="48">
        <v>2</v>
      </c>
      <c r="BG177" s="49">
        <v>7.142857142857143</v>
      </c>
      <c r="BH177" s="48">
        <v>0</v>
      </c>
      <c r="BI177" s="49">
        <v>0</v>
      </c>
      <c r="BJ177" s="48">
        <v>26</v>
      </c>
      <c r="BK177" s="49">
        <v>92.85714285714286</v>
      </c>
      <c r="BL177" s="48">
        <v>28</v>
      </c>
    </row>
    <row r="178" spans="1:64" ht="15">
      <c r="A178" s="64" t="s">
        <v>372</v>
      </c>
      <c r="B178" s="64" t="s">
        <v>369</v>
      </c>
      <c r="C178" s="65"/>
      <c r="D178" s="66"/>
      <c r="E178" s="67"/>
      <c r="F178" s="68"/>
      <c r="G178" s="65"/>
      <c r="H178" s="69"/>
      <c r="I178" s="70"/>
      <c r="J178" s="70"/>
      <c r="K178" s="34" t="s">
        <v>65</v>
      </c>
      <c r="L178" s="77">
        <v>283</v>
      </c>
      <c r="M178" s="77"/>
      <c r="N178" s="72"/>
      <c r="O178" s="79" t="s">
        <v>646</v>
      </c>
      <c r="P178" s="81">
        <v>43476.11861111111</v>
      </c>
      <c r="Q178" s="79" t="s">
        <v>761</v>
      </c>
      <c r="R178" s="79"/>
      <c r="S178" s="79"/>
      <c r="T178" s="79"/>
      <c r="U178" s="79"/>
      <c r="V178" s="82" t="s">
        <v>1001</v>
      </c>
      <c r="W178" s="81">
        <v>43476.11861111111</v>
      </c>
      <c r="X178" s="82" t="s">
        <v>1330</v>
      </c>
      <c r="Y178" s="79"/>
      <c r="Z178" s="79"/>
      <c r="AA178" s="85" t="s">
        <v>1675</v>
      </c>
      <c r="AB178" s="79"/>
      <c r="AC178" s="79" t="b">
        <v>0</v>
      </c>
      <c r="AD178" s="79">
        <v>0</v>
      </c>
      <c r="AE178" s="85" t="s">
        <v>1876</v>
      </c>
      <c r="AF178" s="79" t="b">
        <v>1</v>
      </c>
      <c r="AG178" s="79" t="s">
        <v>1909</v>
      </c>
      <c r="AH178" s="79"/>
      <c r="AI178" s="85" t="s">
        <v>1918</v>
      </c>
      <c r="AJ178" s="79" t="b">
        <v>0</v>
      </c>
      <c r="AK178" s="79">
        <v>31</v>
      </c>
      <c r="AL178" s="85" t="s">
        <v>1671</v>
      </c>
      <c r="AM178" s="79" t="s">
        <v>1921</v>
      </c>
      <c r="AN178" s="79" t="b">
        <v>0</v>
      </c>
      <c r="AO178" s="85" t="s">
        <v>1671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2</v>
      </c>
      <c r="BG178" s="49">
        <v>7.142857142857143</v>
      </c>
      <c r="BH178" s="48">
        <v>0</v>
      </c>
      <c r="BI178" s="49">
        <v>0</v>
      </c>
      <c r="BJ178" s="48">
        <v>26</v>
      </c>
      <c r="BK178" s="49">
        <v>92.85714285714286</v>
      </c>
      <c r="BL178" s="48">
        <v>28</v>
      </c>
    </row>
    <row r="179" spans="1:64" ht="15">
      <c r="A179" s="64" t="s">
        <v>373</v>
      </c>
      <c r="B179" s="64" t="s">
        <v>369</v>
      </c>
      <c r="C179" s="65"/>
      <c r="D179" s="66"/>
      <c r="E179" s="67"/>
      <c r="F179" s="68"/>
      <c r="G179" s="65"/>
      <c r="H179" s="69"/>
      <c r="I179" s="70"/>
      <c r="J179" s="70"/>
      <c r="K179" s="34" t="s">
        <v>65</v>
      </c>
      <c r="L179" s="77">
        <v>284</v>
      </c>
      <c r="M179" s="77"/>
      <c r="N179" s="72"/>
      <c r="O179" s="79" t="s">
        <v>646</v>
      </c>
      <c r="P179" s="81">
        <v>43476.135046296295</v>
      </c>
      <c r="Q179" s="79" t="s">
        <v>761</v>
      </c>
      <c r="R179" s="79"/>
      <c r="S179" s="79"/>
      <c r="T179" s="79"/>
      <c r="U179" s="79"/>
      <c r="V179" s="82" t="s">
        <v>1002</v>
      </c>
      <c r="W179" s="81">
        <v>43476.135046296295</v>
      </c>
      <c r="X179" s="82" t="s">
        <v>1331</v>
      </c>
      <c r="Y179" s="79"/>
      <c r="Z179" s="79"/>
      <c r="AA179" s="85" t="s">
        <v>1676</v>
      </c>
      <c r="AB179" s="79"/>
      <c r="AC179" s="79" t="b">
        <v>0</v>
      </c>
      <c r="AD179" s="79">
        <v>0</v>
      </c>
      <c r="AE179" s="85" t="s">
        <v>1876</v>
      </c>
      <c r="AF179" s="79" t="b">
        <v>1</v>
      </c>
      <c r="AG179" s="79" t="s">
        <v>1909</v>
      </c>
      <c r="AH179" s="79"/>
      <c r="AI179" s="85" t="s">
        <v>1918</v>
      </c>
      <c r="AJ179" s="79" t="b">
        <v>0</v>
      </c>
      <c r="AK179" s="79">
        <v>31</v>
      </c>
      <c r="AL179" s="85" t="s">
        <v>1671</v>
      </c>
      <c r="AM179" s="79" t="s">
        <v>1921</v>
      </c>
      <c r="AN179" s="79" t="b">
        <v>0</v>
      </c>
      <c r="AO179" s="85" t="s">
        <v>1671</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2</v>
      </c>
      <c r="BG179" s="49">
        <v>7.142857142857143</v>
      </c>
      <c r="BH179" s="48">
        <v>0</v>
      </c>
      <c r="BI179" s="49">
        <v>0</v>
      </c>
      <c r="BJ179" s="48">
        <v>26</v>
      </c>
      <c r="BK179" s="49">
        <v>92.85714285714286</v>
      </c>
      <c r="BL179" s="48">
        <v>28</v>
      </c>
    </row>
    <row r="180" spans="1:64" ht="15">
      <c r="A180" s="64" t="s">
        <v>374</v>
      </c>
      <c r="B180" s="64" t="s">
        <v>369</v>
      </c>
      <c r="C180" s="65"/>
      <c r="D180" s="66"/>
      <c r="E180" s="67"/>
      <c r="F180" s="68"/>
      <c r="G180" s="65"/>
      <c r="H180" s="69"/>
      <c r="I180" s="70"/>
      <c r="J180" s="70"/>
      <c r="K180" s="34" t="s">
        <v>65</v>
      </c>
      <c r="L180" s="77">
        <v>285</v>
      </c>
      <c r="M180" s="77"/>
      <c r="N180" s="72"/>
      <c r="O180" s="79" t="s">
        <v>646</v>
      </c>
      <c r="P180" s="81">
        <v>43476.14142361111</v>
      </c>
      <c r="Q180" s="79" t="s">
        <v>761</v>
      </c>
      <c r="R180" s="79"/>
      <c r="S180" s="79"/>
      <c r="T180" s="79"/>
      <c r="U180" s="79"/>
      <c r="V180" s="82" t="s">
        <v>1003</v>
      </c>
      <c r="W180" s="81">
        <v>43476.14142361111</v>
      </c>
      <c r="X180" s="82" t="s">
        <v>1332</v>
      </c>
      <c r="Y180" s="79"/>
      <c r="Z180" s="79"/>
      <c r="AA180" s="85" t="s">
        <v>1677</v>
      </c>
      <c r="AB180" s="79"/>
      <c r="AC180" s="79" t="b">
        <v>0</v>
      </c>
      <c r="AD180" s="79">
        <v>0</v>
      </c>
      <c r="AE180" s="85" t="s">
        <v>1876</v>
      </c>
      <c r="AF180" s="79" t="b">
        <v>1</v>
      </c>
      <c r="AG180" s="79" t="s">
        <v>1909</v>
      </c>
      <c r="AH180" s="79"/>
      <c r="AI180" s="85" t="s">
        <v>1918</v>
      </c>
      <c r="AJ180" s="79" t="b">
        <v>0</v>
      </c>
      <c r="AK180" s="79">
        <v>31</v>
      </c>
      <c r="AL180" s="85" t="s">
        <v>1671</v>
      </c>
      <c r="AM180" s="79" t="s">
        <v>1919</v>
      </c>
      <c r="AN180" s="79" t="b">
        <v>0</v>
      </c>
      <c r="AO180" s="85" t="s">
        <v>1671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0</v>
      </c>
      <c r="BE180" s="49">
        <v>0</v>
      </c>
      <c r="BF180" s="48">
        <v>2</v>
      </c>
      <c r="BG180" s="49">
        <v>7.142857142857143</v>
      </c>
      <c r="BH180" s="48">
        <v>0</v>
      </c>
      <c r="BI180" s="49">
        <v>0</v>
      </c>
      <c r="BJ180" s="48">
        <v>26</v>
      </c>
      <c r="BK180" s="49">
        <v>92.85714285714286</v>
      </c>
      <c r="BL180" s="48">
        <v>28</v>
      </c>
    </row>
    <row r="181" spans="1:64" ht="15">
      <c r="A181" s="64" t="s">
        <v>375</v>
      </c>
      <c r="B181" s="64" t="s">
        <v>369</v>
      </c>
      <c r="C181" s="65"/>
      <c r="D181" s="66"/>
      <c r="E181" s="67"/>
      <c r="F181" s="68"/>
      <c r="G181" s="65"/>
      <c r="H181" s="69"/>
      <c r="I181" s="70"/>
      <c r="J181" s="70"/>
      <c r="K181" s="34" t="s">
        <v>65</v>
      </c>
      <c r="L181" s="77">
        <v>286</v>
      </c>
      <c r="M181" s="77"/>
      <c r="N181" s="72"/>
      <c r="O181" s="79" t="s">
        <v>646</v>
      </c>
      <c r="P181" s="81">
        <v>43476.154444444444</v>
      </c>
      <c r="Q181" s="79" t="s">
        <v>761</v>
      </c>
      <c r="R181" s="79"/>
      <c r="S181" s="79"/>
      <c r="T181" s="79"/>
      <c r="U181" s="79"/>
      <c r="V181" s="82" t="s">
        <v>1004</v>
      </c>
      <c r="W181" s="81">
        <v>43476.154444444444</v>
      </c>
      <c r="X181" s="82" t="s">
        <v>1333</v>
      </c>
      <c r="Y181" s="79"/>
      <c r="Z181" s="79"/>
      <c r="AA181" s="85" t="s">
        <v>1678</v>
      </c>
      <c r="AB181" s="79"/>
      <c r="AC181" s="79" t="b">
        <v>0</v>
      </c>
      <c r="AD181" s="79">
        <v>0</v>
      </c>
      <c r="AE181" s="85" t="s">
        <v>1876</v>
      </c>
      <c r="AF181" s="79" t="b">
        <v>1</v>
      </c>
      <c r="AG181" s="79" t="s">
        <v>1909</v>
      </c>
      <c r="AH181" s="79"/>
      <c r="AI181" s="85" t="s">
        <v>1918</v>
      </c>
      <c r="AJ181" s="79" t="b">
        <v>0</v>
      </c>
      <c r="AK181" s="79">
        <v>31</v>
      </c>
      <c r="AL181" s="85" t="s">
        <v>1671</v>
      </c>
      <c r="AM181" s="79" t="s">
        <v>1919</v>
      </c>
      <c r="AN181" s="79" t="b">
        <v>0</v>
      </c>
      <c r="AO181" s="85" t="s">
        <v>1671</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2</v>
      </c>
      <c r="BG181" s="49">
        <v>7.142857142857143</v>
      </c>
      <c r="BH181" s="48">
        <v>0</v>
      </c>
      <c r="BI181" s="49">
        <v>0</v>
      </c>
      <c r="BJ181" s="48">
        <v>26</v>
      </c>
      <c r="BK181" s="49">
        <v>92.85714285714286</v>
      </c>
      <c r="BL181" s="48">
        <v>28</v>
      </c>
    </row>
    <row r="182" spans="1:64" ht="15">
      <c r="A182" s="64" t="s">
        <v>376</v>
      </c>
      <c r="B182" s="64" t="s">
        <v>369</v>
      </c>
      <c r="C182" s="65"/>
      <c r="D182" s="66"/>
      <c r="E182" s="67"/>
      <c r="F182" s="68"/>
      <c r="G182" s="65"/>
      <c r="H182" s="69"/>
      <c r="I182" s="70"/>
      <c r="J182" s="70"/>
      <c r="K182" s="34" t="s">
        <v>65</v>
      </c>
      <c r="L182" s="77">
        <v>287</v>
      </c>
      <c r="M182" s="77"/>
      <c r="N182" s="72"/>
      <c r="O182" s="79" t="s">
        <v>646</v>
      </c>
      <c r="P182" s="81">
        <v>43476.155543981484</v>
      </c>
      <c r="Q182" s="79" t="s">
        <v>761</v>
      </c>
      <c r="R182" s="79"/>
      <c r="S182" s="79"/>
      <c r="T182" s="79"/>
      <c r="U182" s="79"/>
      <c r="V182" s="82" t="s">
        <v>1005</v>
      </c>
      <c r="W182" s="81">
        <v>43476.155543981484</v>
      </c>
      <c r="X182" s="82" t="s">
        <v>1334</v>
      </c>
      <c r="Y182" s="79"/>
      <c r="Z182" s="79"/>
      <c r="AA182" s="85" t="s">
        <v>1679</v>
      </c>
      <c r="AB182" s="79"/>
      <c r="AC182" s="79" t="b">
        <v>0</v>
      </c>
      <c r="AD182" s="79">
        <v>0</v>
      </c>
      <c r="AE182" s="85" t="s">
        <v>1876</v>
      </c>
      <c r="AF182" s="79" t="b">
        <v>1</v>
      </c>
      <c r="AG182" s="79" t="s">
        <v>1909</v>
      </c>
      <c r="AH182" s="79"/>
      <c r="AI182" s="85" t="s">
        <v>1918</v>
      </c>
      <c r="AJ182" s="79" t="b">
        <v>0</v>
      </c>
      <c r="AK182" s="79">
        <v>31</v>
      </c>
      <c r="AL182" s="85" t="s">
        <v>1671</v>
      </c>
      <c r="AM182" s="79" t="s">
        <v>1920</v>
      </c>
      <c r="AN182" s="79" t="b">
        <v>0</v>
      </c>
      <c r="AO182" s="85" t="s">
        <v>1671</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2</v>
      </c>
      <c r="BG182" s="49">
        <v>7.142857142857143</v>
      </c>
      <c r="BH182" s="48">
        <v>0</v>
      </c>
      <c r="BI182" s="49">
        <v>0</v>
      </c>
      <c r="BJ182" s="48">
        <v>26</v>
      </c>
      <c r="BK182" s="49">
        <v>92.85714285714286</v>
      </c>
      <c r="BL182" s="48">
        <v>28</v>
      </c>
    </row>
    <row r="183" spans="1:64" ht="15">
      <c r="A183" s="64" t="s">
        <v>377</v>
      </c>
      <c r="B183" s="64" t="s">
        <v>369</v>
      </c>
      <c r="C183" s="65"/>
      <c r="D183" s="66"/>
      <c r="E183" s="67"/>
      <c r="F183" s="68"/>
      <c r="G183" s="65"/>
      <c r="H183" s="69"/>
      <c r="I183" s="70"/>
      <c r="J183" s="70"/>
      <c r="K183" s="34" t="s">
        <v>65</v>
      </c>
      <c r="L183" s="77">
        <v>288</v>
      </c>
      <c r="M183" s="77"/>
      <c r="N183" s="72"/>
      <c r="O183" s="79" t="s">
        <v>646</v>
      </c>
      <c r="P183" s="81">
        <v>43476.158113425925</v>
      </c>
      <c r="Q183" s="79" t="s">
        <v>761</v>
      </c>
      <c r="R183" s="79"/>
      <c r="S183" s="79"/>
      <c r="T183" s="79"/>
      <c r="U183" s="79"/>
      <c r="V183" s="82" t="s">
        <v>1006</v>
      </c>
      <c r="W183" s="81">
        <v>43476.158113425925</v>
      </c>
      <c r="X183" s="82" t="s">
        <v>1335</v>
      </c>
      <c r="Y183" s="79"/>
      <c r="Z183" s="79"/>
      <c r="AA183" s="85" t="s">
        <v>1680</v>
      </c>
      <c r="AB183" s="79"/>
      <c r="AC183" s="79" t="b">
        <v>0</v>
      </c>
      <c r="AD183" s="79">
        <v>0</v>
      </c>
      <c r="AE183" s="85" t="s">
        <v>1876</v>
      </c>
      <c r="AF183" s="79" t="b">
        <v>1</v>
      </c>
      <c r="AG183" s="79" t="s">
        <v>1909</v>
      </c>
      <c r="AH183" s="79"/>
      <c r="AI183" s="85" t="s">
        <v>1918</v>
      </c>
      <c r="AJ183" s="79" t="b">
        <v>0</v>
      </c>
      <c r="AK183" s="79">
        <v>31</v>
      </c>
      <c r="AL183" s="85" t="s">
        <v>1671</v>
      </c>
      <c r="AM183" s="79" t="s">
        <v>1926</v>
      </c>
      <c r="AN183" s="79" t="b">
        <v>0</v>
      </c>
      <c r="AO183" s="85" t="s">
        <v>1671</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2</v>
      </c>
      <c r="BG183" s="49">
        <v>7.142857142857143</v>
      </c>
      <c r="BH183" s="48">
        <v>0</v>
      </c>
      <c r="BI183" s="49">
        <v>0</v>
      </c>
      <c r="BJ183" s="48">
        <v>26</v>
      </c>
      <c r="BK183" s="49">
        <v>92.85714285714286</v>
      </c>
      <c r="BL183" s="48">
        <v>28</v>
      </c>
    </row>
    <row r="184" spans="1:64" ht="15">
      <c r="A184" s="64" t="s">
        <v>378</v>
      </c>
      <c r="B184" s="64" t="s">
        <v>369</v>
      </c>
      <c r="C184" s="65"/>
      <c r="D184" s="66"/>
      <c r="E184" s="67"/>
      <c r="F184" s="68"/>
      <c r="G184" s="65"/>
      <c r="H184" s="69"/>
      <c r="I184" s="70"/>
      <c r="J184" s="70"/>
      <c r="K184" s="34" t="s">
        <v>65</v>
      </c>
      <c r="L184" s="77">
        <v>289</v>
      </c>
      <c r="M184" s="77"/>
      <c r="N184" s="72"/>
      <c r="O184" s="79" t="s">
        <v>646</v>
      </c>
      <c r="P184" s="81">
        <v>43476.15949074074</v>
      </c>
      <c r="Q184" s="79" t="s">
        <v>761</v>
      </c>
      <c r="R184" s="79"/>
      <c r="S184" s="79"/>
      <c r="T184" s="79"/>
      <c r="U184" s="79"/>
      <c r="V184" s="82" t="s">
        <v>1007</v>
      </c>
      <c r="W184" s="81">
        <v>43476.15949074074</v>
      </c>
      <c r="X184" s="82" t="s">
        <v>1336</v>
      </c>
      <c r="Y184" s="79"/>
      <c r="Z184" s="79"/>
      <c r="AA184" s="85" t="s">
        <v>1681</v>
      </c>
      <c r="AB184" s="79"/>
      <c r="AC184" s="79" t="b">
        <v>0</v>
      </c>
      <c r="AD184" s="79">
        <v>0</v>
      </c>
      <c r="AE184" s="85" t="s">
        <v>1876</v>
      </c>
      <c r="AF184" s="79" t="b">
        <v>1</v>
      </c>
      <c r="AG184" s="79" t="s">
        <v>1909</v>
      </c>
      <c r="AH184" s="79"/>
      <c r="AI184" s="85" t="s">
        <v>1918</v>
      </c>
      <c r="AJ184" s="79" t="b">
        <v>0</v>
      </c>
      <c r="AK184" s="79">
        <v>31</v>
      </c>
      <c r="AL184" s="85" t="s">
        <v>1671</v>
      </c>
      <c r="AM184" s="79" t="s">
        <v>1920</v>
      </c>
      <c r="AN184" s="79" t="b">
        <v>0</v>
      </c>
      <c r="AO184" s="85" t="s">
        <v>1671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0</v>
      </c>
      <c r="BE184" s="49">
        <v>0</v>
      </c>
      <c r="BF184" s="48">
        <v>2</v>
      </c>
      <c r="BG184" s="49">
        <v>7.142857142857143</v>
      </c>
      <c r="BH184" s="48">
        <v>0</v>
      </c>
      <c r="BI184" s="49">
        <v>0</v>
      </c>
      <c r="BJ184" s="48">
        <v>26</v>
      </c>
      <c r="BK184" s="49">
        <v>92.85714285714286</v>
      </c>
      <c r="BL184" s="48">
        <v>28</v>
      </c>
    </row>
    <row r="185" spans="1:64" ht="15">
      <c r="A185" s="64" t="s">
        <v>379</v>
      </c>
      <c r="B185" s="64" t="s">
        <v>369</v>
      </c>
      <c r="C185" s="65"/>
      <c r="D185" s="66"/>
      <c r="E185" s="67"/>
      <c r="F185" s="68"/>
      <c r="G185" s="65"/>
      <c r="H185" s="69"/>
      <c r="I185" s="70"/>
      <c r="J185" s="70"/>
      <c r="K185" s="34" t="s">
        <v>65</v>
      </c>
      <c r="L185" s="77">
        <v>290</v>
      </c>
      <c r="M185" s="77"/>
      <c r="N185" s="72"/>
      <c r="O185" s="79" t="s">
        <v>646</v>
      </c>
      <c r="P185" s="81">
        <v>43476.15987268519</v>
      </c>
      <c r="Q185" s="79" t="s">
        <v>761</v>
      </c>
      <c r="R185" s="79"/>
      <c r="S185" s="79"/>
      <c r="T185" s="79"/>
      <c r="U185" s="79"/>
      <c r="V185" s="82" t="s">
        <v>1008</v>
      </c>
      <c r="W185" s="81">
        <v>43476.15987268519</v>
      </c>
      <c r="X185" s="82" t="s">
        <v>1337</v>
      </c>
      <c r="Y185" s="79"/>
      <c r="Z185" s="79"/>
      <c r="AA185" s="85" t="s">
        <v>1682</v>
      </c>
      <c r="AB185" s="79"/>
      <c r="AC185" s="79" t="b">
        <v>0</v>
      </c>
      <c r="AD185" s="79">
        <v>0</v>
      </c>
      <c r="AE185" s="85" t="s">
        <v>1876</v>
      </c>
      <c r="AF185" s="79" t="b">
        <v>1</v>
      </c>
      <c r="AG185" s="79" t="s">
        <v>1909</v>
      </c>
      <c r="AH185" s="79"/>
      <c r="AI185" s="85" t="s">
        <v>1918</v>
      </c>
      <c r="AJ185" s="79" t="b">
        <v>0</v>
      </c>
      <c r="AK185" s="79">
        <v>31</v>
      </c>
      <c r="AL185" s="85" t="s">
        <v>1671</v>
      </c>
      <c r="AM185" s="79" t="s">
        <v>1919</v>
      </c>
      <c r="AN185" s="79" t="b">
        <v>0</v>
      </c>
      <c r="AO185" s="85" t="s">
        <v>1671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2</v>
      </c>
      <c r="BG185" s="49">
        <v>7.142857142857143</v>
      </c>
      <c r="BH185" s="48">
        <v>0</v>
      </c>
      <c r="BI185" s="49">
        <v>0</v>
      </c>
      <c r="BJ185" s="48">
        <v>26</v>
      </c>
      <c r="BK185" s="49">
        <v>92.85714285714286</v>
      </c>
      <c r="BL185" s="48">
        <v>28</v>
      </c>
    </row>
    <row r="186" spans="1:64" ht="15">
      <c r="A186" s="64" t="s">
        <v>380</v>
      </c>
      <c r="B186" s="64" t="s">
        <v>369</v>
      </c>
      <c r="C186" s="65"/>
      <c r="D186" s="66"/>
      <c r="E186" s="67"/>
      <c r="F186" s="68"/>
      <c r="G186" s="65"/>
      <c r="H186" s="69"/>
      <c r="I186" s="70"/>
      <c r="J186" s="70"/>
      <c r="K186" s="34" t="s">
        <v>65</v>
      </c>
      <c r="L186" s="77">
        <v>291</v>
      </c>
      <c r="M186" s="77"/>
      <c r="N186" s="72"/>
      <c r="O186" s="79" t="s">
        <v>646</v>
      </c>
      <c r="P186" s="81">
        <v>43476.1612962963</v>
      </c>
      <c r="Q186" s="79" t="s">
        <v>761</v>
      </c>
      <c r="R186" s="79"/>
      <c r="S186" s="79"/>
      <c r="T186" s="79"/>
      <c r="U186" s="79"/>
      <c r="V186" s="82" t="s">
        <v>1009</v>
      </c>
      <c r="W186" s="81">
        <v>43476.1612962963</v>
      </c>
      <c r="X186" s="82" t="s">
        <v>1338</v>
      </c>
      <c r="Y186" s="79"/>
      <c r="Z186" s="79"/>
      <c r="AA186" s="85" t="s">
        <v>1683</v>
      </c>
      <c r="AB186" s="79"/>
      <c r="AC186" s="79" t="b">
        <v>0</v>
      </c>
      <c r="AD186" s="79">
        <v>0</v>
      </c>
      <c r="AE186" s="85" t="s">
        <v>1876</v>
      </c>
      <c r="AF186" s="79" t="b">
        <v>1</v>
      </c>
      <c r="AG186" s="79" t="s">
        <v>1909</v>
      </c>
      <c r="AH186" s="79"/>
      <c r="AI186" s="85" t="s">
        <v>1918</v>
      </c>
      <c r="AJ186" s="79" t="b">
        <v>0</v>
      </c>
      <c r="AK186" s="79">
        <v>31</v>
      </c>
      <c r="AL186" s="85" t="s">
        <v>1671</v>
      </c>
      <c r="AM186" s="79" t="s">
        <v>1921</v>
      </c>
      <c r="AN186" s="79" t="b">
        <v>0</v>
      </c>
      <c r="AO186" s="85" t="s">
        <v>1671</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0</v>
      </c>
      <c r="BE186" s="49">
        <v>0</v>
      </c>
      <c r="BF186" s="48">
        <v>2</v>
      </c>
      <c r="BG186" s="49">
        <v>7.142857142857143</v>
      </c>
      <c r="BH186" s="48">
        <v>0</v>
      </c>
      <c r="BI186" s="49">
        <v>0</v>
      </c>
      <c r="BJ186" s="48">
        <v>26</v>
      </c>
      <c r="BK186" s="49">
        <v>92.85714285714286</v>
      </c>
      <c r="BL186" s="48">
        <v>28</v>
      </c>
    </row>
    <row r="187" spans="1:64" ht="15">
      <c r="A187" s="64" t="s">
        <v>381</v>
      </c>
      <c r="B187" s="64" t="s">
        <v>369</v>
      </c>
      <c r="C187" s="65"/>
      <c r="D187" s="66"/>
      <c r="E187" s="67"/>
      <c r="F187" s="68"/>
      <c r="G187" s="65"/>
      <c r="H187" s="69"/>
      <c r="I187" s="70"/>
      <c r="J187" s="70"/>
      <c r="K187" s="34" t="s">
        <v>65</v>
      </c>
      <c r="L187" s="77">
        <v>292</v>
      </c>
      <c r="M187" s="77"/>
      <c r="N187" s="72"/>
      <c r="O187" s="79" t="s">
        <v>646</v>
      </c>
      <c r="P187" s="81">
        <v>43476.165127314816</v>
      </c>
      <c r="Q187" s="79" t="s">
        <v>761</v>
      </c>
      <c r="R187" s="79"/>
      <c r="S187" s="79"/>
      <c r="T187" s="79"/>
      <c r="U187" s="79"/>
      <c r="V187" s="82" t="s">
        <v>1010</v>
      </c>
      <c r="W187" s="81">
        <v>43476.165127314816</v>
      </c>
      <c r="X187" s="82" t="s">
        <v>1339</v>
      </c>
      <c r="Y187" s="79"/>
      <c r="Z187" s="79"/>
      <c r="AA187" s="85" t="s">
        <v>1684</v>
      </c>
      <c r="AB187" s="79"/>
      <c r="AC187" s="79" t="b">
        <v>0</v>
      </c>
      <c r="AD187" s="79">
        <v>0</v>
      </c>
      <c r="AE187" s="85" t="s">
        <v>1876</v>
      </c>
      <c r="AF187" s="79" t="b">
        <v>1</v>
      </c>
      <c r="AG187" s="79" t="s">
        <v>1909</v>
      </c>
      <c r="AH187" s="79"/>
      <c r="AI187" s="85" t="s">
        <v>1918</v>
      </c>
      <c r="AJ187" s="79" t="b">
        <v>0</v>
      </c>
      <c r="AK187" s="79">
        <v>31</v>
      </c>
      <c r="AL187" s="85" t="s">
        <v>1671</v>
      </c>
      <c r="AM187" s="79" t="s">
        <v>1921</v>
      </c>
      <c r="AN187" s="79" t="b">
        <v>0</v>
      </c>
      <c r="AO187" s="85" t="s">
        <v>1671</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2</v>
      </c>
      <c r="BG187" s="49">
        <v>7.142857142857143</v>
      </c>
      <c r="BH187" s="48">
        <v>0</v>
      </c>
      <c r="BI187" s="49">
        <v>0</v>
      </c>
      <c r="BJ187" s="48">
        <v>26</v>
      </c>
      <c r="BK187" s="49">
        <v>92.85714285714286</v>
      </c>
      <c r="BL187" s="48">
        <v>28</v>
      </c>
    </row>
    <row r="188" spans="1:64" ht="15">
      <c r="A188" s="64" t="s">
        <v>382</v>
      </c>
      <c r="B188" s="64" t="s">
        <v>641</v>
      </c>
      <c r="C188" s="65"/>
      <c r="D188" s="66"/>
      <c r="E188" s="67"/>
      <c r="F188" s="68"/>
      <c r="G188" s="65"/>
      <c r="H188" s="69"/>
      <c r="I188" s="70"/>
      <c r="J188" s="70"/>
      <c r="K188" s="34" t="s">
        <v>65</v>
      </c>
      <c r="L188" s="77">
        <v>293</v>
      </c>
      <c r="M188" s="77"/>
      <c r="N188" s="72"/>
      <c r="O188" s="79" t="s">
        <v>646</v>
      </c>
      <c r="P188" s="81">
        <v>43476.17434027778</v>
      </c>
      <c r="Q188" s="79" t="s">
        <v>763</v>
      </c>
      <c r="R188" s="82" t="s">
        <v>799</v>
      </c>
      <c r="S188" s="79" t="s">
        <v>818</v>
      </c>
      <c r="T188" s="79" t="s">
        <v>843</v>
      </c>
      <c r="U188" s="79"/>
      <c r="V188" s="82" t="s">
        <v>1011</v>
      </c>
      <c r="W188" s="81">
        <v>43476.17434027778</v>
      </c>
      <c r="X188" s="82" t="s">
        <v>1340</v>
      </c>
      <c r="Y188" s="79"/>
      <c r="Z188" s="79"/>
      <c r="AA188" s="85" t="s">
        <v>1685</v>
      </c>
      <c r="AB188" s="79"/>
      <c r="AC188" s="79" t="b">
        <v>0</v>
      </c>
      <c r="AD188" s="79">
        <v>0</v>
      </c>
      <c r="AE188" s="85" t="s">
        <v>1876</v>
      </c>
      <c r="AF188" s="79" t="b">
        <v>0</v>
      </c>
      <c r="AG188" s="79" t="s">
        <v>1909</v>
      </c>
      <c r="AH188" s="79"/>
      <c r="AI188" s="85" t="s">
        <v>1876</v>
      </c>
      <c r="AJ188" s="79" t="b">
        <v>0</v>
      </c>
      <c r="AK188" s="79">
        <v>0</v>
      </c>
      <c r="AL188" s="85" t="s">
        <v>1876</v>
      </c>
      <c r="AM188" s="79" t="s">
        <v>1919</v>
      </c>
      <c r="AN188" s="79" t="b">
        <v>0</v>
      </c>
      <c r="AO188" s="85" t="s">
        <v>1685</v>
      </c>
      <c r="AP188" s="79" t="s">
        <v>176</v>
      </c>
      <c r="AQ188" s="79">
        <v>0</v>
      </c>
      <c r="AR188" s="79">
        <v>0</v>
      </c>
      <c r="AS188" s="79" t="s">
        <v>1942</v>
      </c>
      <c r="AT188" s="79" t="s">
        <v>1945</v>
      </c>
      <c r="AU188" s="79" t="s">
        <v>1948</v>
      </c>
      <c r="AV188" s="79" t="s">
        <v>1951</v>
      </c>
      <c r="AW188" s="79" t="s">
        <v>1954</v>
      </c>
      <c r="AX188" s="79" t="s">
        <v>1957</v>
      </c>
      <c r="AY188" s="79" t="s">
        <v>1958</v>
      </c>
      <c r="AZ188" s="82" t="s">
        <v>1961</v>
      </c>
      <c r="BA188">
        <v>1</v>
      </c>
      <c r="BB188" s="78" t="str">
        <f>REPLACE(INDEX(GroupVertices[Group],MATCH(Edges24[[#This Row],[Vertex 1]],GroupVertices[Vertex],0)),1,1,"")</f>
        <v>34</v>
      </c>
      <c r="BC188" s="78" t="str">
        <f>REPLACE(INDEX(GroupVertices[Group],MATCH(Edges24[[#This Row],[Vertex 2]],GroupVertices[Vertex],0)),1,1,"")</f>
        <v>34</v>
      </c>
      <c r="BD188" s="48">
        <v>0</v>
      </c>
      <c r="BE188" s="49">
        <v>0</v>
      </c>
      <c r="BF188" s="48">
        <v>1</v>
      </c>
      <c r="BG188" s="49">
        <v>2.9411764705882355</v>
      </c>
      <c r="BH188" s="48">
        <v>0</v>
      </c>
      <c r="BI188" s="49">
        <v>0</v>
      </c>
      <c r="BJ188" s="48">
        <v>33</v>
      </c>
      <c r="BK188" s="49">
        <v>97.05882352941177</v>
      </c>
      <c r="BL188" s="48">
        <v>34</v>
      </c>
    </row>
    <row r="189" spans="1:64" ht="15">
      <c r="A189" s="64" t="s">
        <v>383</v>
      </c>
      <c r="B189" s="64" t="s">
        <v>369</v>
      </c>
      <c r="C189" s="65"/>
      <c r="D189" s="66"/>
      <c r="E189" s="67"/>
      <c r="F189" s="68"/>
      <c r="G189" s="65"/>
      <c r="H189" s="69"/>
      <c r="I189" s="70"/>
      <c r="J189" s="70"/>
      <c r="K189" s="34" t="s">
        <v>65</v>
      </c>
      <c r="L189" s="77">
        <v>294</v>
      </c>
      <c r="M189" s="77"/>
      <c r="N189" s="72"/>
      <c r="O189" s="79" t="s">
        <v>646</v>
      </c>
      <c r="P189" s="81">
        <v>43476.180289351854</v>
      </c>
      <c r="Q189" s="79" t="s">
        <v>761</v>
      </c>
      <c r="R189" s="79"/>
      <c r="S189" s="79"/>
      <c r="T189" s="79"/>
      <c r="U189" s="79"/>
      <c r="V189" s="82" t="s">
        <v>1012</v>
      </c>
      <c r="W189" s="81">
        <v>43476.180289351854</v>
      </c>
      <c r="X189" s="82" t="s">
        <v>1341</v>
      </c>
      <c r="Y189" s="79"/>
      <c r="Z189" s="79"/>
      <c r="AA189" s="85" t="s">
        <v>1686</v>
      </c>
      <c r="AB189" s="79"/>
      <c r="AC189" s="79" t="b">
        <v>0</v>
      </c>
      <c r="AD189" s="79">
        <v>0</v>
      </c>
      <c r="AE189" s="85" t="s">
        <v>1876</v>
      </c>
      <c r="AF189" s="79" t="b">
        <v>1</v>
      </c>
      <c r="AG189" s="79" t="s">
        <v>1909</v>
      </c>
      <c r="AH189" s="79"/>
      <c r="AI189" s="85" t="s">
        <v>1918</v>
      </c>
      <c r="AJ189" s="79" t="b">
        <v>0</v>
      </c>
      <c r="AK189" s="79">
        <v>31</v>
      </c>
      <c r="AL189" s="85" t="s">
        <v>1671</v>
      </c>
      <c r="AM189" s="79" t="s">
        <v>1920</v>
      </c>
      <c r="AN189" s="79" t="b">
        <v>0</v>
      </c>
      <c r="AO189" s="85" t="s">
        <v>1671</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2</v>
      </c>
      <c r="BD189" s="48">
        <v>0</v>
      </c>
      <c r="BE189" s="49">
        <v>0</v>
      </c>
      <c r="BF189" s="48">
        <v>2</v>
      </c>
      <c r="BG189" s="49">
        <v>7.142857142857143</v>
      </c>
      <c r="BH189" s="48">
        <v>0</v>
      </c>
      <c r="BI189" s="49">
        <v>0</v>
      </c>
      <c r="BJ189" s="48">
        <v>26</v>
      </c>
      <c r="BK189" s="49">
        <v>92.85714285714286</v>
      </c>
      <c r="BL189" s="48">
        <v>28</v>
      </c>
    </row>
    <row r="190" spans="1:64" ht="15">
      <c r="A190" s="64" t="s">
        <v>384</v>
      </c>
      <c r="B190" s="64" t="s">
        <v>369</v>
      </c>
      <c r="C190" s="65"/>
      <c r="D190" s="66"/>
      <c r="E190" s="67"/>
      <c r="F190" s="68"/>
      <c r="G190" s="65"/>
      <c r="H190" s="69"/>
      <c r="I190" s="70"/>
      <c r="J190" s="70"/>
      <c r="K190" s="34" t="s">
        <v>65</v>
      </c>
      <c r="L190" s="77">
        <v>295</v>
      </c>
      <c r="M190" s="77"/>
      <c r="N190" s="72"/>
      <c r="O190" s="79" t="s">
        <v>646</v>
      </c>
      <c r="P190" s="81">
        <v>43476.18356481481</v>
      </c>
      <c r="Q190" s="79" t="s">
        <v>761</v>
      </c>
      <c r="R190" s="79"/>
      <c r="S190" s="79"/>
      <c r="T190" s="79"/>
      <c r="U190" s="79"/>
      <c r="V190" s="82" t="s">
        <v>1013</v>
      </c>
      <c r="W190" s="81">
        <v>43476.18356481481</v>
      </c>
      <c r="X190" s="82" t="s">
        <v>1342</v>
      </c>
      <c r="Y190" s="79"/>
      <c r="Z190" s="79"/>
      <c r="AA190" s="85" t="s">
        <v>1687</v>
      </c>
      <c r="AB190" s="79"/>
      <c r="AC190" s="79" t="b">
        <v>0</v>
      </c>
      <c r="AD190" s="79">
        <v>0</v>
      </c>
      <c r="AE190" s="85" t="s">
        <v>1876</v>
      </c>
      <c r="AF190" s="79" t="b">
        <v>1</v>
      </c>
      <c r="AG190" s="79" t="s">
        <v>1909</v>
      </c>
      <c r="AH190" s="79"/>
      <c r="AI190" s="85" t="s">
        <v>1918</v>
      </c>
      <c r="AJ190" s="79" t="b">
        <v>0</v>
      </c>
      <c r="AK190" s="79">
        <v>31</v>
      </c>
      <c r="AL190" s="85" t="s">
        <v>1671</v>
      </c>
      <c r="AM190" s="79" t="s">
        <v>1919</v>
      </c>
      <c r="AN190" s="79" t="b">
        <v>0</v>
      </c>
      <c r="AO190" s="85" t="s">
        <v>1671</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v>0</v>
      </c>
      <c r="BE190" s="49">
        <v>0</v>
      </c>
      <c r="BF190" s="48">
        <v>2</v>
      </c>
      <c r="BG190" s="49">
        <v>7.142857142857143</v>
      </c>
      <c r="BH190" s="48">
        <v>0</v>
      </c>
      <c r="BI190" s="49">
        <v>0</v>
      </c>
      <c r="BJ190" s="48">
        <v>26</v>
      </c>
      <c r="BK190" s="49">
        <v>92.85714285714286</v>
      </c>
      <c r="BL190" s="48">
        <v>28</v>
      </c>
    </row>
    <row r="191" spans="1:64" ht="15">
      <c r="A191" s="64" t="s">
        <v>385</v>
      </c>
      <c r="B191" s="64" t="s">
        <v>369</v>
      </c>
      <c r="C191" s="65"/>
      <c r="D191" s="66"/>
      <c r="E191" s="67"/>
      <c r="F191" s="68"/>
      <c r="G191" s="65"/>
      <c r="H191" s="69"/>
      <c r="I191" s="70"/>
      <c r="J191" s="70"/>
      <c r="K191" s="34" t="s">
        <v>65</v>
      </c>
      <c r="L191" s="77">
        <v>296</v>
      </c>
      <c r="M191" s="77"/>
      <c r="N191" s="72"/>
      <c r="O191" s="79" t="s">
        <v>646</v>
      </c>
      <c r="P191" s="81">
        <v>43476.18890046296</v>
      </c>
      <c r="Q191" s="79" t="s">
        <v>761</v>
      </c>
      <c r="R191" s="79"/>
      <c r="S191" s="79"/>
      <c r="T191" s="79"/>
      <c r="U191" s="79"/>
      <c r="V191" s="82" t="s">
        <v>1014</v>
      </c>
      <c r="W191" s="81">
        <v>43476.18890046296</v>
      </c>
      <c r="X191" s="82" t="s">
        <v>1343</v>
      </c>
      <c r="Y191" s="79"/>
      <c r="Z191" s="79"/>
      <c r="AA191" s="85" t="s">
        <v>1688</v>
      </c>
      <c r="AB191" s="79"/>
      <c r="AC191" s="79" t="b">
        <v>0</v>
      </c>
      <c r="AD191" s="79">
        <v>0</v>
      </c>
      <c r="AE191" s="85" t="s">
        <v>1876</v>
      </c>
      <c r="AF191" s="79" t="b">
        <v>1</v>
      </c>
      <c r="AG191" s="79" t="s">
        <v>1909</v>
      </c>
      <c r="AH191" s="79"/>
      <c r="AI191" s="85" t="s">
        <v>1918</v>
      </c>
      <c r="AJ191" s="79" t="b">
        <v>0</v>
      </c>
      <c r="AK191" s="79">
        <v>31</v>
      </c>
      <c r="AL191" s="85" t="s">
        <v>1671</v>
      </c>
      <c r="AM191" s="79" t="s">
        <v>1920</v>
      </c>
      <c r="AN191" s="79" t="b">
        <v>0</v>
      </c>
      <c r="AO191" s="85" t="s">
        <v>1671</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0</v>
      </c>
      <c r="BE191" s="49">
        <v>0</v>
      </c>
      <c r="BF191" s="48">
        <v>2</v>
      </c>
      <c r="BG191" s="49">
        <v>7.142857142857143</v>
      </c>
      <c r="BH191" s="48">
        <v>0</v>
      </c>
      <c r="BI191" s="49">
        <v>0</v>
      </c>
      <c r="BJ191" s="48">
        <v>26</v>
      </c>
      <c r="BK191" s="49">
        <v>92.85714285714286</v>
      </c>
      <c r="BL191" s="48">
        <v>28</v>
      </c>
    </row>
    <row r="192" spans="1:64" ht="15">
      <c r="A192" s="64" t="s">
        <v>386</v>
      </c>
      <c r="B192" s="64" t="s">
        <v>369</v>
      </c>
      <c r="C192" s="65"/>
      <c r="D192" s="66"/>
      <c r="E192" s="67"/>
      <c r="F192" s="68"/>
      <c r="G192" s="65"/>
      <c r="H192" s="69"/>
      <c r="I192" s="70"/>
      <c r="J192" s="70"/>
      <c r="K192" s="34" t="s">
        <v>65</v>
      </c>
      <c r="L192" s="77">
        <v>297</v>
      </c>
      <c r="M192" s="77"/>
      <c r="N192" s="72"/>
      <c r="O192" s="79" t="s">
        <v>646</v>
      </c>
      <c r="P192" s="81">
        <v>43476.190046296295</v>
      </c>
      <c r="Q192" s="79" t="s">
        <v>761</v>
      </c>
      <c r="R192" s="79"/>
      <c r="S192" s="79"/>
      <c r="T192" s="79"/>
      <c r="U192" s="79"/>
      <c r="V192" s="82" t="s">
        <v>1015</v>
      </c>
      <c r="W192" s="81">
        <v>43476.190046296295</v>
      </c>
      <c r="X192" s="82" t="s">
        <v>1344</v>
      </c>
      <c r="Y192" s="79"/>
      <c r="Z192" s="79"/>
      <c r="AA192" s="85" t="s">
        <v>1689</v>
      </c>
      <c r="AB192" s="79"/>
      <c r="AC192" s="79" t="b">
        <v>0</v>
      </c>
      <c r="AD192" s="79">
        <v>0</v>
      </c>
      <c r="AE192" s="85" t="s">
        <v>1876</v>
      </c>
      <c r="AF192" s="79" t="b">
        <v>1</v>
      </c>
      <c r="AG192" s="79" t="s">
        <v>1909</v>
      </c>
      <c r="AH192" s="79"/>
      <c r="AI192" s="85" t="s">
        <v>1918</v>
      </c>
      <c r="AJ192" s="79" t="b">
        <v>0</v>
      </c>
      <c r="AK192" s="79">
        <v>31</v>
      </c>
      <c r="AL192" s="85" t="s">
        <v>1671</v>
      </c>
      <c r="AM192" s="79" t="s">
        <v>1920</v>
      </c>
      <c r="AN192" s="79" t="b">
        <v>0</v>
      </c>
      <c r="AO192" s="85" t="s">
        <v>1671</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2</v>
      </c>
      <c r="BG192" s="49">
        <v>7.142857142857143</v>
      </c>
      <c r="BH192" s="48">
        <v>0</v>
      </c>
      <c r="BI192" s="49">
        <v>0</v>
      </c>
      <c r="BJ192" s="48">
        <v>26</v>
      </c>
      <c r="BK192" s="49">
        <v>92.85714285714286</v>
      </c>
      <c r="BL192" s="48">
        <v>28</v>
      </c>
    </row>
    <row r="193" spans="1:64" ht="15">
      <c r="A193" s="64" t="s">
        <v>387</v>
      </c>
      <c r="B193" s="64" t="s">
        <v>369</v>
      </c>
      <c r="C193" s="65"/>
      <c r="D193" s="66"/>
      <c r="E193" s="67"/>
      <c r="F193" s="68"/>
      <c r="G193" s="65"/>
      <c r="H193" s="69"/>
      <c r="I193" s="70"/>
      <c r="J193" s="70"/>
      <c r="K193" s="34" t="s">
        <v>65</v>
      </c>
      <c r="L193" s="77">
        <v>298</v>
      </c>
      <c r="M193" s="77"/>
      <c r="N193" s="72"/>
      <c r="O193" s="79" t="s">
        <v>646</v>
      </c>
      <c r="P193" s="81">
        <v>43476.20377314815</v>
      </c>
      <c r="Q193" s="79" t="s">
        <v>761</v>
      </c>
      <c r="R193" s="79"/>
      <c r="S193" s="79"/>
      <c r="T193" s="79"/>
      <c r="U193" s="79"/>
      <c r="V193" s="82" t="s">
        <v>1016</v>
      </c>
      <c r="W193" s="81">
        <v>43476.20377314815</v>
      </c>
      <c r="X193" s="82" t="s">
        <v>1345</v>
      </c>
      <c r="Y193" s="79"/>
      <c r="Z193" s="79"/>
      <c r="AA193" s="85" t="s">
        <v>1690</v>
      </c>
      <c r="AB193" s="79"/>
      <c r="AC193" s="79" t="b">
        <v>0</v>
      </c>
      <c r="AD193" s="79">
        <v>0</v>
      </c>
      <c r="AE193" s="85" t="s">
        <v>1876</v>
      </c>
      <c r="AF193" s="79" t="b">
        <v>1</v>
      </c>
      <c r="AG193" s="79" t="s">
        <v>1909</v>
      </c>
      <c r="AH193" s="79"/>
      <c r="AI193" s="85" t="s">
        <v>1918</v>
      </c>
      <c r="AJ193" s="79" t="b">
        <v>0</v>
      </c>
      <c r="AK193" s="79">
        <v>31</v>
      </c>
      <c r="AL193" s="85" t="s">
        <v>1671</v>
      </c>
      <c r="AM193" s="79" t="s">
        <v>1920</v>
      </c>
      <c r="AN193" s="79" t="b">
        <v>0</v>
      </c>
      <c r="AO193" s="85" t="s">
        <v>1671</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0</v>
      </c>
      <c r="BE193" s="49">
        <v>0</v>
      </c>
      <c r="BF193" s="48">
        <v>2</v>
      </c>
      <c r="BG193" s="49">
        <v>7.142857142857143</v>
      </c>
      <c r="BH193" s="48">
        <v>0</v>
      </c>
      <c r="BI193" s="49">
        <v>0</v>
      </c>
      <c r="BJ193" s="48">
        <v>26</v>
      </c>
      <c r="BK193" s="49">
        <v>92.85714285714286</v>
      </c>
      <c r="BL193" s="48">
        <v>28</v>
      </c>
    </row>
    <row r="194" spans="1:64" ht="15">
      <c r="A194" s="64" t="s">
        <v>388</v>
      </c>
      <c r="B194" s="64" t="s">
        <v>369</v>
      </c>
      <c r="C194" s="65"/>
      <c r="D194" s="66"/>
      <c r="E194" s="67"/>
      <c r="F194" s="68"/>
      <c r="G194" s="65"/>
      <c r="H194" s="69"/>
      <c r="I194" s="70"/>
      <c r="J194" s="70"/>
      <c r="K194" s="34" t="s">
        <v>65</v>
      </c>
      <c r="L194" s="77">
        <v>299</v>
      </c>
      <c r="M194" s="77"/>
      <c r="N194" s="72"/>
      <c r="O194" s="79" t="s">
        <v>646</v>
      </c>
      <c r="P194" s="81">
        <v>43476.20429398148</v>
      </c>
      <c r="Q194" s="79" t="s">
        <v>761</v>
      </c>
      <c r="R194" s="79"/>
      <c r="S194" s="79"/>
      <c r="T194" s="79"/>
      <c r="U194" s="79"/>
      <c r="V194" s="82" t="s">
        <v>1017</v>
      </c>
      <c r="W194" s="81">
        <v>43476.20429398148</v>
      </c>
      <c r="X194" s="82" t="s">
        <v>1346</v>
      </c>
      <c r="Y194" s="79"/>
      <c r="Z194" s="79"/>
      <c r="AA194" s="85" t="s">
        <v>1691</v>
      </c>
      <c r="AB194" s="79"/>
      <c r="AC194" s="79" t="b">
        <v>0</v>
      </c>
      <c r="AD194" s="79">
        <v>0</v>
      </c>
      <c r="AE194" s="85" t="s">
        <v>1876</v>
      </c>
      <c r="AF194" s="79" t="b">
        <v>1</v>
      </c>
      <c r="AG194" s="79" t="s">
        <v>1909</v>
      </c>
      <c r="AH194" s="79"/>
      <c r="AI194" s="85" t="s">
        <v>1918</v>
      </c>
      <c r="AJ194" s="79" t="b">
        <v>0</v>
      </c>
      <c r="AK194" s="79">
        <v>31</v>
      </c>
      <c r="AL194" s="85" t="s">
        <v>1671</v>
      </c>
      <c r="AM194" s="79" t="s">
        <v>1920</v>
      </c>
      <c r="AN194" s="79" t="b">
        <v>0</v>
      </c>
      <c r="AO194" s="85" t="s">
        <v>1671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2</v>
      </c>
      <c r="BG194" s="49">
        <v>7.142857142857143</v>
      </c>
      <c r="BH194" s="48">
        <v>0</v>
      </c>
      <c r="BI194" s="49">
        <v>0</v>
      </c>
      <c r="BJ194" s="48">
        <v>26</v>
      </c>
      <c r="BK194" s="49">
        <v>92.85714285714286</v>
      </c>
      <c r="BL194" s="48">
        <v>28</v>
      </c>
    </row>
    <row r="195" spans="1:64" ht="15">
      <c r="A195" s="64" t="s">
        <v>389</v>
      </c>
      <c r="B195" s="64" t="s">
        <v>369</v>
      </c>
      <c r="C195" s="65"/>
      <c r="D195" s="66"/>
      <c r="E195" s="67"/>
      <c r="F195" s="68"/>
      <c r="G195" s="65"/>
      <c r="H195" s="69"/>
      <c r="I195" s="70"/>
      <c r="J195" s="70"/>
      <c r="K195" s="34" t="s">
        <v>65</v>
      </c>
      <c r="L195" s="77">
        <v>300</v>
      </c>
      <c r="M195" s="77"/>
      <c r="N195" s="72"/>
      <c r="O195" s="79" t="s">
        <v>646</v>
      </c>
      <c r="P195" s="81">
        <v>43476.20618055556</v>
      </c>
      <c r="Q195" s="79" t="s">
        <v>761</v>
      </c>
      <c r="R195" s="79"/>
      <c r="S195" s="79"/>
      <c r="T195" s="79"/>
      <c r="U195" s="79"/>
      <c r="V195" s="82" t="s">
        <v>1018</v>
      </c>
      <c r="W195" s="81">
        <v>43476.20618055556</v>
      </c>
      <c r="X195" s="82" t="s">
        <v>1347</v>
      </c>
      <c r="Y195" s="79"/>
      <c r="Z195" s="79"/>
      <c r="AA195" s="85" t="s">
        <v>1692</v>
      </c>
      <c r="AB195" s="79"/>
      <c r="AC195" s="79" t="b">
        <v>0</v>
      </c>
      <c r="AD195" s="79">
        <v>0</v>
      </c>
      <c r="AE195" s="85" t="s">
        <v>1876</v>
      </c>
      <c r="AF195" s="79" t="b">
        <v>1</v>
      </c>
      <c r="AG195" s="79" t="s">
        <v>1909</v>
      </c>
      <c r="AH195" s="79"/>
      <c r="AI195" s="85" t="s">
        <v>1918</v>
      </c>
      <c r="AJ195" s="79" t="b">
        <v>0</v>
      </c>
      <c r="AK195" s="79">
        <v>31</v>
      </c>
      <c r="AL195" s="85" t="s">
        <v>1671</v>
      </c>
      <c r="AM195" s="79" t="s">
        <v>1920</v>
      </c>
      <c r="AN195" s="79" t="b">
        <v>0</v>
      </c>
      <c r="AO195" s="85" t="s">
        <v>1671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0</v>
      </c>
      <c r="BE195" s="49">
        <v>0</v>
      </c>
      <c r="BF195" s="48">
        <v>2</v>
      </c>
      <c r="BG195" s="49">
        <v>7.142857142857143</v>
      </c>
      <c r="BH195" s="48">
        <v>0</v>
      </c>
      <c r="BI195" s="49">
        <v>0</v>
      </c>
      <c r="BJ195" s="48">
        <v>26</v>
      </c>
      <c r="BK195" s="49">
        <v>92.85714285714286</v>
      </c>
      <c r="BL195" s="48">
        <v>28</v>
      </c>
    </row>
    <row r="196" spans="1:64" ht="15">
      <c r="A196" s="64" t="s">
        <v>390</v>
      </c>
      <c r="B196" s="64" t="s">
        <v>369</v>
      </c>
      <c r="C196" s="65"/>
      <c r="D196" s="66"/>
      <c r="E196" s="67"/>
      <c r="F196" s="68"/>
      <c r="G196" s="65"/>
      <c r="H196" s="69"/>
      <c r="I196" s="70"/>
      <c r="J196" s="70"/>
      <c r="K196" s="34" t="s">
        <v>65</v>
      </c>
      <c r="L196" s="77">
        <v>301</v>
      </c>
      <c r="M196" s="77"/>
      <c r="N196" s="72"/>
      <c r="O196" s="79" t="s">
        <v>646</v>
      </c>
      <c r="P196" s="81">
        <v>43476.2081712963</v>
      </c>
      <c r="Q196" s="79" t="s">
        <v>761</v>
      </c>
      <c r="R196" s="79"/>
      <c r="S196" s="79"/>
      <c r="T196" s="79"/>
      <c r="U196" s="79"/>
      <c r="V196" s="82" t="s">
        <v>1019</v>
      </c>
      <c r="W196" s="81">
        <v>43476.2081712963</v>
      </c>
      <c r="X196" s="82" t="s">
        <v>1348</v>
      </c>
      <c r="Y196" s="79"/>
      <c r="Z196" s="79"/>
      <c r="AA196" s="85" t="s">
        <v>1693</v>
      </c>
      <c r="AB196" s="79"/>
      <c r="AC196" s="79" t="b">
        <v>0</v>
      </c>
      <c r="AD196" s="79">
        <v>0</v>
      </c>
      <c r="AE196" s="85" t="s">
        <v>1876</v>
      </c>
      <c r="AF196" s="79" t="b">
        <v>1</v>
      </c>
      <c r="AG196" s="79" t="s">
        <v>1909</v>
      </c>
      <c r="AH196" s="79"/>
      <c r="AI196" s="85" t="s">
        <v>1918</v>
      </c>
      <c r="AJ196" s="79" t="b">
        <v>0</v>
      </c>
      <c r="AK196" s="79">
        <v>31</v>
      </c>
      <c r="AL196" s="85" t="s">
        <v>1671</v>
      </c>
      <c r="AM196" s="79" t="s">
        <v>1919</v>
      </c>
      <c r="AN196" s="79" t="b">
        <v>0</v>
      </c>
      <c r="AO196" s="85" t="s">
        <v>1671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0</v>
      </c>
      <c r="BE196" s="49">
        <v>0</v>
      </c>
      <c r="BF196" s="48">
        <v>2</v>
      </c>
      <c r="BG196" s="49">
        <v>7.142857142857143</v>
      </c>
      <c r="BH196" s="48">
        <v>0</v>
      </c>
      <c r="BI196" s="49">
        <v>0</v>
      </c>
      <c r="BJ196" s="48">
        <v>26</v>
      </c>
      <c r="BK196" s="49">
        <v>92.85714285714286</v>
      </c>
      <c r="BL196" s="48">
        <v>28</v>
      </c>
    </row>
    <row r="197" spans="1:64" ht="15">
      <c r="A197" s="64" t="s">
        <v>391</v>
      </c>
      <c r="B197" s="64" t="s">
        <v>369</v>
      </c>
      <c r="C197" s="65"/>
      <c r="D197" s="66"/>
      <c r="E197" s="67"/>
      <c r="F197" s="68"/>
      <c r="G197" s="65"/>
      <c r="H197" s="69"/>
      <c r="I197" s="70"/>
      <c r="J197" s="70"/>
      <c r="K197" s="34" t="s">
        <v>65</v>
      </c>
      <c r="L197" s="77">
        <v>302</v>
      </c>
      <c r="M197" s="77"/>
      <c r="N197" s="72"/>
      <c r="O197" s="79" t="s">
        <v>646</v>
      </c>
      <c r="P197" s="81">
        <v>43476.21175925926</v>
      </c>
      <c r="Q197" s="79" t="s">
        <v>761</v>
      </c>
      <c r="R197" s="79"/>
      <c r="S197" s="79"/>
      <c r="T197" s="79"/>
      <c r="U197" s="79"/>
      <c r="V197" s="82" t="s">
        <v>1020</v>
      </c>
      <c r="W197" s="81">
        <v>43476.21175925926</v>
      </c>
      <c r="X197" s="82" t="s">
        <v>1349</v>
      </c>
      <c r="Y197" s="79"/>
      <c r="Z197" s="79"/>
      <c r="AA197" s="85" t="s">
        <v>1694</v>
      </c>
      <c r="AB197" s="79"/>
      <c r="AC197" s="79" t="b">
        <v>0</v>
      </c>
      <c r="AD197" s="79">
        <v>0</v>
      </c>
      <c r="AE197" s="85" t="s">
        <v>1876</v>
      </c>
      <c r="AF197" s="79" t="b">
        <v>1</v>
      </c>
      <c r="AG197" s="79" t="s">
        <v>1909</v>
      </c>
      <c r="AH197" s="79"/>
      <c r="AI197" s="85" t="s">
        <v>1918</v>
      </c>
      <c r="AJ197" s="79" t="b">
        <v>0</v>
      </c>
      <c r="AK197" s="79">
        <v>31</v>
      </c>
      <c r="AL197" s="85" t="s">
        <v>1671</v>
      </c>
      <c r="AM197" s="79" t="s">
        <v>1921</v>
      </c>
      <c r="AN197" s="79" t="b">
        <v>0</v>
      </c>
      <c r="AO197" s="85" t="s">
        <v>1671</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v>
      </c>
      <c r="BC197" s="78" t="str">
        <f>REPLACE(INDEX(GroupVertices[Group],MATCH(Edges24[[#This Row],[Vertex 2]],GroupVertices[Vertex],0)),1,1,"")</f>
        <v>2</v>
      </c>
      <c r="BD197" s="48">
        <v>0</v>
      </c>
      <c r="BE197" s="49">
        <v>0</v>
      </c>
      <c r="BF197" s="48">
        <v>2</v>
      </c>
      <c r="BG197" s="49">
        <v>7.142857142857143</v>
      </c>
      <c r="BH197" s="48">
        <v>0</v>
      </c>
      <c r="BI197" s="49">
        <v>0</v>
      </c>
      <c r="BJ197" s="48">
        <v>26</v>
      </c>
      <c r="BK197" s="49">
        <v>92.85714285714286</v>
      </c>
      <c r="BL197" s="48">
        <v>28</v>
      </c>
    </row>
    <row r="198" spans="1:64" ht="15">
      <c r="A198" s="64" t="s">
        <v>392</v>
      </c>
      <c r="B198" s="64" t="s">
        <v>369</v>
      </c>
      <c r="C198" s="65"/>
      <c r="D198" s="66"/>
      <c r="E198" s="67"/>
      <c r="F198" s="68"/>
      <c r="G198" s="65"/>
      <c r="H198" s="69"/>
      <c r="I198" s="70"/>
      <c r="J198" s="70"/>
      <c r="K198" s="34" t="s">
        <v>65</v>
      </c>
      <c r="L198" s="77">
        <v>303</v>
      </c>
      <c r="M198" s="77"/>
      <c r="N198" s="72"/>
      <c r="O198" s="79" t="s">
        <v>646</v>
      </c>
      <c r="P198" s="81">
        <v>43476.21261574074</v>
      </c>
      <c r="Q198" s="79" t="s">
        <v>761</v>
      </c>
      <c r="R198" s="79"/>
      <c r="S198" s="79"/>
      <c r="T198" s="79"/>
      <c r="U198" s="79"/>
      <c r="V198" s="82" t="s">
        <v>1021</v>
      </c>
      <c r="W198" s="81">
        <v>43476.21261574074</v>
      </c>
      <c r="X198" s="82" t="s">
        <v>1350</v>
      </c>
      <c r="Y198" s="79"/>
      <c r="Z198" s="79"/>
      <c r="AA198" s="85" t="s">
        <v>1695</v>
      </c>
      <c r="AB198" s="79"/>
      <c r="AC198" s="79" t="b">
        <v>0</v>
      </c>
      <c r="AD198" s="79">
        <v>0</v>
      </c>
      <c r="AE198" s="85" t="s">
        <v>1876</v>
      </c>
      <c r="AF198" s="79" t="b">
        <v>1</v>
      </c>
      <c r="AG198" s="79" t="s">
        <v>1909</v>
      </c>
      <c r="AH198" s="79"/>
      <c r="AI198" s="85" t="s">
        <v>1918</v>
      </c>
      <c r="AJ198" s="79" t="b">
        <v>0</v>
      </c>
      <c r="AK198" s="79">
        <v>31</v>
      </c>
      <c r="AL198" s="85" t="s">
        <v>1671</v>
      </c>
      <c r="AM198" s="79" t="s">
        <v>1920</v>
      </c>
      <c r="AN198" s="79" t="b">
        <v>0</v>
      </c>
      <c r="AO198" s="85" t="s">
        <v>1671</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2</v>
      </c>
      <c r="BG198" s="49">
        <v>7.142857142857143</v>
      </c>
      <c r="BH198" s="48">
        <v>0</v>
      </c>
      <c r="BI198" s="49">
        <v>0</v>
      </c>
      <c r="BJ198" s="48">
        <v>26</v>
      </c>
      <c r="BK198" s="49">
        <v>92.85714285714286</v>
      </c>
      <c r="BL198" s="48">
        <v>28</v>
      </c>
    </row>
    <row r="199" spans="1:64" ht="15">
      <c r="A199" s="64" t="s">
        <v>393</v>
      </c>
      <c r="B199" s="64" t="s">
        <v>369</v>
      </c>
      <c r="C199" s="65"/>
      <c r="D199" s="66"/>
      <c r="E199" s="67"/>
      <c r="F199" s="68"/>
      <c r="G199" s="65"/>
      <c r="H199" s="69"/>
      <c r="I199" s="70"/>
      <c r="J199" s="70"/>
      <c r="K199" s="34" t="s">
        <v>65</v>
      </c>
      <c r="L199" s="77">
        <v>304</v>
      </c>
      <c r="M199" s="77"/>
      <c r="N199" s="72"/>
      <c r="O199" s="79" t="s">
        <v>646</v>
      </c>
      <c r="P199" s="81">
        <v>43476.21467592593</v>
      </c>
      <c r="Q199" s="79" t="s">
        <v>761</v>
      </c>
      <c r="R199" s="79"/>
      <c r="S199" s="79"/>
      <c r="T199" s="79"/>
      <c r="U199" s="79"/>
      <c r="V199" s="82" t="s">
        <v>1022</v>
      </c>
      <c r="W199" s="81">
        <v>43476.21467592593</v>
      </c>
      <c r="X199" s="82" t="s">
        <v>1351</v>
      </c>
      <c r="Y199" s="79"/>
      <c r="Z199" s="79"/>
      <c r="AA199" s="85" t="s">
        <v>1696</v>
      </c>
      <c r="AB199" s="79"/>
      <c r="AC199" s="79" t="b">
        <v>0</v>
      </c>
      <c r="AD199" s="79">
        <v>0</v>
      </c>
      <c r="AE199" s="85" t="s">
        <v>1876</v>
      </c>
      <c r="AF199" s="79" t="b">
        <v>1</v>
      </c>
      <c r="AG199" s="79" t="s">
        <v>1909</v>
      </c>
      <c r="AH199" s="79"/>
      <c r="AI199" s="85" t="s">
        <v>1918</v>
      </c>
      <c r="AJ199" s="79" t="b">
        <v>0</v>
      </c>
      <c r="AK199" s="79">
        <v>31</v>
      </c>
      <c r="AL199" s="85" t="s">
        <v>1671</v>
      </c>
      <c r="AM199" s="79" t="s">
        <v>1921</v>
      </c>
      <c r="AN199" s="79" t="b">
        <v>0</v>
      </c>
      <c r="AO199" s="85" t="s">
        <v>1671</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2</v>
      </c>
      <c r="BG199" s="49">
        <v>7.142857142857143</v>
      </c>
      <c r="BH199" s="48">
        <v>0</v>
      </c>
      <c r="BI199" s="49">
        <v>0</v>
      </c>
      <c r="BJ199" s="48">
        <v>26</v>
      </c>
      <c r="BK199" s="49">
        <v>92.85714285714286</v>
      </c>
      <c r="BL199" s="48">
        <v>28</v>
      </c>
    </row>
    <row r="200" spans="1:64" ht="15">
      <c r="A200" s="64" t="s">
        <v>394</v>
      </c>
      <c r="B200" s="64" t="s">
        <v>369</v>
      </c>
      <c r="C200" s="65"/>
      <c r="D200" s="66"/>
      <c r="E200" s="67"/>
      <c r="F200" s="68"/>
      <c r="G200" s="65"/>
      <c r="H200" s="69"/>
      <c r="I200" s="70"/>
      <c r="J200" s="70"/>
      <c r="K200" s="34" t="s">
        <v>65</v>
      </c>
      <c r="L200" s="77">
        <v>305</v>
      </c>
      <c r="M200" s="77"/>
      <c r="N200" s="72"/>
      <c r="O200" s="79" t="s">
        <v>646</v>
      </c>
      <c r="P200" s="81">
        <v>43476.21497685185</v>
      </c>
      <c r="Q200" s="79" t="s">
        <v>761</v>
      </c>
      <c r="R200" s="79"/>
      <c r="S200" s="79"/>
      <c r="T200" s="79"/>
      <c r="U200" s="79"/>
      <c r="V200" s="82" t="s">
        <v>1023</v>
      </c>
      <c r="W200" s="81">
        <v>43476.21497685185</v>
      </c>
      <c r="X200" s="82" t="s">
        <v>1352</v>
      </c>
      <c r="Y200" s="79"/>
      <c r="Z200" s="79"/>
      <c r="AA200" s="85" t="s">
        <v>1697</v>
      </c>
      <c r="AB200" s="79"/>
      <c r="AC200" s="79" t="b">
        <v>0</v>
      </c>
      <c r="AD200" s="79">
        <v>0</v>
      </c>
      <c r="AE200" s="85" t="s">
        <v>1876</v>
      </c>
      <c r="AF200" s="79" t="b">
        <v>1</v>
      </c>
      <c r="AG200" s="79" t="s">
        <v>1909</v>
      </c>
      <c r="AH200" s="79"/>
      <c r="AI200" s="85" t="s">
        <v>1918</v>
      </c>
      <c r="AJ200" s="79" t="b">
        <v>0</v>
      </c>
      <c r="AK200" s="79">
        <v>31</v>
      </c>
      <c r="AL200" s="85" t="s">
        <v>1671</v>
      </c>
      <c r="AM200" s="79" t="s">
        <v>1920</v>
      </c>
      <c r="AN200" s="79" t="b">
        <v>0</v>
      </c>
      <c r="AO200" s="85" t="s">
        <v>1671</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0</v>
      </c>
      <c r="BE200" s="49">
        <v>0</v>
      </c>
      <c r="BF200" s="48">
        <v>2</v>
      </c>
      <c r="BG200" s="49">
        <v>7.142857142857143</v>
      </c>
      <c r="BH200" s="48">
        <v>0</v>
      </c>
      <c r="BI200" s="49">
        <v>0</v>
      </c>
      <c r="BJ200" s="48">
        <v>26</v>
      </c>
      <c r="BK200" s="49">
        <v>92.85714285714286</v>
      </c>
      <c r="BL200" s="48">
        <v>28</v>
      </c>
    </row>
    <row r="201" spans="1:64" ht="15">
      <c r="A201" s="64" t="s">
        <v>395</v>
      </c>
      <c r="B201" s="64" t="s">
        <v>369</v>
      </c>
      <c r="C201" s="65"/>
      <c r="D201" s="66"/>
      <c r="E201" s="67"/>
      <c r="F201" s="68"/>
      <c r="G201" s="65"/>
      <c r="H201" s="69"/>
      <c r="I201" s="70"/>
      <c r="J201" s="70"/>
      <c r="K201" s="34" t="s">
        <v>65</v>
      </c>
      <c r="L201" s="77">
        <v>306</v>
      </c>
      <c r="M201" s="77"/>
      <c r="N201" s="72"/>
      <c r="O201" s="79" t="s">
        <v>646</v>
      </c>
      <c r="P201" s="81">
        <v>43476.21703703704</v>
      </c>
      <c r="Q201" s="79" t="s">
        <v>761</v>
      </c>
      <c r="R201" s="79"/>
      <c r="S201" s="79"/>
      <c r="T201" s="79"/>
      <c r="U201" s="79"/>
      <c r="V201" s="82" t="s">
        <v>1024</v>
      </c>
      <c r="W201" s="81">
        <v>43476.21703703704</v>
      </c>
      <c r="X201" s="82" t="s">
        <v>1353</v>
      </c>
      <c r="Y201" s="79"/>
      <c r="Z201" s="79"/>
      <c r="AA201" s="85" t="s">
        <v>1698</v>
      </c>
      <c r="AB201" s="79"/>
      <c r="AC201" s="79" t="b">
        <v>0</v>
      </c>
      <c r="AD201" s="79">
        <v>0</v>
      </c>
      <c r="AE201" s="85" t="s">
        <v>1876</v>
      </c>
      <c r="AF201" s="79" t="b">
        <v>1</v>
      </c>
      <c r="AG201" s="79" t="s">
        <v>1909</v>
      </c>
      <c r="AH201" s="79"/>
      <c r="AI201" s="85" t="s">
        <v>1918</v>
      </c>
      <c r="AJ201" s="79" t="b">
        <v>0</v>
      </c>
      <c r="AK201" s="79">
        <v>31</v>
      </c>
      <c r="AL201" s="85" t="s">
        <v>1671</v>
      </c>
      <c r="AM201" s="79" t="s">
        <v>1920</v>
      </c>
      <c r="AN201" s="79" t="b">
        <v>0</v>
      </c>
      <c r="AO201" s="85" t="s">
        <v>1671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2</v>
      </c>
      <c r="BD201" s="48">
        <v>0</v>
      </c>
      <c r="BE201" s="49">
        <v>0</v>
      </c>
      <c r="BF201" s="48">
        <v>2</v>
      </c>
      <c r="BG201" s="49">
        <v>7.142857142857143</v>
      </c>
      <c r="BH201" s="48">
        <v>0</v>
      </c>
      <c r="BI201" s="49">
        <v>0</v>
      </c>
      <c r="BJ201" s="48">
        <v>26</v>
      </c>
      <c r="BK201" s="49">
        <v>92.85714285714286</v>
      </c>
      <c r="BL201" s="48">
        <v>28</v>
      </c>
    </row>
    <row r="202" spans="1:64" ht="15">
      <c r="A202" s="64" t="s">
        <v>396</v>
      </c>
      <c r="B202" s="64" t="s">
        <v>369</v>
      </c>
      <c r="C202" s="65"/>
      <c r="D202" s="66"/>
      <c r="E202" s="67"/>
      <c r="F202" s="68"/>
      <c r="G202" s="65"/>
      <c r="H202" s="69"/>
      <c r="I202" s="70"/>
      <c r="J202" s="70"/>
      <c r="K202" s="34" t="s">
        <v>65</v>
      </c>
      <c r="L202" s="77">
        <v>307</v>
      </c>
      <c r="M202" s="77"/>
      <c r="N202" s="72"/>
      <c r="O202" s="79" t="s">
        <v>646</v>
      </c>
      <c r="P202" s="81">
        <v>43476.221504629626</v>
      </c>
      <c r="Q202" s="79" t="s">
        <v>761</v>
      </c>
      <c r="R202" s="79"/>
      <c r="S202" s="79"/>
      <c r="T202" s="79"/>
      <c r="U202" s="79"/>
      <c r="V202" s="82" t="s">
        <v>1025</v>
      </c>
      <c r="W202" s="81">
        <v>43476.221504629626</v>
      </c>
      <c r="X202" s="82" t="s">
        <v>1354</v>
      </c>
      <c r="Y202" s="79"/>
      <c r="Z202" s="79"/>
      <c r="AA202" s="85" t="s">
        <v>1699</v>
      </c>
      <c r="AB202" s="79"/>
      <c r="AC202" s="79" t="b">
        <v>0</v>
      </c>
      <c r="AD202" s="79">
        <v>0</v>
      </c>
      <c r="AE202" s="85" t="s">
        <v>1876</v>
      </c>
      <c r="AF202" s="79" t="b">
        <v>1</v>
      </c>
      <c r="AG202" s="79" t="s">
        <v>1909</v>
      </c>
      <c r="AH202" s="79"/>
      <c r="AI202" s="85" t="s">
        <v>1918</v>
      </c>
      <c r="AJ202" s="79" t="b">
        <v>0</v>
      </c>
      <c r="AK202" s="79">
        <v>31</v>
      </c>
      <c r="AL202" s="85" t="s">
        <v>1671</v>
      </c>
      <c r="AM202" s="79" t="s">
        <v>1921</v>
      </c>
      <c r="AN202" s="79" t="b">
        <v>0</v>
      </c>
      <c r="AO202" s="85" t="s">
        <v>1671</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0</v>
      </c>
      <c r="BE202" s="49">
        <v>0</v>
      </c>
      <c r="BF202" s="48">
        <v>2</v>
      </c>
      <c r="BG202" s="49">
        <v>7.142857142857143</v>
      </c>
      <c r="BH202" s="48">
        <v>0</v>
      </c>
      <c r="BI202" s="49">
        <v>0</v>
      </c>
      <c r="BJ202" s="48">
        <v>26</v>
      </c>
      <c r="BK202" s="49">
        <v>92.85714285714286</v>
      </c>
      <c r="BL202" s="48">
        <v>28</v>
      </c>
    </row>
    <row r="203" spans="1:64" ht="15">
      <c r="A203" s="64" t="s">
        <v>397</v>
      </c>
      <c r="B203" s="64" t="s">
        <v>369</v>
      </c>
      <c r="C203" s="65"/>
      <c r="D203" s="66"/>
      <c r="E203" s="67"/>
      <c r="F203" s="68"/>
      <c r="G203" s="65"/>
      <c r="H203" s="69"/>
      <c r="I203" s="70"/>
      <c r="J203" s="70"/>
      <c r="K203" s="34" t="s">
        <v>65</v>
      </c>
      <c r="L203" s="77">
        <v>308</v>
      </c>
      <c r="M203" s="77"/>
      <c r="N203" s="72"/>
      <c r="O203" s="79" t="s">
        <v>646</v>
      </c>
      <c r="P203" s="81">
        <v>43476.225798611114</v>
      </c>
      <c r="Q203" s="79" t="s">
        <v>761</v>
      </c>
      <c r="R203" s="79"/>
      <c r="S203" s="79"/>
      <c r="T203" s="79"/>
      <c r="U203" s="79"/>
      <c r="V203" s="82" t="s">
        <v>1026</v>
      </c>
      <c r="W203" s="81">
        <v>43476.225798611114</v>
      </c>
      <c r="X203" s="82" t="s">
        <v>1355</v>
      </c>
      <c r="Y203" s="79"/>
      <c r="Z203" s="79"/>
      <c r="AA203" s="85" t="s">
        <v>1700</v>
      </c>
      <c r="AB203" s="79"/>
      <c r="AC203" s="79" t="b">
        <v>0</v>
      </c>
      <c r="AD203" s="79">
        <v>0</v>
      </c>
      <c r="AE203" s="85" t="s">
        <v>1876</v>
      </c>
      <c r="AF203" s="79" t="b">
        <v>1</v>
      </c>
      <c r="AG203" s="79" t="s">
        <v>1909</v>
      </c>
      <c r="AH203" s="79"/>
      <c r="AI203" s="85" t="s">
        <v>1918</v>
      </c>
      <c r="AJ203" s="79" t="b">
        <v>0</v>
      </c>
      <c r="AK203" s="79">
        <v>31</v>
      </c>
      <c r="AL203" s="85" t="s">
        <v>1671</v>
      </c>
      <c r="AM203" s="79" t="s">
        <v>1920</v>
      </c>
      <c r="AN203" s="79" t="b">
        <v>0</v>
      </c>
      <c r="AO203" s="85" t="s">
        <v>1671</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v>0</v>
      </c>
      <c r="BE203" s="49">
        <v>0</v>
      </c>
      <c r="BF203" s="48">
        <v>2</v>
      </c>
      <c r="BG203" s="49">
        <v>7.142857142857143</v>
      </c>
      <c r="BH203" s="48">
        <v>0</v>
      </c>
      <c r="BI203" s="49">
        <v>0</v>
      </c>
      <c r="BJ203" s="48">
        <v>26</v>
      </c>
      <c r="BK203" s="49">
        <v>92.85714285714286</v>
      </c>
      <c r="BL203" s="48">
        <v>28</v>
      </c>
    </row>
    <row r="204" spans="1:64" ht="15">
      <c r="A204" s="64" t="s">
        <v>398</v>
      </c>
      <c r="B204" s="64" t="s">
        <v>369</v>
      </c>
      <c r="C204" s="65"/>
      <c r="D204" s="66"/>
      <c r="E204" s="67"/>
      <c r="F204" s="68"/>
      <c r="G204" s="65"/>
      <c r="H204" s="69"/>
      <c r="I204" s="70"/>
      <c r="J204" s="70"/>
      <c r="K204" s="34" t="s">
        <v>65</v>
      </c>
      <c r="L204" s="77">
        <v>309</v>
      </c>
      <c r="M204" s="77"/>
      <c r="N204" s="72"/>
      <c r="O204" s="79" t="s">
        <v>646</v>
      </c>
      <c r="P204" s="81">
        <v>43476.22607638889</v>
      </c>
      <c r="Q204" s="79" t="s">
        <v>761</v>
      </c>
      <c r="R204" s="79"/>
      <c r="S204" s="79"/>
      <c r="T204" s="79"/>
      <c r="U204" s="79"/>
      <c r="V204" s="82" t="s">
        <v>1027</v>
      </c>
      <c r="W204" s="81">
        <v>43476.22607638889</v>
      </c>
      <c r="X204" s="82" t="s">
        <v>1356</v>
      </c>
      <c r="Y204" s="79"/>
      <c r="Z204" s="79"/>
      <c r="AA204" s="85" t="s">
        <v>1701</v>
      </c>
      <c r="AB204" s="79"/>
      <c r="AC204" s="79" t="b">
        <v>0</v>
      </c>
      <c r="AD204" s="79">
        <v>0</v>
      </c>
      <c r="AE204" s="85" t="s">
        <v>1876</v>
      </c>
      <c r="AF204" s="79" t="b">
        <v>1</v>
      </c>
      <c r="AG204" s="79" t="s">
        <v>1909</v>
      </c>
      <c r="AH204" s="79"/>
      <c r="AI204" s="85" t="s">
        <v>1918</v>
      </c>
      <c r="AJ204" s="79" t="b">
        <v>0</v>
      </c>
      <c r="AK204" s="79">
        <v>31</v>
      </c>
      <c r="AL204" s="85" t="s">
        <v>1671</v>
      </c>
      <c r="AM204" s="79" t="s">
        <v>1920</v>
      </c>
      <c r="AN204" s="79" t="b">
        <v>0</v>
      </c>
      <c r="AO204" s="85" t="s">
        <v>1671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2</v>
      </c>
      <c r="BD204" s="48">
        <v>0</v>
      </c>
      <c r="BE204" s="49">
        <v>0</v>
      </c>
      <c r="BF204" s="48">
        <v>2</v>
      </c>
      <c r="BG204" s="49">
        <v>7.142857142857143</v>
      </c>
      <c r="BH204" s="48">
        <v>0</v>
      </c>
      <c r="BI204" s="49">
        <v>0</v>
      </c>
      <c r="BJ204" s="48">
        <v>26</v>
      </c>
      <c r="BK204" s="49">
        <v>92.85714285714286</v>
      </c>
      <c r="BL204" s="48">
        <v>28</v>
      </c>
    </row>
    <row r="205" spans="1:64" ht="15">
      <c r="A205" s="64" t="s">
        <v>399</v>
      </c>
      <c r="B205" s="64" t="s">
        <v>369</v>
      </c>
      <c r="C205" s="65"/>
      <c r="D205" s="66"/>
      <c r="E205" s="67"/>
      <c r="F205" s="68"/>
      <c r="G205" s="65"/>
      <c r="H205" s="69"/>
      <c r="I205" s="70"/>
      <c r="J205" s="70"/>
      <c r="K205" s="34" t="s">
        <v>65</v>
      </c>
      <c r="L205" s="77">
        <v>310</v>
      </c>
      <c r="M205" s="77"/>
      <c r="N205" s="72"/>
      <c r="O205" s="79" t="s">
        <v>646</v>
      </c>
      <c r="P205" s="81">
        <v>43476.23054398148</v>
      </c>
      <c r="Q205" s="79" t="s">
        <v>761</v>
      </c>
      <c r="R205" s="79"/>
      <c r="S205" s="79"/>
      <c r="T205" s="79"/>
      <c r="U205" s="79"/>
      <c r="V205" s="82" t="s">
        <v>1028</v>
      </c>
      <c r="W205" s="81">
        <v>43476.23054398148</v>
      </c>
      <c r="X205" s="82" t="s">
        <v>1357</v>
      </c>
      <c r="Y205" s="79"/>
      <c r="Z205" s="79"/>
      <c r="AA205" s="85" t="s">
        <v>1702</v>
      </c>
      <c r="AB205" s="79"/>
      <c r="AC205" s="79" t="b">
        <v>0</v>
      </c>
      <c r="AD205" s="79">
        <v>0</v>
      </c>
      <c r="AE205" s="85" t="s">
        <v>1876</v>
      </c>
      <c r="AF205" s="79" t="b">
        <v>1</v>
      </c>
      <c r="AG205" s="79" t="s">
        <v>1909</v>
      </c>
      <c r="AH205" s="79"/>
      <c r="AI205" s="85" t="s">
        <v>1918</v>
      </c>
      <c r="AJ205" s="79" t="b">
        <v>0</v>
      </c>
      <c r="AK205" s="79">
        <v>31</v>
      </c>
      <c r="AL205" s="85" t="s">
        <v>1671</v>
      </c>
      <c r="AM205" s="79" t="s">
        <v>1920</v>
      </c>
      <c r="AN205" s="79" t="b">
        <v>0</v>
      </c>
      <c r="AO205" s="85" t="s">
        <v>1671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2</v>
      </c>
      <c r="BC205" s="78" t="str">
        <f>REPLACE(INDEX(GroupVertices[Group],MATCH(Edges24[[#This Row],[Vertex 2]],GroupVertices[Vertex],0)),1,1,"")</f>
        <v>2</v>
      </c>
      <c r="BD205" s="48">
        <v>0</v>
      </c>
      <c r="BE205" s="49">
        <v>0</v>
      </c>
      <c r="BF205" s="48">
        <v>2</v>
      </c>
      <c r="BG205" s="49">
        <v>7.142857142857143</v>
      </c>
      <c r="BH205" s="48">
        <v>0</v>
      </c>
      <c r="BI205" s="49">
        <v>0</v>
      </c>
      <c r="BJ205" s="48">
        <v>26</v>
      </c>
      <c r="BK205" s="49">
        <v>92.85714285714286</v>
      </c>
      <c r="BL205" s="48">
        <v>28</v>
      </c>
    </row>
    <row r="206" spans="1:64" ht="15">
      <c r="A206" s="64" t="s">
        <v>400</v>
      </c>
      <c r="B206" s="64" t="s">
        <v>369</v>
      </c>
      <c r="C206" s="65"/>
      <c r="D206" s="66"/>
      <c r="E206" s="67"/>
      <c r="F206" s="68"/>
      <c r="G206" s="65"/>
      <c r="H206" s="69"/>
      <c r="I206" s="70"/>
      <c r="J206" s="70"/>
      <c r="K206" s="34" t="s">
        <v>65</v>
      </c>
      <c r="L206" s="77">
        <v>311</v>
      </c>
      <c r="M206" s="77"/>
      <c r="N206" s="72"/>
      <c r="O206" s="79" t="s">
        <v>646</v>
      </c>
      <c r="P206" s="81">
        <v>43476.24319444445</v>
      </c>
      <c r="Q206" s="79" t="s">
        <v>761</v>
      </c>
      <c r="R206" s="79"/>
      <c r="S206" s="79"/>
      <c r="T206" s="79"/>
      <c r="U206" s="79"/>
      <c r="V206" s="82" t="s">
        <v>938</v>
      </c>
      <c r="W206" s="81">
        <v>43476.24319444445</v>
      </c>
      <c r="X206" s="82" t="s">
        <v>1358</v>
      </c>
      <c r="Y206" s="79"/>
      <c r="Z206" s="79"/>
      <c r="AA206" s="85" t="s">
        <v>1703</v>
      </c>
      <c r="AB206" s="79"/>
      <c r="AC206" s="79" t="b">
        <v>0</v>
      </c>
      <c r="AD206" s="79">
        <v>0</v>
      </c>
      <c r="AE206" s="85" t="s">
        <v>1876</v>
      </c>
      <c r="AF206" s="79" t="b">
        <v>1</v>
      </c>
      <c r="AG206" s="79" t="s">
        <v>1909</v>
      </c>
      <c r="AH206" s="79"/>
      <c r="AI206" s="85" t="s">
        <v>1918</v>
      </c>
      <c r="AJ206" s="79" t="b">
        <v>0</v>
      </c>
      <c r="AK206" s="79">
        <v>76</v>
      </c>
      <c r="AL206" s="85" t="s">
        <v>1671</v>
      </c>
      <c r="AM206" s="79" t="s">
        <v>1920</v>
      </c>
      <c r="AN206" s="79" t="b">
        <v>0</v>
      </c>
      <c r="AO206" s="85" t="s">
        <v>1671</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v>
      </c>
      <c r="BC206" s="78" t="str">
        <f>REPLACE(INDEX(GroupVertices[Group],MATCH(Edges24[[#This Row],[Vertex 2]],GroupVertices[Vertex],0)),1,1,"")</f>
        <v>2</v>
      </c>
      <c r="BD206" s="48">
        <v>0</v>
      </c>
      <c r="BE206" s="49">
        <v>0</v>
      </c>
      <c r="BF206" s="48">
        <v>2</v>
      </c>
      <c r="BG206" s="49">
        <v>7.142857142857143</v>
      </c>
      <c r="BH206" s="48">
        <v>0</v>
      </c>
      <c r="BI206" s="49">
        <v>0</v>
      </c>
      <c r="BJ206" s="48">
        <v>26</v>
      </c>
      <c r="BK206" s="49">
        <v>92.85714285714286</v>
      </c>
      <c r="BL206" s="48">
        <v>28</v>
      </c>
    </row>
    <row r="207" spans="1:64" ht="15">
      <c r="A207" s="64" t="s">
        <v>401</v>
      </c>
      <c r="B207" s="64" t="s">
        <v>369</v>
      </c>
      <c r="C207" s="65"/>
      <c r="D207" s="66"/>
      <c r="E207" s="67"/>
      <c r="F207" s="68"/>
      <c r="G207" s="65"/>
      <c r="H207" s="69"/>
      <c r="I207" s="70"/>
      <c r="J207" s="70"/>
      <c r="K207" s="34" t="s">
        <v>65</v>
      </c>
      <c r="L207" s="77">
        <v>312</v>
      </c>
      <c r="M207" s="77"/>
      <c r="N207" s="72"/>
      <c r="O207" s="79" t="s">
        <v>646</v>
      </c>
      <c r="P207" s="81">
        <v>43476.2475</v>
      </c>
      <c r="Q207" s="79" t="s">
        <v>761</v>
      </c>
      <c r="R207" s="79"/>
      <c r="S207" s="79"/>
      <c r="T207" s="79"/>
      <c r="U207" s="79"/>
      <c r="V207" s="82" t="s">
        <v>1029</v>
      </c>
      <c r="W207" s="81">
        <v>43476.2475</v>
      </c>
      <c r="X207" s="82" t="s">
        <v>1359</v>
      </c>
      <c r="Y207" s="79"/>
      <c r="Z207" s="79"/>
      <c r="AA207" s="85" t="s">
        <v>1704</v>
      </c>
      <c r="AB207" s="79"/>
      <c r="AC207" s="79" t="b">
        <v>0</v>
      </c>
      <c r="AD207" s="79">
        <v>0</v>
      </c>
      <c r="AE207" s="85" t="s">
        <v>1876</v>
      </c>
      <c r="AF207" s="79" t="b">
        <v>1</v>
      </c>
      <c r="AG207" s="79" t="s">
        <v>1909</v>
      </c>
      <c r="AH207" s="79"/>
      <c r="AI207" s="85" t="s">
        <v>1918</v>
      </c>
      <c r="AJ207" s="79" t="b">
        <v>0</v>
      </c>
      <c r="AK207" s="79">
        <v>76</v>
      </c>
      <c r="AL207" s="85" t="s">
        <v>1671</v>
      </c>
      <c r="AM207" s="79" t="s">
        <v>1921</v>
      </c>
      <c r="AN207" s="79" t="b">
        <v>0</v>
      </c>
      <c r="AO207" s="85" t="s">
        <v>1671</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v>
      </c>
      <c r="BC207" s="78" t="str">
        <f>REPLACE(INDEX(GroupVertices[Group],MATCH(Edges24[[#This Row],[Vertex 2]],GroupVertices[Vertex],0)),1,1,"")</f>
        <v>2</v>
      </c>
      <c r="BD207" s="48">
        <v>0</v>
      </c>
      <c r="BE207" s="49">
        <v>0</v>
      </c>
      <c r="BF207" s="48">
        <v>2</v>
      </c>
      <c r="BG207" s="49">
        <v>7.142857142857143</v>
      </c>
      <c r="BH207" s="48">
        <v>0</v>
      </c>
      <c r="BI207" s="49">
        <v>0</v>
      </c>
      <c r="BJ207" s="48">
        <v>26</v>
      </c>
      <c r="BK207" s="49">
        <v>92.85714285714286</v>
      </c>
      <c r="BL207" s="48">
        <v>28</v>
      </c>
    </row>
    <row r="208" spans="1:64" ht="15">
      <c r="A208" s="64" t="s">
        <v>402</v>
      </c>
      <c r="B208" s="64" t="s">
        <v>369</v>
      </c>
      <c r="C208" s="65"/>
      <c r="D208" s="66"/>
      <c r="E208" s="67"/>
      <c r="F208" s="68"/>
      <c r="G208" s="65"/>
      <c r="H208" s="69"/>
      <c r="I208" s="70"/>
      <c r="J208" s="70"/>
      <c r="K208" s="34" t="s">
        <v>65</v>
      </c>
      <c r="L208" s="77">
        <v>313</v>
      </c>
      <c r="M208" s="77"/>
      <c r="N208" s="72"/>
      <c r="O208" s="79" t="s">
        <v>646</v>
      </c>
      <c r="P208" s="81">
        <v>43476.25466435185</v>
      </c>
      <c r="Q208" s="79" t="s">
        <v>761</v>
      </c>
      <c r="R208" s="79"/>
      <c r="S208" s="79"/>
      <c r="T208" s="79"/>
      <c r="U208" s="79"/>
      <c r="V208" s="82" t="s">
        <v>1030</v>
      </c>
      <c r="W208" s="81">
        <v>43476.25466435185</v>
      </c>
      <c r="X208" s="82" t="s">
        <v>1360</v>
      </c>
      <c r="Y208" s="79"/>
      <c r="Z208" s="79"/>
      <c r="AA208" s="85" t="s">
        <v>1705</v>
      </c>
      <c r="AB208" s="79"/>
      <c r="AC208" s="79" t="b">
        <v>0</v>
      </c>
      <c r="AD208" s="79">
        <v>0</v>
      </c>
      <c r="AE208" s="85" t="s">
        <v>1876</v>
      </c>
      <c r="AF208" s="79" t="b">
        <v>1</v>
      </c>
      <c r="AG208" s="79" t="s">
        <v>1909</v>
      </c>
      <c r="AH208" s="79"/>
      <c r="AI208" s="85" t="s">
        <v>1918</v>
      </c>
      <c r="AJ208" s="79" t="b">
        <v>0</v>
      </c>
      <c r="AK208" s="79">
        <v>76</v>
      </c>
      <c r="AL208" s="85" t="s">
        <v>1671</v>
      </c>
      <c r="AM208" s="79" t="s">
        <v>1920</v>
      </c>
      <c r="AN208" s="79" t="b">
        <v>0</v>
      </c>
      <c r="AO208" s="85" t="s">
        <v>1671</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0</v>
      </c>
      <c r="BE208" s="49">
        <v>0</v>
      </c>
      <c r="BF208" s="48">
        <v>2</v>
      </c>
      <c r="BG208" s="49">
        <v>7.142857142857143</v>
      </c>
      <c r="BH208" s="48">
        <v>0</v>
      </c>
      <c r="BI208" s="49">
        <v>0</v>
      </c>
      <c r="BJ208" s="48">
        <v>26</v>
      </c>
      <c r="BK208" s="49">
        <v>92.85714285714286</v>
      </c>
      <c r="BL208" s="48">
        <v>28</v>
      </c>
    </row>
    <row r="209" spans="1:64" ht="15">
      <c r="A209" s="64" t="s">
        <v>403</v>
      </c>
      <c r="B209" s="64" t="s">
        <v>369</v>
      </c>
      <c r="C209" s="65"/>
      <c r="D209" s="66"/>
      <c r="E209" s="67"/>
      <c r="F209" s="68"/>
      <c r="G209" s="65"/>
      <c r="H209" s="69"/>
      <c r="I209" s="70"/>
      <c r="J209" s="70"/>
      <c r="K209" s="34" t="s">
        <v>65</v>
      </c>
      <c r="L209" s="77">
        <v>314</v>
      </c>
      <c r="M209" s="77"/>
      <c r="N209" s="72"/>
      <c r="O209" s="79" t="s">
        <v>646</v>
      </c>
      <c r="P209" s="81">
        <v>43476.26349537037</v>
      </c>
      <c r="Q209" s="79" t="s">
        <v>761</v>
      </c>
      <c r="R209" s="79"/>
      <c r="S209" s="79"/>
      <c r="T209" s="79"/>
      <c r="U209" s="79"/>
      <c r="V209" s="82" t="s">
        <v>1031</v>
      </c>
      <c r="W209" s="81">
        <v>43476.26349537037</v>
      </c>
      <c r="X209" s="82" t="s">
        <v>1361</v>
      </c>
      <c r="Y209" s="79"/>
      <c r="Z209" s="79"/>
      <c r="AA209" s="85" t="s">
        <v>1706</v>
      </c>
      <c r="AB209" s="79"/>
      <c r="AC209" s="79" t="b">
        <v>0</v>
      </c>
      <c r="AD209" s="79">
        <v>0</v>
      </c>
      <c r="AE209" s="85" t="s">
        <v>1876</v>
      </c>
      <c r="AF209" s="79" t="b">
        <v>1</v>
      </c>
      <c r="AG209" s="79" t="s">
        <v>1909</v>
      </c>
      <c r="AH209" s="79"/>
      <c r="AI209" s="85" t="s">
        <v>1918</v>
      </c>
      <c r="AJ209" s="79" t="b">
        <v>0</v>
      </c>
      <c r="AK209" s="79">
        <v>76</v>
      </c>
      <c r="AL209" s="85" t="s">
        <v>1671</v>
      </c>
      <c r="AM209" s="79" t="s">
        <v>1919</v>
      </c>
      <c r="AN209" s="79" t="b">
        <v>0</v>
      </c>
      <c r="AO209" s="85" t="s">
        <v>1671</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0</v>
      </c>
      <c r="BE209" s="49">
        <v>0</v>
      </c>
      <c r="BF209" s="48">
        <v>2</v>
      </c>
      <c r="BG209" s="49">
        <v>7.142857142857143</v>
      </c>
      <c r="BH209" s="48">
        <v>0</v>
      </c>
      <c r="BI209" s="49">
        <v>0</v>
      </c>
      <c r="BJ209" s="48">
        <v>26</v>
      </c>
      <c r="BK209" s="49">
        <v>92.85714285714286</v>
      </c>
      <c r="BL209" s="48">
        <v>28</v>
      </c>
    </row>
    <row r="210" spans="1:64" ht="15">
      <c r="A210" s="64" t="s">
        <v>404</v>
      </c>
      <c r="B210" s="64" t="s">
        <v>369</v>
      </c>
      <c r="C210" s="65"/>
      <c r="D210" s="66"/>
      <c r="E210" s="67"/>
      <c r="F210" s="68"/>
      <c r="G210" s="65"/>
      <c r="H210" s="69"/>
      <c r="I210" s="70"/>
      <c r="J210" s="70"/>
      <c r="K210" s="34" t="s">
        <v>65</v>
      </c>
      <c r="L210" s="77">
        <v>315</v>
      </c>
      <c r="M210" s="77"/>
      <c r="N210" s="72"/>
      <c r="O210" s="79" t="s">
        <v>646</v>
      </c>
      <c r="P210" s="81">
        <v>43476.2662037037</v>
      </c>
      <c r="Q210" s="79" t="s">
        <v>761</v>
      </c>
      <c r="R210" s="79"/>
      <c r="S210" s="79"/>
      <c r="T210" s="79"/>
      <c r="U210" s="79"/>
      <c r="V210" s="82" t="s">
        <v>1032</v>
      </c>
      <c r="W210" s="81">
        <v>43476.2662037037</v>
      </c>
      <c r="X210" s="82" t="s">
        <v>1362</v>
      </c>
      <c r="Y210" s="79"/>
      <c r="Z210" s="79"/>
      <c r="AA210" s="85" t="s">
        <v>1707</v>
      </c>
      <c r="AB210" s="79"/>
      <c r="AC210" s="79" t="b">
        <v>0</v>
      </c>
      <c r="AD210" s="79">
        <v>0</v>
      </c>
      <c r="AE210" s="85" t="s">
        <v>1876</v>
      </c>
      <c r="AF210" s="79" t="b">
        <v>1</v>
      </c>
      <c r="AG210" s="79" t="s">
        <v>1909</v>
      </c>
      <c r="AH210" s="79"/>
      <c r="AI210" s="85" t="s">
        <v>1918</v>
      </c>
      <c r="AJ210" s="79" t="b">
        <v>0</v>
      </c>
      <c r="AK210" s="79">
        <v>76</v>
      </c>
      <c r="AL210" s="85" t="s">
        <v>1671</v>
      </c>
      <c r="AM210" s="79" t="s">
        <v>1923</v>
      </c>
      <c r="AN210" s="79" t="b">
        <v>0</v>
      </c>
      <c r="AO210" s="85" t="s">
        <v>1671</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0</v>
      </c>
      <c r="BE210" s="49">
        <v>0</v>
      </c>
      <c r="BF210" s="48">
        <v>2</v>
      </c>
      <c r="BG210" s="49">
        <v>7.142857142857143</v>
      </c>
      <c r="BH210" s="48">
        <v>0</v>
      </c>
      <c r="BI210" s="49">
        <v>0</v>
      </c>
      <c r="BJ210" s="48">
        <v>26</v>
      </c>
      <c r="BK210" s="49">
        <v>92.85714285714286</v>
      </c>
      <c r="BL210" s="48">
        <v>28</v>
      </c>
    </row>
    <row r="211" spans="1:64" ht="15">
      <c r="A211" s="64" t="s">
        <v>405</v>
      </c>
      <c r="B211" s="64" t="s">
        <v>369</v>
      </c>
      <c r="C211" s="65"/>
      <c r="D211" s="66"/>
      <c r="E211" s="67"/>
      <c r="F211" s="68"/>
      <c r="G211" s="65"/>
      <c r="H211" s="69"/>
      <c r="I211" s="70"/>
      <c r="J211" s="70"/>
      <c r="K211" s="34" t="s">
        <v>65</v>
      </c>
      <c r="L211" s="77">
        <v>316</v>
      </c>
      <c r="M211" s="77"/>
      <c r="N211" s="72"/>
      <c r="O211" s="79" t="s">
        <v>646</v>
      </c>
      <c r="P211" s="81">
        <v>43476.26835648148</v>
      </c>
      <c r="Q211" s="79" t="s">
        <v>761</v>
      </c>
      <c r="R211" s="79"/>
      <c r="S211" s="79"/>
      <c r="T211" s="79"/>
      <c r="U211" s="79"/>
      <c r="V211" s="82" t="s">
        <v>1033</v>
      </c>
      <c r="W211" s="81">
        <v>43476.26835648148</v>
      </c>
      <c r="X211" s="82" t="s">
        <v>1363</v>
      </c>
      <c r="Y211" s="79"/>
      <c r="Z211" s="79"/>
      <c r="AA211" s="85" t="s">
        <v>1708</v>
      </c>
      <c r="AB211" s="79"/>
      <c r="AC211" s="79" t="b">
        <v>0</v>
      </c>
      <c r="AD211" s="79">
        <v>0</v>
      </c>
      <c r="AE211" s="85" t="s">
        <v>1876</v>
      </c>
      <c r="AF211" s="79" t="b">
        <v>1</v>
      </c>
      <c r="AG211" s="79" t="s">
        <v>1909</v>
      </c>
      <c r="AH211" s="79"/>
      <c r="AI211" s="85" t="s">
        <v>1918</v>
      </c>
      <c r="AJ211" s="79" t="b">
        <v>0</v>
      </c>
      <c r="AK211" s="79">
        <v>76</v>
      </c>
      <c r="AL211" s="85" t="s">
        <v>1671</v>
      </c>
      <c r="AM211" s="79" t="s">
        <v>1921</v>
      </c>
      <c r="AN211" s="79" t="b">
        <v>0</v>
      </c>
      <c r="AO211" s="85" t="s">
        <v>1671</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0</v>
      </c>
      <c r="BE211" s="49">
        <v>0</v>
      </c>
      <c r="BF211" s="48">
        <v>2</v>
      </c>
      <c r="BG211" s="49">
        <v>7.142857142857143</v>
      </c>
      <c r="BH211" s="48">
        <v>0</v>
      </c>
      <c r="BI211" s="49">
        <v>0</v>
      </c>
      <c r="BJ211" s="48">
        <v>26</v>
      </c>
      <c r="BK211" s="49">
        <v>92.85714285714286</v>
      </c>
      <c r="BL211" s="48">
        <v>28</v>
      </c>
    </row>
    <row r="212" spans="1:64" ht="15">
      <c r="A212" s="64" t="s">
        <v>406</v>
      </c>
      <c r="B212" s="64" t="s">
        <v>369</v>
      </c>
      <c r="C212" s="65"/>
      <c r="D212" s="66"/>
      <c r="E212" s="67"/>
      <c r="F212" s="68"/>
      <c r="G212" s="65"/>
      <c r="H212" s="69"/>
      <c r="I212" s="70"/>
      <c r="J212" s="70"/>
      <c r="K212" s="34" t="s">
        <v>65</v>
      </c>
      <c r="L212" s="77">
        <v>317</v>
      </c>
      <c r="M212" s="77"/>
      <c r="N212" s="72"/>
      <c r="O212" s="79" t="s">
        <v>646</v>
      </c>
      <c r="P212" s="81">
        <v>43476.27347222222</v>
      </c>
      <c r="Q212" s="79" t="s">
        <v>761</v>
      </c>
      <c r="R212" s="79"/>
      <c r="S212" s="79"/>
      <c r="T212" s="79"/>
      <c r="U212" s="79"/>
      <c r="V212" s="82" t="s">
        <v>1034</v>
      </c>
      <c r="W212" s="81">
        <v>43476.27347222222</v>
      </c>
      <c r="X212" s="82" t="s">
        <v>1364</v>
      </c>
      <c r="Y212" s="79"/>
      <c r="Z212" s="79"/>
      <c r="AA212" s="85" t="s">
        <v>1709</v>
      </c>
      <c r="AB212" s="79"/>
      <c r="AC212" s="79" t="b">
        <v>0</v>
      </c>
      <c r="AD212" s="79">
        <v>0</v>
      </c>
      <c r="AE212" s="85" t="s">
        <v>1876</v>
      </c>
      <c r="AF212" s="79" t="b">
        <v>1</v>
      </c>
      <c r="AG212" s="79" t="s">
        <v>1909</v>
      </c>
      <c r="AH212" s="79"/>
      <c r="AI212" s="85" t="s">
        <v>1918</v>
      </c>
      <c r="AJ212" s="79" t="b">
        <v>0</v>
      </c>
      <c r="AK212" s="79">
        <v>76</v>
      </c>
      <c r="AL212" s="85" t="s">
        <v>1671</v>
      </c>
      <c r="AM212" s="79" t="s">
        <v>1920</v>
      </c>
      <c r="AN212" s="79" t="b">
        <v>0</v>
      </c>
      <c r="AO212" s="85" t="s">
        <v>1671</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v>0</v>
      </c>
      <c r="BE212" s="49">
        <v>0</v>
      </c>
      <c r="BF212" s="48">
        <v>2</v>
      </c>
      <c r="BG212" s="49">
        <v>7.142857142857143</v>
      </c>
      <c r="BH212" s="48">
        <v>0</v>
      </c>
      <c r="BI212" s="49">
        <v>0</v>
      </c>
      <c r="BJ212" s="48">
        <v>26</v>
      </c>
      <c r="BK212" s="49">
        <v>92.85714285714286</v>
      </c>
      <c r="BL212" s="48">
        <v>28</v>
      </c>
    </row>
    <row r="213" spans="1:64" ht="15">
      <c r="A213" s="64" t="s">
        <v>407</v>
      </c>
      <c r="B213" s="64" t="s">
        <v>407</v>
      </c>
      <c r="C213" s="65"/>
      <c r="D213" s="66"/>
      <c r="E213" s="67"/>
      <c r="F213" s="68"/>
      <c r="G213" s="65"/>
      <c r="H213" s="69"/>
      <c r="I213" s="70"/>
      <c r="J213" s="70"/>
      <c r="K213" s="34" t="s">
        <v>65</v>
      </c>
      <c r="L213" s="77">
        <v>318</v>
      </c>
      <c r="M213" s="77"/>
      <c r="N213" s="72"/>
      <c r="O213" s="79" t="s">
        <v>176</v>
      </c>
      <c r="P213" s="81">
        <v>43476.278344907405</v>
      </c>
      <c r="Q213" s="79" t="s">
        <v>764</v>
      </c>
      <c r="R213" s="79"/>
      <c r="S213" s="79"/>
      <c r="T213" s="79"/>
      <c r="U213" s="79"/>
      <c r="V213" s="82" t="s">
        <v>1035</v>
      </c>
      <c r="W213" s="81">
        <v>43476.278344907405</v>
      </c>
      <c r="X213" s="82" t="s">
        <v>1365</v>
      </c>
      <c r="Y213" s="79"/>
      <c r="Z213" s="79"/>
      <c r="AA213" s="85" t="s">
        <v>1710</v>
      </c>
      <c r="AB213" s="79"/>
      <c r="AC213" s="79" t="b">
        <v>0</v>
      </c>
      <c r="AD213" s="79">
        <v>0</v>
      </c>
      <c r="AE213" s="85" t="s">
        <v>1876</v>
      </c>
      <c r="AF213" s="79" t="b">
        <v>0</v>
      </c>
      <c r="AG213" s="79" t="s">
        <v>1910</v>
      </c>
      <c r="AH213" s="79"/>
      <c r="AI213" s="85" t="s">
        <v>1876</v>
      </c>
      <c r="AJ213" s="79" t="b">
        <v>0</v>
      </c>
      <c r="AK213" s="79">
        <v>0</v>
      </c>
      <c r="AL213" s="85" t="s">
        <v>1876</v>
      </c>
      <c r="AM213" s="79" t="s">
        <v>1920</v>
      </c>
      <c r="AN213" s="79" t="b">
        <v>0</v>
      </c>
      <c r="AO213" s="85" t="s">
        <v>1710</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5</v>
      </c>
      <c r="BC213" s="78" t="str">
        <f>REPLACE(INDEX(GroupVertices[Group],MATCH(Edges24[[#This Row],[Vertex 2]],GroupVertices[Vertex],0)),1,1,"")</f>
        <v>5</v>
      </c>
      <c r="BD213" s="48">
        <v>0</v>
      </c>
      <c r="BE213" s="49">
        <v>0</v>
      </c>
      <c r="BF213" s="48">
        <v>1</v>
      </c>
      <c r="BG213" s="49">
        <v>1.8181818181818181</v>
      </c>
      <c r="BH213" s="48">
        <v>0</v>
      </c>
      <c r="BI213" s="49">
        <v>0</v>
      </c>
      <c r="BJ213" s="48">
        <v>54</v>
      </c>
      <c r="BK213" s="49">
        <v>98.18181818181819</v>
      </c>
      <c r="BL213" s="48">
        <v>55</v>
      </c>
    </row>
    <row r="214" spans="1:64" ht="15">
      <c r="A214" s="64" t="s">
        <v>408</v>
      </c>
      <c r="B214" s="64" t="s">
        <v>369</v>
      </c>
      <c r="C214" s="65"/>
      <c r="D214" s="66"/>
      <c r="E214" s="67"/>
      <c r="F214" s="68"/>
      <c r="G214" s="65"/>
      <c r="H214" s="69"/>
      <c r="I214" s="70"/>
      <c r="J214" s="70"/>
      <c r="K214" s="34" t="s">
        <v>65</v>
      </c>
      <c r="L214" s="77">
        <v>319</v>
      </c>
      <c r="M214" s="77"/>
      <c r="N214" s="72"/>
      <c r="O214" s="79" t="s">
        <v>646</v>
      </c>
      <c r="P214" s="81">
        <v>43476.28325231482</v>
      </c>
      <c r="Q214" s="79" t="s">
        <v>761</v>
      </c>
      <c r="R214" s="79"/>
      <c r="S214" s="79"/>
      <c r="T214" s="79"/>
      <c r="U214" s="79"/>
      <c r="V214" s="82" t="s">
        <v>1036</v>
      </c>
      <c r="W214" s="81">
        <v>43476.28325231482</v>
      </c>
      <c r="X214" s="82" t="s">
        <v>1366</v>
      </c>
      <c r="Y214" s="79"/>
      <c r="Z214" s="79"/>
      <c r="AA214" s="85" t="s">
        <v>1711</v>
      </c>
      <c r="AB214" s="79"/>
      <c r="AC214" s="79" t="b">
        <v>0</v>
      </c>
      <c r="AD214" s="79">
        <v>0</v>
      </c>
      <c r="AE214" s="85" t="s">
        <v>1876</v>
      </c>
      <c r="AF214" s="79" t="b">
        <v>1</v>
      </c>
      <c r="AG214" s="79" t="s">
        <v>1909</v>
      </c>
      <c r="AH214" s="79"/>
      <c r="AI214" s="85" t="s">
        <v>1918</v>
      </c>
      <c r="AJ214" s="79" t="b">
        <v>0</v>
      </c>
      <c r="AK214" s="79">
        <v>76</v>
      </c>
      <c r="AL214" s="85" t="s">
        <v>1671</v>
      </c>
      <c r="AM214" s="79" t="s">
        <v>1919</v>
      </c>
      <c r="AN214" s="79" t="b">
        <v>0</v>
      </c>
      <c r="AO214" s="85" t="s">
        <v>1671</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2</v>
      </c>
      <c r="BC214" s="78" t="str">
        <f>REPLACE(INDEX(GroupVertices[Group],MATCH(Edges24[[#This Row],[Vertex 2]],GroupVertices[Vertex],0)),1,1,"")</f>
        <v>2</v>
      </c>
      <c r="BD214" s="48">
        <v>0</v>
      </c>
      <c r="BE214" s="49">
        <v>0</v>
      </c>
      <c r="BF214" s="48">
        <v>2</v>
      </c>
      <c r="BG214" s="49">
        <v>7.142857142857143</v>
      </c>
      <c r="BH214" s="48">
        <v>0</v>
      </c>
      <c r="BI214" s="49">
        <v>0</v>
      </c>
      <c r="BJ214" s="48">
        <v>26</v>
      </c>
      <c r="BK214" s="49">
        <v>92.85714285714286</v>
      </c>
      <c r="BL214" s="48">
        <v>28</v>
      </c>
    </row>
    <row r="215" spans="1:64" ht="15">
      <c r="A215" s="64" t="s">
        <v>409</v>
      </c>
      <c r="B215" s="64" t="s">
        <v>369</v>
      </c>
      <c r="C215" s="65"/>
      <c r="D215" s="66"/>
      <c r="E215" s="67"/>
      <c r="F215" s="68"/>
      <c r="G215" s="65"/>
      <c r="H215" s="69"/>
      <c r="I215" s="70"/>
      <c r="J215" s="70"/>
      <c r="K215" s="34" t="s">
        <v>65</v>
      </c>
      <c r="L215" s="77">
        <v>320</v>
      </c>
      <c r="M215" s="77"/>
      <c r="N215" s="72"/>
      <c r="O215" s="79" t="s">
        <v>646</v>
      </c>
      <c r="P215" s="81">
        <v>43476.290671296294</v>
      </c>
      <c r="Q215" s="79" t="s">
        <v>761</v>
      </c>
      <c r="R215" s="79"/>
      <c r="S215" s="79"/>
      <c r="T215" s="79"/>
      <c r="U215" s="79"/>
      <c r="V215" s="82" t="s">
        <v>1037</v>
      </c>
      <c r="W215" s="81">
        <v>43476.290671296294</v>
      </c>
      <c r="X215" s="82" t="s">
        <v>1367</v>
      </c>
      <c r="Y215" s="79"/>
      <c r="Z215" s="79"/>
      <c r="AA215" s="85" t="s">
        <v>1712</v>
      </c>
      <c r="AB215" s="79"/>
      <c r="AC215" s="79" t="b">
        <v>0</v>
      </c>
      <c r="AD215" s="79">
        <v>0</v>
      </c>
      <c r="AE215" s="85" t="s">
        <v>1876</v>
      </c>
      <c r="AF215" s="79" t="b">
        <v>1</v>
      </c>
      <c r="AG215" s="79" t="s">
        <v>1909</v>
      </c>
      <c r="AH215" s="79"/>
      <c r="AI215" s="85" t="s">
        <v>1918</v>
      </c>
      <c r="AJ215" s="79" t="b">
        <v>0</v>
      </c>
      <c r="AK215" s="79">
        <v>76</v>
      </c>
      <c r="AL215" s="85" t="s">
        <v>1671</v>
      </c>
      <c r="AM215" s="79" t="s">
        <v>1921</v>
      </c>
      <c r="AN215" s="79" t="b">
        <v>0</v>
      </c>
      <c r="AO215" s="85" t="s">
        <v>1671</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2</v>
      </c>
      <c r="BC215" s="78" t="str">
        <f>REPLACE(INDEX(GroupVertices[Group],MATCH(Edges24[[#This Row],[Vertex 2]],GroupVertices[Vertex],0)),1,1,"")</f>
        <v>2</v>
      </c>
      <c r="BD215" s="48">
        <v>0</v>
      </c>
      <c r="BE215" s="49">
        <v>0</v>
      </c>
      <c r="BF215" s="48">
        <v>2</v>
      </c>
      <c r="BG215" s="49">
        <v>7.142857142857143</v>
      </c>
      <c r="BH215" s="48">
        <v>0</v>
      </c>
      <c r="BI215" s="49">
        <v>0</v>
      </c>
      <c r="BJ215" s="48">
        <v>26</v>
      </c>
      <c r="BK215" s="49">
        <v>92.85714285714286</v>
      </c>
      <c r="BL215" s="48">
        <v>28</v>
      </c>
    </row>
    <row r="216" spans="1:64" ht="15">
      <c r="A216" s="64" t="s">
        <v>410</v>
      </c>
      <c r="B216" s="64" t="s">
        <v>369</v>
      </c>
      <c r="C216" s="65"/>
      <c r="D216" s="66"/>
      <c r="E216" s="67"/>
      <c r="F216" s="68"/>
      <c r="G216" s="65"/>
      <c r="H216" s="69"/>
      <c r="I216" s="70"/>
      <c r="J216" s="70"/>
      <c r="K216" s="34" t="s">
        <v>65</v>
      </c>
      <c r="L216" s="77">
        <v>321</v>
      </c>
      <c r="M216" s="77"/>
      <c r="N216" s="72"/>
      <c r="O216" s="79" t="s">
        <v>646</v>
      </c>
      <c r="P216" s="81">
        <v>43476.29622685185</v>
      </c>
      <c r="Q216" s="79" t="s">
        <v>761</v>
      </c>
      <c r="R216" s="79"/>
      <c r="S216" s="79"/>
      <c r="T216" s="79"/>
      <c r="U216" s="79"/>
      <c r="V216" s="82" t="s">
        <v>1038</v>
      </c>
      <c r="W216" s="81">
        <v>43476.29622685185</v>
      </c>
      <c r="X216" s="82" t="s">
        <v>1368</v>
      </c>
      <c r="Y216" s="79"/>
      <c r="Z216" s="79"/>
      <c r="AA216" s="85" t="s">
        <v>1713</v>
      </c>
      <c r="AB216" s="79"/>
      <c r="AC216" s="79" t="b">
        <v>0</v>
      </c>
      <c r="AD216" s="79">
        <v>0</v>
      </c>
      <c r="AE216" s="85" t="s">
        <v>1876</v>
      </c>
      <c r="AF216" s="79" t="b">
        <v>1</v>
      </c>
      <c r="AG216" s="79" t="s">
        <v>1909</v>
      </c>
      <c r="AH216" s="79"/>
      <c r="AI216" s="85" t="s">
        <v>1918</v>
      </c>
      <c r="AJ216" s="79" t="b">
        <v>0</v>
      </c>
      <c r="AK216" s="79">
        <v>76</v>
      </c>
      <c r="AL216" s="85" t="s">
        <v>1671</v>
      </c>
      <c r="AM216" s="79" t="s">
        <v>1920</v>
      </c>
      <c r="AN216" s="79" t="b">
        <v>0</v>
      </c>
      <c r="AO216" s="85" t="s">
        <v>1671</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0</v>
      </c>
      <c r="BE216" s="49">
        <v>0</v>
      </c>
      <c r="BF216" s="48">
        <v>2</v>
      </c>
      <c r="BG216" s="49">
        <v>7.142857142857143</v>
      </c>
      <c r="BH216" s="48">
        <v>0</v>
      </c>
      <c r="BI216" s="49">
        <v>0</v>
      </c>
      <c r="BJ216" s="48">
        <v>26</v>
      </c>
      <c r="BK216" s="49">
        <v>92.85714285714286</v>
      </c>
      <c r="BL216" s="48">
        <v>28</v>
      </c>
    </row>
    <row r="217" spans="1:64" ht="15">
      <c r="A217" s="64" t="s">
        <v>411</v>
      </c>
      <c r="B217" s="64" t="s">
        <v>369</v>
      </c>
      <c r="C217" s="65"/>
      <c r="D217" s="66"/>
      <c r="E217" s="67"/>
      <c r="F217" s="68"/>
      <c r="G217" s="65"/>
      <c r="H217" s="69"/>
      <c r="I217" s="70"/>
      <c r="J217" s="70"/>
      <c r="K217" s="34" t="s">
        <v>65</v>
      </c>
      <c r="L217" s="77">
        <v>322</v>
      </c>
      <c r="M217" s="77"/>
      <c r="N217" s="72"/>
      <c r="O217" s="79" t="s">
        <v>646</v>
      </c>
      <c r="P217" s="81">
        <v>43476.32471064815</v>
      </c>
      <c r="Q217" s="79" t="s">
        <v>761</v>
      </c>
      <c r="R217" s="79"/>
      <c r="S217" s="79"/>
      <c r="T217" s="79"/>
      <c r="U217" s="79"/>
      <c r="V217" s="82" t="s">
        <v>1039</v>
      </c>
      <c r="W217" s="81">
        <v>43476.32471064815</v>
      </c>
      <c r="X217" s="82" t="s">
        <v>1369</v>
      </c>
      <c r="Y217" s="79"/>
      <c r="Z217" s="79"/>
      <c r="AA217" s="85" t="s">
        <v>1714</v>
      </c>
      <c r="AB217" s="79"/>
      <c r="AC217" s="79" t="b">
        <v>0</v>
      </c>
      <c r="AD217" s="79">
        <v>0</v>
      </c>
      <c r="AE217" s="85" t="s">
        <v>1876</v>
      </c>
      <c r="AF217" s="79" t="b">
        <v>1</v>
      </c>
      <c r="AG217" s="79" t="s">
        <v>1909</v>
      </c>
      <c r="AH217" s="79"/>
      <c r="AI217" s="85" t="s">
        <v>1918</v>
      </c>
      <c r="AJ217" s="79" t="b">
        <v>0</v>
      </c>
      <c r="AK217" s="79">
        <v>76</v>
      </c>
      <c r="AL217" s="85" t="s">
        <v>1671</v>
      </c>
      <c r="AM217" s="79" t="s">
        <v>1923</v>
      </c>
      <c r="AN217" s="79" t="b">
        <v>0</v>
      </c>
      <c r="AO217" s="85" t="s">
        <v>1671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0</v>
      </c>
      <c r="BE217" s="49">
        <v>0</v>
      </c>
      <c r="BF217" s="48">
        <v>2</v>
      </c>
      <c r="BG217" s="49">
        <v>7.142857142857143</v>
      </c>
      <c r="BH217" s="48">
        <v>0</v>
      </c>
      <c r="BI217" s="49">
        <v>0</v>
      </c>
      <c r="BJ217" s="48">
        <v>26</v>
      </c>
      <c r="BK217" s="49">
        <v>92.85714285714286</v>
      </c>
      <c r="BL217" s="48">
        <v>28</v>
      </c>
    </row>
    <row r="218" spans="1:64" ht="15">
      <c r="A218" s="64" t="s">
        <v>412</v>
      </c>
      <c r="B218" s="64" t="s">
        <v>369</v>
      </c>
      <c r="C218" s="65"/>
      <c r="D218" s="66"/>
      <c r="E218" s="67"/>
      <c r="F218" s="68"/>
      <c r="G218" s="65"/>
      <c r="H218" s="69"/>
      <c r="I218" s="70"/>
      <c r="J218" s="70"/>
      <c r="K218" s="34" t="s">
        <v>65</v>
      </c>
      <c r="L218" s="77">
        <v>323</v>
      </c>
      <c r="M218" s="77"/>
      <c r="N218" s="72"/>
      <c r="O218" s="79" t="s">
        <v>646</v>
      </c>
      <c r="P218" s="81">
        <v>43476.34643518519</v>
      </c>
      <c r="Q218" s="79" t="s">
        <v>761</v>
      </c>
      <c r="R218" s="79"/>
      <c r="S218" s="79"/>
      <c r="T218" s="79"/>
      <c r="U218" s="79"/>
      <c r="V218" s="82" t="s">
        <v>1040</v>
      </c>
      <c r="W218" s="81">
        <v>43476.34643518519</v>
      </c>
      <c r="X218" s="82" t="s">
        <v>1370</v>
      </c>
      <c r="Y218" s="79"/>
      <c r="Z218" s="79"/>
      <c r="AA218" s="85" t="s">
        <v>1715</v>
      </c>
      <c r="AB218" s="79"/>
      <c r="AC218" s="79" t="b">
        <v>0</v>
      </c>
      <c r="AD218" s="79">
        <v>0</v>
      </c>
      <c r="AE218" s="85" t="s">
        <v>1876</v>
      </c>
      <c r="AF218" s="79" t="b">
        <v>1</v>
      </c>
      <c r="AG218" s="79" t="s">
        <v>1909</v>
      </c>
      <c r="AH218" s="79"/>
      <c r="AI218" s="85" t="s">
        <v>1918</v>
      </c>
      <c r="AJ218" s="79" t="b">
        <v>0</v>
      </c>
      <c r="AK218" s="79">
        <v>76</v>
      </c>
      <c r="AL218" s="85" t="s">
        <v>1671</v>
      </c>
      <c r="AM218" s="79" t="s">
        <v>1919</v>
      </c>
      <c r="AN218" s="79" t="b">
        <v>0</v>
      </c>
      <c r="AO218" s="85" t="s">
        <v>1671</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0</v>
      </c>
      <c r="BE218" s="49">
        <v>0</v>
      </c>
      <c r="BF218" s="48">
        <v>2</v>
      </c>
      <c r="BG218" s="49">
        <v>7.142857142857143</v>
      </c>
      <c r="BH218" s="48">
        <v>0</v>
      </c>
      <c r="BI218" s="49">
        <v>0</v>
      </c>
      <c r="BJ218" s="48">
        <v>26</v>
      </c>
      <c r="BK218" s="49">
        <v>92.85714285714286</v>
      </c>
      <c r="BL218" s="48">
        <v>28</v>
      </c>
    </row>
    <row r="219" spans="1:64" ht="15">
      <c r="A219" s="64" t="s">
        <v>413</v>
      </c>
      <c r="B219" s="64" t="s">
        <v>369</v>
      </c>
      <c r="C219" s="65"/>
      <c r="D219" s="66"/>
      <c r="E219" s="67"/>
      <c r="F219" s="68"/>
      <c r="G219" s="65"/>
      <c r="H219" s="69"/>
      <c r="I219" s="70"/>
      <c r="J219" s="70"/>
      <c r="K219" s="34" t="s">
        <v>65</v>
      </c>
      <c r="L219" s="77">
        <v>324</v>
      </c>
      <c r="M219" s="77"/>
      <c r="N219" s="72"/>
      <c r="O219" s="79" t="s">
        <v>646</v>
      </c>
      <c r="P219" s="81">
        <v>43476.41181712963</v>
      </c>
      <c r="Q219" s="79" t="s">
        <v>761</v>
      </c>
      <c r="R219" s="79"/>
      <c r="S219" s="79"/>
      <c r="T219" s="79"/>
      <c r="U219" s="79"/>
      <c r="V219" s="82" t="s">
        <v>1041</v>
      </c>
      <c r="W219" s="81">
        <v>43476.41181712963</v>
      </c>
      <c r="X219" s="82" t="s">
        <v>1371</v>
      </c>
      <c r="Y219" s="79"/>
      <c r="Z219" s="79"/>
      <c r="AA219" s="85" t="s">
        <v>1716</v>
      </c>
      <c r="AB219" s="79"/>
      <c r="AC219" s="79" t="b">
        <v>0</v>
      </c>
      <c r="AD219" s="79">
        <v>0</v>
      </c>
      <c r="AE219" s="85" t="s">
        <v>1876</v>
      </c>
      <c r="AF219" s="79" t="b">
        <v>1</v>
      </c>
      <c r="AG219" s="79" t="s">
        <v>1909</v>
      </c>
      <c r="AH219" s="79"/>
      <c r="AI219" s="85" t="s">
        <v>1918</v>
      </c>
      <c r="AJ219" s="79" t="b">
        <v>0</v>
      </c>
      <c r="AK219" s="79">
        <v>76</v>
      </c>
      <c r="AL219" s="85" t="s">
        <v>1671</v>
      </c>
      <c r="AM219" s="79" t="s">
        <v>1921</v>
      </c>
      <c r="AN219" s="79" t="b">
        <v>0</v>
      </c>
      <c r="AO219" s="85" t="s">
        <v>1671</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0</v>
      </c>
      <c r="BE219" s="49">
        <v>0</v>
      </c>
      <c r="BF219" s="48">
        <v>2</v>
      </c>
      <c r="BG219" s="49">
        <v>7.142857142857143</v>
      </c>
      <c r="BH219" s="48">
        <v>0</v>
      </c>
      <c r="BI219" s="49">
        <v>0</v>
      </c>
      <c r="BJ219" s="48">
        <v>26</v>
      </c>
      <c r="BK219" s="49">
        <v>92.85714285714286</v>
      </c>
      <c r="BL219" s="48">
        <v>28</v>
      </c>
    </row>
    <row r="220" spans="1:64" ht="15">
      <c r="A220" s="64" t="s">
        <v>414</v>
      </c>
      <c r="B220" s="64" t="s">
        <v>369</v>
      </c>
      <c r="C220" s="65"/>
      <c r="D220" s="66"/>
      <c r="E220" s="67"/>
      <c r="F220" s="68"/>
      <c r="G220" s="65"/>
      <c r="H220" s="69"/>
      <c r="I220" s="70"/>
      <c r="J220" s="70"/>
      <c r="K220" s="34" t="s">
        <v>65</v>
      </c>
      <c r="L220" s="77">
        <v>325</v>
      </c>
      <c r="M220" s="77"/>
      <c r="N220" s="72"/>
      <c r="O220" s="79" t="s">
        <v>646</v>
      </c>
      <c r="P220" s="81">
        <v>43476.5000462963</v>
      </c>
      <c r="Q220" s="79" t="s">
        <v>761</v>
      </c>
      <c r="R220" s="79"/>
      <c r="S220" s="79"/>
      <c r="T220" s="79"/>
      <c r="U220" s="79"/>
      <c r="V220" s="82" t="s">
        <v>1042</v>
      </c>
      <c r="W220" s="81">
        <v>43476.5000462963</v>
      </c>
      <c r="X220" s="82" t="s">
        <v>1372</v>
      </c>
      <c r="Y220" s="79"/>
      <c r="Z220" s="79"/>
      <c r="AA220" s="85" t="s">
        <v>1717</v>
      </c>
      <c r="AB220" s="79"/>
      <c r="AC220" s="79" t="b">
        <v>0</v>
      </c>
      <c r="AD220" s="79">
        <v>0</v>
      </c>
      <c r="AE220" s="85" t="s">
        <v>1876</v>
      </c>
      <c r="AF220" s="79" t="b">
        <v>1</v>
      </c>
      <c r="AG220" s="79" t="s">
        <v>1909</v>
      </c>
      <c r="AH220" s="79"/>
      <c r="AI220" s="85" t="s">
        <v>1918</v>
      </c>
      <c r="AJ220" s="79" t="b">
        <v>0</v>
      </c>
      <c r="AK220" s="79">
        <v>76</v>
      </c>
      <c r="AL220" s="85" t="s">
        <v>1671</v>
      </c>
      <c r="AM220" s="79" t="s">
        <v>1920</v>
      </c>
      <c r="AN220" s="79" t="b">
        <v>0</v>
      </c>
      <c r="AO220" s="85" t="s">
        <v>1671</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2</v>
      </c>
      <c r="BC220" s="78" t="str">
        <f>REPLACE(INDEX(GroupVertices[Group],MATCH(Edges24[[#This Row],[Vertex 2]],GroupVertices[Vertex],0)),1,1,"")</f>
        <v>2</v>
      </c>
      <c r="BD220" s="48">
        <v>0</v>
      </c>
      <c r="BE220" s="49">
        <v>0</v>
      </c>
      <c r="BF220" s="48">
        <v>2</v>
      </c>
      <c r="BG220" s="49">
        <v>7.142857142857143</v>
      </c>
      <c r="BH220" s="48">
        <v>0</v>
      </c>
      <c r="BI220" s="49">
        <v>0</v>
      </c>
      <c r="BJ220" s="48">
        <v>26</v>
      </c>
      <c r="BK220" s="49">
        <v>92.85714285714286</v>
      </c>
      <c r="BL220" s="48">
        <v>28</v>
      </c>
    </row>
    <row r="221" spans="1:64" ht="15">
      <c r="A221" s="64" t="s">
        <v>415</v>
      </c>
      <c r="B221" s="64" t="s">
        <v>369</v>
      </c>
      <c r="C221" s="65"/>
      <c r="D221" s="66"/>
      <c r="E221" s="67"/>
      <c r="F221" s="68"/>
      <c r="G221" s="65"/>
      <c r="H221" s="69"/>
      <c r="I221" s="70"/>
      <c r="J221" s="70"/>
      <c r="K221" s="34" t="s">
        <v>65</v>
      </c>
      <c r="L221" s="77">
        <v>326</v>
      </c>
      <c r="M221" s="77"/>
      <c r="N221" s="72"/>
      <c r="O221" s="79" t="s">
        <v>646</v>
      </c>
      <c r="P221" s="81">
        <v>43476.52809027778</v>
      </c>
      <c r="Q221" s="79" t="s">
        <v>761</v>
      </c>
      <c r="R221" s="79"/>
      <c r="S221" s="79"/>
      <c r="T221" s="79"/>
      <c r="U221" s="79"/>
      <c r="V221" s="82" t="s">
        <v>1043</v>
      </c>
      <c r="W221" s="81">
        <v>43476.52809027778</v>
      </c>
      <c r="X221" s="82" t="s">
        <v>1373</v>
      </c>
      <c r="Y221" s="79"/>
      <c r="Z221" s="79"/>
      <c r="AA221" s="85" t="s">
        <v>1718</v>
      </c>
      <c r="AB221" s="79"/>
      <c r="AC221" s="79" t="b">
        <v>0</v>
      </c>
      <c r="AD221" s="79">
        <v>0</v>
      </c>
      <c r="AE221" s="85" t="s">
        <v>1876</v>
      </c>
      <c r="AF221" s="79" t="b">
        <v>1</v>
      </c>
      <c r="AG221" s="79" t="s">
        <v>1909</v>
      </c>
      <c r="AH221" s="79"/>
      <c r="AI221" s="85" t="s">
        <v>1918</v>
      </c>
      <c r="AJ221" s="79" t="b">
        <v>0</v>
      </c>
      <c r="AK221" s="79">
        <v>76</v>
      </c>
      <c r="AL221" s="85" t="s">
        <v>1671</v>
      </c>
      <c r="AM221" s="79" t="s">
        <v>1919</v>
      </c>
      <c r="AN221" s="79" t="b">
        <v>0</v>
      </c>
      <c r="AO221" s="85" t="s">
        <v>1671</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v>0</v>
      </c>
      <c r="BE221" s="49">
        <v>0</v>
      </c>
      <c r="BF221" s="48">
        <v>2</v>
      </c>
      <c r="BG221" s="49">
        <v>7.142857142857143</v>
      </c>
      <c r="BH221" s="48">
        <v>0</v>
      </c>
      <c r="BI221" s="49">
        <v>0</v>
      </c>
      <c r="BJ221" s="48">
        <v>26</v>
      </c>
      <c r="BK221" s="49">
        <v>92.85714285714286</v>
      </c>
      <c r="BL221" s="48">
        <v>28</v>
      </c>
    </row>
    <row r="222" spans="1:64" ht="15">
      <c r="A222" s="64" t="s">
        <v>416</v>
      </c>
      <c r="B222" s="64" t="s">
        <v>369</v>
      </c>
      <c r="C222" s="65"/>
      <c r="D222" s="66"/>
      <c r="E222" s="67"/>
      <c r="F222" s="68"/>
      <c r="G222" s="65"/>
      <c r="H222" s="69"/>
      <c r="I222" s="70"/>
      <c r="J222" s="70"/>
      <c r="K222" s="34" t="s">
        <v>65</v>
      </c>
      <c r="L222" s="77">
        <v>327</v>
      </c>
      <c r="M222" s="77"/>
      <c r="N222" s="72"/>
      <c r="O222" s="79" t="s">
        <v>646</v>
      </c>
      <c r="P222" s="81">
        <v>43476.567557870374</v>
      </c>
      <c r="Q222" s="79" t="s">
        <v>761</v>
      </c>
      <c r="R222" s="79"/>
      <c r="S222" s="79"/>
      <c r="T222" s="79"/>
      <c r="U222" s="79"/>
      <c r="V222" s="82" t="s">
        <v>1044</v>
      </c>
      <c r="W222" s="81">
        <v>43476.567557870374</v>
      </c>
      <c r="X222" s="82" t="s">
        <v>1374</v>
      </c>
      <c r="Y222" s="79"/>
      <c r="Z222" s="79"/>
      <c r="AA222" s="85" t="s">
        <v>1719</v>
      </c>
      <c r="AB222" s="79"/>
      <c r="AC222" s="79" t="b">
        <v>0</v>
      </c>
      <c r="AD222" s="79">
        <v>0</v>
      </c>
      <c r="AE222" s="85" t="s">
        <v>1876</v>
      </c>
      <c r="AF222" s="79" t="b">
        <v>1</v>
      </c>
      <c r="AG222" s="79" t="s">
        <v>1909</v>
      </c>
      <c r="AH222" s="79"/>
      <c r="AI222" s="85" t="s">
        <v>1918</v>
      </c>
      <c r="AJ222" s="79" t="b">
        <v>0</v>
      </c>
      <c r="AK222" s="79">
        <v>76</v>
      </c>
      <c r="AL222" s="85" t="s">
        <v>1671</v>
      </c>
      <c r="AM222" s="79" t="s">
        <v>1921</v>
      </c>
      <c r="AN222" s="79" t="b">
        <v>0</v>
      </c>
      <c r="AO222" s="85" t="s">
        <v>1671</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0</v>
      </c>
      <c r="BE222" s="49">
        <v>0</v>
      </c>
      <c r="BF222" s="48">
        <v>2</v>
      </c>
      <c r="BG222" s="49">
        <v>7.142857142857143</v>
      </c>
      <c r="BH222" s="48">
        <v>0</v>
      </c>
      <c r="BI222" s="49">
        <v>0</v>
      </c>
      <c r="BJ222" s="48">
        <v>26</v>
      </c>
      <c r="BK222" s="49">
        <v>92.85714285714286</v>
      </c>
      <c r="BL222" s="48">
        <v>28</v>
      </c>
    </row>
    <row r="223" spans="1:64" ht="15">
      <c r="A223" s="64" t="s">
        <v>417</v>
      </c>
      <c r="B223" s="64" t="s">
        <v>369</v>
      </c>
      <c r="C223" s="65"/>
      <c r="D223" s="66"/>
      <c r="E223" s="67"/>
      <c r="F223" s="68"/>
      <c r="G223" s="65"/>
      <c r="H223" s="69"/>
      <c r="I223" s="70"/>
      <c r="J223" s="70"/>
      <c r="K223" s="34" t="s">
        <v>65</v>
      </c>
      <c r="L223" s="77">
        <v>328</v>
      </c>
      <c r="M223" s="77"/>
      <c r="N223" s="72"/>
      <c r="O223" s="79" t="s">
        <v>646</v>
      </c>
      <c r="P223" s="81">
        <v>43476.63337962963</v>
      </c>
      <c r="Q223" s="79" t="s">
        <v>761</v>
      </c>
      <c r="R223" s="79"/>
      <c r="S223" s="79"/>
      <c r="T223" s="79"/>
      <c r="U223" s="79"/>
      <c r="V223" s="82" t="s">
        <v>1045</v>
      </c>
      <c r="W223" s="81">
        <v>43476.63337962963</v>
      </c>
      <c r="X223" s="82" t="s">
        <v>1375</v>
      </c>
      <c r="Y223" s="79"/>
      <c r="Z223" s="79"/>
      <c r="AA223" s="85" t="s">
        <v>1720</v>
      </c>
      <c r="AB223" s="79"/>
      <c r="AC223" s="79" t="b">
        <v>0</v>
      </c>
      <c r="AD223" s="79">
        <v>0</v>
      </c>
      <c r="AE223" s="85" t="s">
        <v>1876</v>
      </c>
      <c r="AF223" s="79" t="b">
        <v>1</v>
      </c>
      <c r="AG223" s="79" t="s">
        <v>1909</v>
      </c>
      <c r="AH223" s="79"/>
      <c r="AI223" s="85" t="s">
        <v>1918</v>
      </c>
      <c r="AJ223" s="79" t="b">
        <v>0</v>
      </c>
      <c r="AK223" s="79">
        <v>76</v>
      </c>
      <c r="AL223" s="85" t="s">
        <v>1671</v>
      </c>
      <c r="AM223" s="79" t="s">
        <v>1919</v>
      </c>
      <c r="AN223" s="79" t="b">
        <v>0</v>
      </c>
      <c r="AO223" s="85" t="s">
        <v>1671</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2</v>
      </c>
      <c r="BC223" s="78" t="str">
        <f>REPLACE(INDEX(GroupVertices[Group],MATCH(Edges24[[#This Row],[Vertex 2]],GroupVertices[Vertex],0)),1,1,"")</f>
        <v>2</v>
      </c>
      <c r="BD223" s="48">
        <v>0</v>
      </c>
      <c r="BE223" s="49">
        <v>0</v>
      </c>
      <c r="BF223" s="48">
        <v>2</v>
      </c>
      <c r="BG223" s="49">
        <v>7.142857142857143</v>
      </c>
      <c r="BH223" s="48">
        <v>0</v>
      </c>
      <c r="BI223" s="49">
        <v>0</v>
      </c>
      <c r="BJ223" s="48">
        <v>26</v>
      </c>
      <c r="BK223" s="49">
        <v>92.85714285714286</v>
      </c>
      <c r="BL223" s="48">
        <v>28</v>
      </c>
    </row>
    <row r="224" spans="1:64" ht="15">
      <c r="A224" s="64" t="s">
        <v>418</v>
      </c>
      <c r="B224" s="64" t="s">
        <v>369</v>
      </c>
      <c r="C224" s="65"/>
      <c r="D224" s="66"/>
      <c r="E224" s="67"/>
      <c r="F224" s="68"/>
      <c r="G224" s="65"/>
      <c r="H224" s="69"/>
      <c r="I224" s="70"/>
      <c r="J224" s="70"/>
      <c r="K224" s="34" t="s">
        <v>65</v>
      </c>
      <c r="L224" s="77">
        <v>329</v>
      </c>
      <c r="M224" s="77"/>
      <c r="N224" s="72"/>
      <c r="O224" s="79" t="s">
        <v>646</v>
      </c>
      <c r="P224" s="81">
        <v>43476.69225694444</v>
      </c>
      <c r="Q224" s="79" t="s">
        <v>761</v>
      </c>
      <c r="R224" s="79"/>
      <c r="S224" s="79"/>
      <c r="T224" s="79"/>
      <c r="U224" s="79"/>
      <c r="V224" s="82" t="s">
        <v>1046</v>
      </c>
      <c r="W224" s="81">
        <v>43476.69225694444</v>
      </c>
      <c r="X224" s="82" t="s">
        <v>1376</v>
      </c>
      <c r="Y224" s="79"/>
      <c r="Z224" s="79"/>
      <c r="AA224" s="85" t="s">
        <v>1721</v>
      </c>
      <c r="AB224" s="79"/>
      <c r="AC224" s="79" t="b">
        <v>0</v>
      </c>
      <c r="AD224" s="79">
        <v>0</v>
      </c>
      <c r="AE224" s="85" t="s">
        <v>1876</v>
      </c>
      <c r="AF224" s="79" t="b">
        <v>1</v>
      </c>
      <c r="AG224" s="79" t="s">
        <v>1909</v>
      </c>
      <c r="AH224" s="79"/>
      <c r="AI224" s="85" t="s">
        <v>1918</v>
      </c>
      <c r="AJ224" s="79" t="b">
        <v>0</v>
      </c>
      <c r="AK224" s="79">
        <v>76</v>
      </c>
      <c r="AL224" s="85" t="s">
        <v>1671</v>
      </c>
      <c r="AM224" s="79" t="s">
        <v>1920</v>
      </c>
      <c r="AN224" s="79" t="b">
        <v>0</v>
      </c>
      <c r="AO224" s="85" t="s">
        <v>1671</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2</v>
      </c>
      <c r="BC224" s="78" t="str">
        <f>REPLACE(INDEX(GroupVertices[Group],MATCH(Edges24[[#This Row],[Vertex 2]],GroupVertices[Vertex],0)),1,1,"")</f>
        <v>2</v>
      </c>
      <c r="BD224" s="48">
        <v>0</v>
      </c>
      <c r="BE224" s="49">
        <v>0</v>
      </c>
      <c r="BF224" s="48">
        <v>2</v>
      </c>
      <c r="BG224" s="49">
        <v>7.142857142857143</v>
      </c>
      <c r="BH224" s="48">
        <v>0</v>
      </c>
      <c r="BI224" s="49">
        <v>0</v>
      </c>
      <c r="BJ224" s="48">
        <v>26</v>
      </c>
      <c r="BK224" s="49">
        <v>92.85714285714286</v>
      </c>
      <c r="BL224" s="48">
        <v>28</v>
      </c>
    </row>
    <row r="225" spans="1:64" ht="15">
      <c r="A225" s="64" t="s">
        <v>419</v>
      </c>
      <c r="B225" s="64" t="s">
        <v>369</v>
      </c>
      <c r="C225" s="65"/>
      <c r="D225" s="66"/>
      <c r="E225" s="67"/>
      <c r="F225" s="68"/>
      <c r="G225" s="65"/>
      <c r="H225" s="69"/>
      <c r="I225" s="70"/>
      <c r="J225" s="70"/>
      <c r="K225" s="34" t="s">
        <v>65</v>
      </c>
      <c r="L225" s="77">
        <v>330</v>
      </c>
      <c r="M225" s="77"/>
      <c r="N225" s="72"/>
      <c r="O225" s="79" t="s">
        <v>646</v>
      </c>
      <c r="P225" s="81">
        <v>43476.692337962966</v>
      </c>
      <c r="Q225" s="79" t="s">
        <v>761</v>
      </c>
      <c r="R225" s="79"/>
      <c r="S225" s="79"/>
      <c r="T225" s="79"/>
      <c r="U225" s="79"/>
      <c r="V225" s="82" t="s">
        <v>1047</v>
      </c>
      <c r="W225" s="81">
        <v>43476.692337962966</v>
      </c>
      <c r="X225" s="82" t="s">
        <v>1377</v>
      </c>
      <c r="Y225" s="79"/>
      <c r="Z225" s="79"/>
      <c r="AA225" s="85" t="s">
        <v>1722</v>
      </c>
      <c r="AB225" s="79"/>
      <c r="AC225" s="79" t="b">
        <v>0</v>
      </c>
      <c r="AD225" s="79">
        <v>0</v>
      </c>
      <c r="AE225" s="85" t="s">
        <v>1876</v>
      </c>
      <c r="AF225" s="79" t="b">
        <v>1</v>
      </c>
      <c r="AG225" s="79" t="s">
        <v>1909</v>
      </c>
      <c r="AH225" s="79"/>
      <c r="AI225" s="85" t="s">
        <v>1918</v>
      </c>
      <c r="AJ225" s="79" t="b">
        <v>0</v>
      </c>
      <c r="AK225" s="79">
        <v>76</v>
      </c>
      <c r="AL225" s="85" t="s">
        <v>1671</v>
      </c>
      <c r="AM225" s="79" t="s">
        <v>1920</v>
      </c>
      <c r="AN225" s="79" t="b">
        <v>0</v>
      </c>
      <c r="AO225" s="85" t="s">
        <v>1671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v>0</v>
      </c>
      <c r="BE225" s="49">
        <v>0</v>
      </c>
      <c r="BF225" s="48">
        <v>2</v>
      </c>
      <c r="BG225" s="49">
        <v>7.142857142857143</v>
      </c>
      <c r="BH225" s="48">
        <v>0</v>
      </c>
      <c r="BI225" s="49">
        <v>0</v>
      </c>
      <c r="BJ225" s="48">
        <v>26</v>
      </c>
      <c r="BK225" s="49">
        <v>92.85714285714286</v>
      </c>
      <c r="BL225" s="48">
        <v>28</v>
      </c>
    </row>
    <row r="226" spans="1:64" ht="15">
      <c r="A226" s="64" t="s">
        <v>420</v>
      </c>
      <c r="B226" s="64" t="s">
        <v>369</v>
      </c>
      <c r="C226" s="65"/>
      <c r="D226" s="66"/>
      <c r="E226" s="67"/>
      <c r="F226" s="68"/>
      <c r="G226" s="65"/>
      <c r="H226" s="69"/>
      <c r="I226" s="70"/>
      <c r="J226" s="70"/>
      <c r="K226" s="34" t="s">
        <v>65</v>
      </c>
      <c r="L226" s="77">
        <v>331</v>
      </c>
      <c r="M226" s="77"/>
      <c r="N226" s="72"/>
      <c r="O226" s="79" t="s">
        <v>646</v>
      </c>
      <c r="P226" s="81">
        <v>43476.700266203705</v>
      </c>
      <c r="Q226" s="79" t="s">
        <v>761</v>
      </c>
      <c r="R226" s="79"/>
      <c r="S226" s="79"/>
      <c r="T226" s="79"/>
      <c r="U226" s="79"/>
      <c r="V226" s="82" t="s">
        <v>1048</v>
      </c>
      <c r="W226" s="81">
        <v>43476.700266203705</v>
      </c>
      <c r="X226" s="82" t="s">
        <v>1378</v>
      </c>
      <c r="Y226" s="79"/>
      <c r="Z226" s="79"/>
      <c r="AA226" s="85" t="s">
        <v>1723</v>
      </c>
      <c r="AB226" s="79"/>
      <c r="AC226" s="79" t="b">
        <v>0</v>
      </c>
      <c r="AD226" s="79">
        <v>0</v>
      </c>
      <c r="AE226" s="85" t="s">
        <v>1876</v>
      </c>
      <c r="AF226" s="79" t="b">
        <v>1</v>
      </c>
      <c r="AG226" s="79" t="s">
        <v>1909</v>
      </c>
      <c r="AH226" s="79"/>
      <c r="AI226" s="85" t="s">
        <v>1918</v>
      </c>
      <c r="AJ226" s="79" t="b">
        <v>0</v>
      </c>
      <c r="AK226" s="79">
        <v>76</v>
      </c>
      <c r="AL226" s="85" t="s">
        <v>1671</v>
      </c>
      <c r="AM226" s="79" t="s">
        <v>1921</v>
      </c>
      <c r="AN226" s="79" t="b">
        <v>0</v>
      </c>
      <c r="AO226" s="85" t="s">
        <v>1671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2</v>
      </c>
      <c r="BG226" s="49">
        <v>7.142857142857143</v>
      </c>
      <c r="BH226" s="48">
        <v>0</v>
      </c>
      <c r="BI226" s="49">
        <v>0</v>
      </c>
      <c r="BJ226" s="48">
        <v>26</v>
      </c>
      <c r="BK226" s="49">
        <v>92.85714285714286</v>
      </c>
      <c r="BL226" s="48">
        <v>28</v>
      </c>
    </row>
    <row r="227" spans="1:64" ht="15">
      <c r="A227" s="64" t="s">
        <v>421</v>
      </c>
      <c r="B227" s="64" t="s">
        <v>369</v>
      </c>
      <c r="C227" s="65"/>
      <c r="D227" s="66"/>
      <c r="E227" s="67"/>
      <c r="F227" s="68"/>
      <c r="G227" s="65"/>
      <c r="H227" s="69"/>
      <c r="I227" s="70"/>
      <c r="J227" s="70"/>
      <c r="K227" s="34" t="s">
        <v>65</v>
      </c>
      <c r="L227" s="77">
        <v>332</v>
      </c>
      <c r="M227" s="77"/>
      <c r="N227" s="72"/>
      <c r="O227" s="79" t="s">
        <v>646</v>
      </c>
      <c r="P227" s="81">
        <v>43476.71068287037</v>
      </c>
      <c r="Q227" s="79" t="s">
        <v>761</v>
      </c>
      <c r="R227" s="79"/>
      <c r="S227" s="79"/>
      <c r="T227" s="79"/>
      <c r="U227" s="79"/>
      <c r="V227" s="82" t="s">
        <v>1049</v>
      </c>
      <c r="W227" s="81">
        <v>43476.71068287037</v>
      </c>
      <c r="X227" s="82" t="s">
        <v>1379</v>
      </c>
      <c r="Y227" s="79"/>
      <c r="Z227" s="79"/>
      <c r="AA227" s="85" t="s">
        <v>1724</v>
      </c>
      <c r="AB227" s="79"/>
      <c r="AC227" s="79" t="b">
        <v>0</v>
      </c>
      <c r="AD227" s="79">
        <v>0</v>
      </c>
      <c r="AE227" s="85" t="s">
        <v>1876</v>
      </c>
      <c r="AF227" s="79" t="b">
        <v>1</v>
      </c>
      <c r="AG227" s="79" t="s">
        <v>1909</v>
      </c>
      <c r="AH227" s="79"/>
      <c r="AI227" s="85" t="s">
        <v>1918</v>
      </c>
      <c r="AJ227" s="79" t="b">
        <v>0</v>
      </c>
      <c r="AK227" s="79">
        <v>76</v>
      </c>
      <c r="AL227" s="85" t="s">
        <v>1671</v>
      </c>
      <c r="AM227" s="79" t="s">
        <v>1921</v>
      </c>
      <c r="AN227" s="79" t="b">
        <v>0</v>
      </c>
      <c r="AO227" s="85" t="s">
        <v>1671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v>0</v>
      </c>
      <c r="BE227" s="49">
        <v>0</v>
      </c>
      <c r="BF227" s="48">
        <v>2</v>
      </c>
      <c r="BG227" s="49">
        <v>7.142857142857143</v>
      </c>
      <c r="BH227" s="48">
        <v>0</v>
      </c>
      <c r="BI227" s="49">
        <v>0</v>
      </c>
      <c r="BJ227" s="48">
        <v>26</v>
      </c>
      <c r="BK227" s="49">
        <v>92.85714285714286</v>
      </c>
      <c r="BL227" s="48">
        <v>28</v>
      </c>
    </row>
    <row r="228" spans="1:64" ht="15">
      <c r="A228" s="64" t="s">
        <v>422</v>
      </c>
      <c r="B228" s="64" t="s">
        <v>369</v>
      </c>
      <c r="C228" s="65"/>
      <c r="D228" s="66"/>
      <c r="E228" s="67"/>
      <c r="F228" s="68"/>
      <c r="G228" s="65"/>
      <c r="H228" s="69"/>
      <c r="I228" s="70"/>
      <c r="J228" s="70"/>
      <c r="K228" s="34" t="s">
        <v>65</v>
      </c>
      <c r="L228" s="77">
        <v>333</v>
      </c>
      <c r="M228" s="77"/>
      <c r="N228" s="72"/>
      <c r="O228" s="79" t="s">
        <v>646</v>
      </c>
      <c r="P228" s="81">
        <v>43476.71103009259</v>
      </c>
      <c r="Q228" s="79" t="s">
        <v>761</v>
      </c>
      <c r="R228" s="79"/>
      <c r="S228" s="79"/>
      <c r="T228" s="79"/>
      <c r="U228" s="79"/>
      <c r="V228" s="82" t="s">
        <v>1050</v>
      </c>
      <c r="W228" s="81">
        <v>43476.71103009259</v>
      </c>
      <c r="X228" s="82" t="s">
        <v>1380</v>
      </c>
      <c r="Y228" s="79"/>
      <c r="Z228" s="79"/>
      <c r="AA228" s="85" t="s">
        <v>1725</v>
      </c>
      <c r="AB228" s="79"/>
      <c r="AC228" s="79" t="b">
        <v>0</v>
      </c>
      <c r="AD228" s="79">
        <v>0</v>
      </c>
      <c r="AE228" s="85" t="s">
        <v>1876</v>
      </c>
      <c r="AF228" s="79" t="b">
        <v>1</v>
      </c>
      <c r="AG228" s="79" t="s">
        <v>1909</v>
      </c>
      <c r="AH228" s="79"/>
      <c r="AI228" s="85" t="s">
        <v>1918</v>
      </c>
      <c r="AJ228" s="79" t="b">
        <v>0</v>
      </c>
      <c r="AK228" s="79">
        <v>76</v>
      </c>
      <c r="AL228" s="85" t="s">
        <v>1671</v>
      </c>
      <c r="AM228" s="79" t="s">
        <v>1920</v>
      </c>
      <c r="AN228" s="79" t="b">
        <v>0</v>
      </c>
      <c r="AO228" s="85" t="s">
        <v>1671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v>0</v>
      </c>
      <c r="BE228" s="49">
        <v>0</v>
      </c>
      <c r="BF228" s="48">
        <v>2</v>
      </c>
      <c r="BG228" s="49">
        <v>7.142857142857143</v>
      </c>
      <c r="BH228" s="48">
        <v>0</v>
      </c>
      <c r="BI228" s="49">
        <v>0</v>
      </c>
      <c r="BJ228" s="48">
        <v>26</v>
      </c>
      <c r="BK228" s="49">
        <v>92.85714285714286</v>
      </c>
      <c r="BL228" s="48">
        <v>28</v>
      </c>
    </row>
    <row r="229" spans="1:64" ht="15">
      <c r="A229" s="64" t="s">
        <v>423</v>
      </c>
      <c r="B229" s="64" t="s">
        <v>369</v>
      </c>
      <c r="C229" s="65"/>
      <c r="D229" s="66"/>
      <c r="E229" s="67"/>
      <c r="F229" s="68"/>
      <c r="G229" s="65"/>
      <c r="H229" s="69"/>
      <c r="I229" s="70"/>
      <c r="J229" s="70"/>
      <c r="K229" s="34" t="s">
        <v>65</v>
      </c>
      <c r="L229" s="77">
        <v>334</v>
      </c>
      <c r="M229" s="77"/>
      <c r="N229" s="72"/>
      <c r="O229" s="79" t="s">
        <v>646</v>
      </c>
      <c r="P229" s="81">
        <v>43476.716203703705</v>
      </c>
      <c r="Q229" s="79" t="s">
        <v>761</v>
      </c>
      <c r="R229" s="79"/>
      <c r="S229" s="79"/>
      <c r="T229" s="79"/>
      <c r="U229" s="79"/>
      <c r="V229" s="82" t="s">
        <v>1051</v>
      </c>
      <c r="W229" s="81">
        <v>43476.716203703705</v>
      </c>
      <c r="X229" s="82" t="s">
        <v>1381</v>
      </c>
      <c r="Y229" s="79"/>
      <c r="Z229" s="79"/>
      <c r="AA229" s="85" t="s">
        <v>1726</v>
      </c>
      <c r="AB229" s="79"/>
      <c r="AC229" s="79" t="b">
        <v>0</v>
      </c>
      <c r="AD229" s="79">
        <v>0</v>
      </c>
      <c r="AE229" s="85" t="s">
        <v>1876</v>
      </c>
      <c r="AF229" s="79" t="b">
        <v>1</v>
      </c>
      <c r="AG229" s="79" t="s">
        <v>1909</v>
      </c>
      <c r="AH229" s="79"/>
      <c r="AI229" s="85" t="s">
        <v>1918</v>
      </c>
      <c r="AJ229" s="79" t="b">
        <v>0</v>
      </c>
      <c r="AK229" s="79">
        <v>76</v>
      </c>
      <c r="AL229" s="85" t="s">
        <v>1671</v>
      </c>
      <c r="AM229" s="79" t="s">
        <v>1920</v>
      </c>
      <c r="AN229" s="79" t="b">
        <v>0</v>
      </c>
      <c r="AO229" s="85" t="s">
        <v>1671</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v>0</v>
      </c>
      <c r="BE229" s="49">
        <v>0</v>
      </c>
      <c r="BF229" s="48">
        <v>2</v>
      </c>
      <c r="BG229" s="49">
        <v>7.142857142857143</v>
      </c>
      <c r="BH229" s="48">
        <v>0</v>
      </c>
      <c r="BI229" s="49">
        <v>0</v>
      </c>
      <c r="BJ229" s="48">
        <v>26</v>
      </c>
      <c r="BK229" s="49">
        <v>92.85714285714286</v>
      </c>
      <c r="BL229" s="48">
        <v>28</v>
      </c>
    </row>
    <row r="230" spans="1:64" ht="15">
      <c r="A230" s="64" t="s">
        <v>424</v>
      </c>
      <c r="B230" s="64" t="s">
        <v>369</v>
      </c>
      <c r="C230" s="65"/>
      <c r="D230" s="66"/>
      <c r="E230" s="67"/>
      <c r="F230" s="68"/>
      <c r="G230" s="65"/>
      <c r="H230" s="69"/>
      <c r="I230" s="70"/>
      <c r="J230" s="70"/>
      <c r="K230" s="34" t="s">
        <v>65</v>
      </c>
      <c r="L230" s="77">
        <v>335</v>
      </c>
      <c r="M230" s="77"/>
      <c r="N230" s="72"/>
      <c r="O230" s="79" t="s">
        <v>646</v>
      </c>
      <c r="P230" s="81">
        <v>43476.73416666667</v>
      </c>
      <c r="Q230" s="79" t="s">
        <v>761</v>
      </c>
      <c r="R230" s="79"/>
      <c r="S230" s="79"/>
      <c r="T230" s="79"/>
      <c r="U230" s="79"/>
      <c r="V230" s="82" t="s">
        <v>1052</v>
      </c>
      <c r="W230" s="81">
        <v>43476.73416666667</v>
      </c>
      <c r="X230" s="82" t="s">
        <v>1382</v>
      </c>
      <c r="Y230" s="79"/>
      <c r="Z230" s="79"/>
      <c r="AA230" s="85" t="s">
        <v>1727</v>
      </c>
      <c r="AB230" s="79"/>
      <c r="AC230" s="79" t="b">
        <v>0</v>
      </c>
      <c r="AD230" s="79">
        <v>0</v>
      </c>
      <c r="AE230" s="85" t="s">
        <v>1876</v>
      </c>
      <c r="AF230" s="79" t="b">
        <v>1</v>
      </c>
      <c r="AG230" s="79" t="s">
        <v>1909</v>
      </c>
      <c r="AH230" s="79"/>
      <c r="AI230" s="85" t="s">
        <v>1918</v>
      </c>
      <c r="AJ230" s="79" t="b">
        <v>0</v>
      </c>
      <c r="AK230" s="79">
        <v>76</v>
      </c>
      <c r="AL230" s="85" t="s">
        <v>1671</v>
      </c>
      <c r="AM230" s="79" t="s">
        <v>1929</v>
      </c>
      <c r="AN230" s="79" t="b">
        <v>0</v>
      </c>
      <c r="AO230" s="85" t="s">
        <v>1671</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2</v>
      </c>
      <c r="BG230" s="49">
        <v>7.142857142857143</v>
      </c>
      <c r="BH230" s="48">
        <v>0</v>
      </c>
      <c r="BI230" s="49">
        <v>0</v>
      </c>
      <c r="BJ230" s="48">
        <v>26</v>
      </c>
      <c r="BK230" s="49">
        <v>92.85714285714286</v>
      </c>
      <c r="BL230" s="48">
        <v>28</v>
      </c>
    </row>
    <row r="231" spans="1:64" ht="15">
      <c r="A231" s="64" t="s">
        <v>425</v>
      </c>
      <c r="B231" s="64" t="s">
        <v>369</v>
      </c>
      <c r="C231" s="65"/>
      <c r="D231" s="66"/>
      <c r="E231" s="67"/>
      <c r="F231" s="68"/>
      <c r="G231" s="65"/>
      <c r="H231" s="69"/>
      <c r="I231" s="70"/>
      <c r="J231" s="70"/>
      <c r="K231" s="34" t="s">
        <v>65</v>
      </c>
      <c r="L231" s="77">
        <v>336</v>
      </c>
      <c r="M231" s="77"/>
      <c r="N231" s="72"/>
      <c r="O231" s="79" t="s">
        <v>646</v>
      </c>
      <c r="P231" s="81">
        <v>43476.73458333333</v>
      </c>
      <c r="Q231" s="79" t="s">
        <v>761</v>
      </c>
      <c r="R231" s="79"/>
      <c r="S231" s="79"/>
      <c r="T231" s="79"/>
      <c r="U231" s="79"/>
      <c r="V231" s="82" t="s">
        <v>1053</v>
      </c>
      <c r="W231" s="81">
        <v>43476.73458333333</v>
      </c>
      <c r="X231" s="82" t="s">
        <v>1383</v>
      </c>
      <c r="Y231" s="79"/>
      <c r="Z231" s="79"/>
      <c r="AA231" s="85" t="s">
        <v>1728</v>
      </c>
      <c r="AB231" s="79"/>
      <c r="AC231" s="79" t="b">
        <v>0</v>
      </c>
      <c r="AD231" s="79">
        <v>0</v>
      </c>
      <c r="AE231" s="85" t="s">
        <v>1876</v>
      </c>
      <c r="AF231" s="79" t="b">
        <v>1</v>
      </c>
      <c r="AG231" s="79" t="s">
        <v>1909</v>
      </c>
      <c r="AH231" s="79"/>
      <c r="AI231" s="85" t="s">
        <v>1918</v>
      </c>
      <c r="AJ231" s="79" t="b">
        <v>0</v>
      </c>
      <c r="AK231" s="79">
        <v>76</v>
      </c>
      <c r="AL231" s="85" t="s">
        <v>1671</v>
      </c>
      <c r="AM231" s="79" t="s">
        <v>1920</v>
      </c>
      <c r="AN231" s="79" t="b">
        <v>0</v>
      </c>
      <c r="AO231" s="85" t="s">
        <v>1671</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v>0</v>
      </c>
      <c r="BE231" s="49">
        <v>0</v>
      </c>
      <c r="BF231" s="48">
        <v>2</v>
      </c>
      <c r="BG231" s="49">
        <v>7.142857142857143</v>
      </c>
      <c r="BH231" s="48">
        <v>0</v>
      </c>
      <c r="BI231" s="49">
        <v>0</v>
      </c>
      <c r="BJ231" s="48">
        <v>26</v>
      </c>
      <c r="BK231" s="49">
        <v>92.85714285714286</v>
      </c>
      <c r="BL231" s="48">
        <v>28</v>
      </c>
    </row>
    <row r="232" spans="1:64" ht="15">
      <c r="A232" s="64" t="s">
        <v>426</v>
      </c>
      <c r="B232" s="64" t="s">
        <v>369</v>
      </c>
      <c r="C232" s="65"/>
      <c r="D232" s="66"/>
      <c r="E232" s="67"/>
      <c r="F232" s="68"/>
      <c r="G232" s="65"/>
      <c r="H232" s="69"/>
      <c r="I232" s="70"/>
      <c r="J232" s="70"/>
      <c r="K232" s="34" t="s">
        <v>65</v>
      </c>
      <c r="L232" s="77">
        <v>337</v>
      </c>
      <c r="M232" s="77"/>
      <c r="N232" s="72"/>
      <c r="O232" s="79" t="s">
        <v>646</v>
      </c>
      <c r="P232" s="81">
        <v>43476.737349537034</v>
      </c>
      <c r="Q232" s="79" t="s">
        <v>761</v>
      </c>
      <c r="R232" s="79"/>
      <c r="S232" s="79"/>
      <c r="T232" s="79"/>
      <c r="U232" s="79"/>
      <c r="V232" s="82" t="s">
        <v>1054</v>
      </c>
      <c r="W232" s="81">
        <v>43476.737349537034</v>
      </c>
      <c r="X232" s="82" t="s">
        <v>1384</v>
      </c>
      <c r="Y232" s="79"/>
      <c r="Z232" s="79"/>
      <c r="AA232" s="85" t="s">
        <v>1729</v>
      </c>
      <c r="AB232" s="79"/>
      <c r="AC232" s="79" t="b">
        <v>0</v>
      </c>
      <c r="AD232" s="79">
        <v>0</v>
      </c>
      <c r="AE232" s="85" t="s">
        <v>1876</v>
      </c>
      <c r="AF232" s="79" t="b">
        <v>1</v>
      </c>
      <c r="AG232" s="79" t="s">
        <v>1909</v>
      </c>
      <c r="AH232" s="79"/>
      <c r="AI232" s="85" t="s">
        <v>1918</v>
      </c>
      <c r="AJ232" s="79" t="b">
        <v>0</v>
      </c>
      <c r="AK232" s="79">
        <v>76</v>
      </c>
      <c r="AL232" s="85" t="s">
        <v>1671</v>
      </c>
      <c r="AM232" s="79" t="s">
        <v>1923</v>
      </c>
      <c r="AN232" s="79" t="b">
        <v>0</v>
      </c>
      <c r="AO232" s="85" t="s">
        <v>1671</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v>
      </c>
      <c r="BC232" s="78" t="str">
        <f>REPLACE(INDEX(GroupVertices[Group],MATCH(Edges24[[#This Row],[Vertex 2]],GroupVertices[Vertex],0)),1,1,"")</f>
        <v>2</v>
      </c>
      <c r="BD232" s="48">
        <v>0</v>
      </c>
      <c r="BE232" s="49">
        <v>0</v>
      </c>
      <c r="BF232" s="48">
        <v>2</v>
      </c>
      <c r="BG232" s="49">
        <v>7.142857142857143</v>
      </c>
      <c r="BH232" s="48">
        <v>0</v>
      </c>
      <c r="BI232" s="49">
        <v>0</v>
      </c>
      <c r="BJ232" s="48">
        <v>26</v>
      </c>
      <c r="BK232" s="49">
        <v>92.85714285714286</v>
      </c>
      <c r="BL232" s="48">
        <v>28</v>
      </c>
    </row>
    <row r="233" spans="1:64" ht="15">
      <c r="A233" s="64" t="s">
        <v>427</v>
      </c>
      <c r="B233" s="64" t="s">
        <v>369</v>
      </c>
      <c r="C233" s="65"/>
      <c r="D233" s="66"/>
      <c r="E233" s="67"/>
      <c r="F233" s="68"/>
      <c r="G233" s="65"/>
      <c r="H233" s="69"/>
      <c r="I233" s="70"/>
      <c r="J233" s="70"/>
      <c r="K233" s="34" t="s">
        <v>65</v>
      </c>
      <c r="L233" s="77">
        <v>338</v>
      </c>
      <c r="M233" s="77"/>
      <c r="N233" s="72"/>
      <c r="O233" s="79" t="s">
        <v>646</v>
      </c>
      <c r="P233" s="81">
        <v>43476.742002314815</v>
      </c>
      <c r="Q233" s="79" t="s">
        <v>761</v>
      </c>
      <c r="R233" s="79"/>
      <c r="S233" s="79"/>
      <c r="T233" s="79"/>
      <c r="U233" s="79"/>
      <c r="V233" s="82" t="s">
        <v>1055</v>
      </c>
      <c r="W233" s="81">
        <v>43476.742002314815</v>
      </c>
      <c r="X233" s="82" t="s">
        <v>1385</v>
      </c>
      <c r="Y233" s="79"/>
      <c r="Z233" s="79"/>
      <c r="AA233" s="85" t="s">
        <v>1730</v>
      </c>
      <c r="AB233" s="79"/>
      <c r="AC233" s="79" t="b">
        <v>0</v>
      </c>
      <c r="AD233" s="79">
        <v>0</v>
      </c>
      <c r="AE233" s="85" t="s">
        <v>1876</v>
      </c>
      <c r="AF233" s="79" t="b">
        <v>1</v>
      </c>
      <c r="AG233" s="79" t="s">
        <v>1909</v>
      </c>
      <c r="AH233" s="79"/>
      <c r="AI233" s="85" t="s">
        <v>1918</v>
      </c>
      <c r="AJ233" s="79" t="b">
        <v>0</v>
      </c>
      <c r="AK233" s="79">
        <v>76</v>
      </c>
      <c r="AL233" s="85" t="s">
        <v>1671</v>
      </c>
      <c r="AM233" s="79" t="s">
        <v>1920</v>
      </c>
      <c r="AN233" s="79" t="b">
        <v>0</v>
      </c>
      <c r="AO233" s="85" t="s">
        <v>1671</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2</v>
      </c>
      <c r="BC233" s="78" t="str">
        <f>REPLACE(INDEX(GroupVertices[Group],MATCH(Edges24[[#This Row],[Vertex 2]],GroupVertices[Vertex],0)),1,1,"")</f>
        <v>2</v>
      </c>
      <c r="BD233" s="48">
        <v>0</v>
      </c>
      <c r="BE233" s="49">
        <v>0</v>
      </c>
      <c r="BF233" s="48">
        <v>2</v>
      </c>
      <c r="BG233" s="49">
        <v>7.142857142857143</v>
      </c>
      <c r="BH233" s="48">
        <v>0</v>
      </c>
      <c r="BI233" s="49">
        <v>0</v>
      </c>
      <c r="BJ233" s="48">
        <v>26</v>
      </c>
      <c r="BK233" s="49">
        <v>92.85714285714286</v>
      </c>
      <c r="BL233" s="48">
        <v>28</v>
      </c>
    </row>
    <row r="234" spans="1:64" ht="15">
      <c r="A234" s="64" t="s">
        <v>428</v>
      </c>
      <c r="B234" s="64" t="s">
        <v>369</v>
      </c>
      <c r="C234" s="65"/>
      <c r="D234" s="66"/>
      <c r="E234" s="67"/>
      <c r="F234" s="68"/>
      <c r="G234" s="65"/>
      <c r="H234" s="69"/>
      <c r="I234" s="70"/>
      <c r="J234" s="70"/>
      <c r="K234" s="34" t="s">
        <v>65</v>
      </c>
      <c r="L234" s="77">
        <v>339</v>
      </c>
      <c r="M234" s="77"/>
      <c r="N234" s="72"/>
      <c r="O234" s="79" t="s">
        <v>646</v>
      </c>
      <c r="P234" s="81">
        <v>43476.74502314815</v>
      </c>
      <c r="Q234" s="79" t="s">
        <v>761</v>
      </c>
      <c r="R234" s="79"/>
      <c r="S234" s="79"/>
      <c r="T234" s="79"/>
      <c r="U234" s="79"/>
      <c r="V234" s="82" t="s">
        <v>1056</v>
      </c>
      <c r="W234" s="81">
        <v>43476.74502314815</v>
      </c>
      <c r="X234" s="82" t="s">
        <v>1386</v>
      </c>
      <c r="Y234" s="79"/>
      <c r="Z234" s="79"/>
      <c r="AA234" s="85" t="s">
        <v>1731</v>
      </c>
      <c r="AB234" s="79"/>
      <c r="AC234" s="79" t="b">
        <v>0</v>
      </c>
      <c r="AD234" s="79">
        <v>0</v>
      </c>
      <c r="AE234" s="85" t="s">
        <v>1876</v>
      </c>
      <c r="AF234" s="79" t="b">
        <v>1</v>
      </c>
      <c r="AG234" s="79" t="s">
        <v>1909</v>
      </c>
      <c r="AH234" s="79"/>
      <c r="AI234" s="85" t="s">
        <v>1918</v>
      </c>
      <c r="AJ234" s="79" t="b">
        <v>0</v>
      </c>
      <c r="AK234" s="79">
        <v>76</v>
      </c>
      <c r="AL234" s="85" t="s">
        <v>1671</v>
      </c>
      <c r="AM234" s="79" t="s">
        <v>1920</v>
      </c>
      <c r="AN234" s="79" t="b">
        <v>0</v>
      </c>
      <c r="AO234" s="85" t="s">
        <v>1671</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2</v>
      </c>
      <c r="BC234" s="78" t="str">
        <f>REPLACE(INDEX(GroupVertices[Group],MATCH(Edges24[[#This Row],[Vertex 2]],GroupVertices[Vertex],0)),1,1,"")</f>
        <v>2</v>
      </c>
      <c r="BD234" s="48">
        <v>0</v>
      </c>
      <c r="BE234" s="49">
        <v>0</v>
      </c>
      <c r="BF234" s="48">
        <v>2</v>
      </c>
      <c r="BG234" s="49">
        <v>7.142857142857143</v>
      </c>
      <c r="BH234" s="48">
        <v>0</v>
      </c>
      <c r="BI234" s="49">
        <v>0</v>
      </c>
      <c r="BJ234" s="48">
        <v>26</v>
      </c>
      <c r="BK234" s="49">
        <v>92.85714285714286</v>
      </c>
      <c r="BL234" s="48">
        <v>28</v>
      </c>
    </row>
    <row r="235" spans="1:64" ht="15">
      <c r="A235" s="64" t="s">
        <v>429</v>
      </c>
      <c r="B235" s="64" t="s">
        <v>369</v>
      </c>
      <c r="C235" s="65"/>
      <c r="D235" s="66"/>
      <c r="E235" s="67"/>
      <c r="F235" s="68"/>
      <c r="G235" s="65"/>
      <c r="H235" s="69"/>
      <c r="I235" s="70"/>
      <c r="J235" s="70"/>
      <c r="K235" s="34" t="s">
        <v>65</v>
      </c>
      <c r="L235" s="77">
        <v>340</v>
      </c>
      <c r="M235" s="77"/>
      <c r="N235" s="72"/>
      <c r="O235" s="79" t="s">
        <v>646</v>
      </c>
      <c r="P235" s="81">
        <v>43476.88179398148</v>
      </c>
      <c r="Q235" s="79" t="s">
        <v>761</v>
      </c>
      <c r="R235" s="79"/>
      <c r="S235" s="79"/>
      <c r="T235" s="79"/>
      <c r="U235" s="79"/>
      <c r="V235" s="82" t="s">
        <v>1057</v>
      </c>
      <c r="W235" s="81">
        <v>43476.88179398148</v>
      </c>
      <c r="X235" s="82" t="s">
        <v>1387</v>
      </c>
      <c r="Y235" s="79"/>
      <c r="Z235" s="79"/>
      <c r="AA235" s="85" t="s">
        <v>1732</v>
      </c>
      <c r="AB235" s="79"/>
      <c r="AC235" s="79" t="b">
        <v>0</v>
      </c>
      <c r="AD235" s="79">
        <v>0</v>
      </c>
      <c r="AE235" s="85" t="s">
        <v>1876</v>
      </c>
      <c r="AF235" s="79" t="b">
        <v>1</v>
      </c>
      <c r="AG235" s="79" t="s">
        <v>1909</v>
      </c>
      <c r="AH235" s="79"/>
      <c r="AI235" s="85" t="s">
        <v>1918</v>
      </c>
      <c r="AJ235" s="79" t="b">
        <v>0</v>
      </c>
      <c r="AK235" s="79">
        <v>76</v>
      </c>
      <c r="AL235" s="85" t="s">
        <v>1671</v>
      </c>
      <c r="AM235" s="79" t="s">
        <v>1920</v>
      </c>
      <c r="AN235" s="79" t="b">
        <v>0</v>
      </c>
      <c r="AO235" s="85" t="s">
        <v>1671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v>0</v>
      </c>
      <c r="BE235" s="49">
        <v>0</v>
      </c>
      <c r="BF235" s="48">
        <v>2</v>
      </c>
      <c r="BG235" s="49">
        <v>7.142857142857143</v>
      </c>
      <c r="BH235" s="48">
        <v>0</v>
      </c>
      <c r="BI235" s="49">
        <v>0</v>
      </c>
      <c r="BJ235" s="48">
        <v>26</v>
      </c>
      <c r="BK235" s="49">
        <v>92.85714285714286</v>
      </c>
      <c r="BL235" s="48">
        <v>28</v>
      </c>
    </row>
    <row r="236" spans="1:64" ht="15">
      <c r="A236" s="64" t="s">
        <v>430</v>
      </c>
      <c r="B236" s="64" t="s">
        <v>369</v>
      </c>
      <c r="C236" s="65"/>
      <c r="D236" s="66"/>
      <c r="E236" s="67"/>
      <c r="F236" s="68"/>
      <c r="G236" s="65"/>
      <c r="H236" s="69"/>
      <c r="I236" s="70"/>
      <c r="J236" s="70"/>
      <c r="K236" s="34" t="s">
        <v>65</v>
      </c>
      <c r="L236" s="77">
        <v>341</v>
      </c>
      <c r="M236" s="77"/>
      <c r="N236" s="72"/>
      <c r="O236" s="79" t="s">
        <v>646</v>
      </c>
      <c r="P236" s="81">
        <v>43476.90253472222</v>
      </c>
      <c r="Q236" s="79" t="s">
        <v>761</v>
      </c>
      <c r="R236" s="79"/>
      <c r="S236" s="79"/>
      <c r="T236" s="79"/>
      <c r="U236" s="79"/>
      <c r="V236" s="82" t="s">
        <v>1058</v>
      </c>
      <c r="W236" s="81">
        <v>43476.90253472222</v>
      </c>
      <c r="X236" s="82" t="s">
        <v>1388</v>
      </c>
      <c r="Y236" s="79"/>
      <c r="Z236" s="79"/>
      <c r="AA236" s="85" t="s">
        <v>1733</v>
      </c>
      <c r="AB236" s="79"/>
      <c r="AC236" s="79" t="b">
        <v>0</v>
      </c>
      <c r="AD236" s="79">
        <v>0</v>
      </c>
      <c r="AE236" s="85" t="s">
        <v>1876</v>
      </c>
      <c r="AF236" s="79" t="b">
        <v>1</v>
      </c>
      <c r="AG236" s="79" t="s">
        <v>1909</v>
      </c>
      <c r="AH236" s="79"/>
      <c r="AI236" s="85" t="s">
        <v>1918</v>
      </c>
      <c r="AJ236" s="79" t="b">
        <v>0</v>
      </c>
      <c r="AK236" s="79">
        <v>76</v>
      </c>
      <c r="AL236" s="85" t="s">
        <v>1671</v>
      </c>
      <c r="AM236" s="79" t="s">
        <v>1920</v>
      </c>
      <c r="AN236" s="79" t="b">
        <v>0</v>
      </c>
      <c r="AO236" s="85" t="s">
        <v>1671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v>
      </c>
      <c r="BC236" s="78" t="str">
        <f>REPLACE(INDEX(GroupVertices[Group],MATCH(Edges24[[#This Row],[Vertex 2]],GroupVertices[Vertex],0)),1,1,"")</f>
        <v>2</v>
      </c>
      <c r="BD236" s="48">
        <v>0</v>
      </c>
      <c r="BE236" s="49">
        <v>0</v>
      </c>
      <c r="BF236" s="48">
        <v>2</v>
      </c>
      <c r="BG236" s="49">
        <v>7.142857142857143</v>
      </c>
      <c r="BH236" s="48">
        <v>0</v>
      </c>
      <c r="BI236" s="49">
        <v>0</v>
      </c>
      <c r="BJ236" s="48">
        <v>26</v>
      </c>
      <c r="BK236" s="49">
        <v>92.85714285714286</v>
      </c>
      <c r="BL236" s="48">
        <v>28</v>
      </c>
    </row>
    <row r="237" spans="1:64" ht="15">
      <c r="A237" s="64" t="s">
        <v>431</v>
      </c>
      <c r="B237" s="64" t="s">
        <v>369</v>
      </c>
      <c r="C237" s="65"/>
      <c r="D237" s="66"/>
      <c r="E237" s="67"/>
      <c r="F237" s="68"/>
      <c r="G237" s="65"/>
      <c r="H237" s="69"/>
      <c r="I237" s="70"/>
      <c r="J237" s="70"/>
      <c r="K237" s="34" t="s">
        <v>65</v>
      </c>
      <c r="L237" s="77">
        <v>342</v>
      </c>
      <c r="M237" s="77"/>
      <c r="N237" s="72"/>
      <c r="O237" s="79" t="s">
        <v>646</v>
      </c>
      <c r="P237" s="81">
        <v>43476.90305555556</v>
      </c>
      <c r="Q237" s="79" t="s">
        <v>761</v>
      </c>
      <c r="R237" s="79"/>
      <c r="S237" s="79"/>
      <c r="T237" s="79"/>
      <c r="U237" s="79"/>
      <c r="V237" s="82" t="s">
        <v>1059</v>
      </c>
      <c r="W237" s="81">
        <v>43476.90305555556</v>
      </c>
      <c r="X237" s="82" t="s">
        <v>1389</v>
      </c>
      <c r="Y237" s="79"/>
      <c r="Z237" s="79"/>
      <c r="AA237" s="85" t="s">
        <v>1734</v>
      </c>
      <c r="AB237" s="79"/>
      <c r="AC237" s="79" t="b">
        <v>0</v>
      </c>
      <c r="AD237" s="79">
        <v>0</v>
      </c>
      <c r="AE237" s="85" t="s">
        <v>1876</v>
      </c>
      <c r="AF237" s="79" t="b">
        <v>1</v>
      </c>
      <c r="AG237" s="79" t="s">
        <v>1909</v>
      </c>
      <c r="AH237" s="79"/>
      <c r="AI237" s="85" t="s">
        <v>1918</v>
      </c>
      <c r="AJ237" s="79" t="b">
        <v>0</v>
      </c>
      <c r="AK237" s="79">
        <v>76</v>
      </c>
      <c r="AL237" s="85" t="s">
        <v>1671</v>
      </c>
      <c r="AM237" s="79" t="s">
        <v>1937</v>
      </c>
      <c r="AN237" s="79" t="b">
        <v>0</v>
      </c>
      <c r="AO237" s="85" t="s">
        <v>1671</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2</v>
      </c>
      <c r="BC237" s="78" t="str">
        <f>REPLACE(INDEX(GroupVertices[Group],MATCH(Edges24[[#This Row],[Vertex 2]],GroupVertices[Vertex],0)),1,1,"")</f>
        <v>2</v>
      </c>
      <c r="BD237" s="48">
        <v>0</v>
      </c>
      <c r="BE237" s="49">
        <v>0</v>
      </c>
      <c r="BF237" s="48">
        <v>2</v>
      </c>
      <c r="BG237" s="49">
        <v>7.142857142857143</v>
      </c>
      <c r="BH237" s="48">
        <v>0</v>
      </c>
      <c r="BI237" s="49">
        <v>0</v>
      </c>
      <c r="BJ237" s="48">
        <v>26</v>
      </c>
      <c r="BK237" s="49">
        <v>92.85714285714286</v>
      </c>
      <c r="BL237" s="48">
        <v>28</v>
      </c>
    </row>
    <row r="238" spans="1:64" ht="15">
      <c r="A238" s="64" t="s">
        <v>432</v>
      </c>
      <c r="B238" s="64" t="s">
        <v>369</v>
      </c>
      <c r="C238" s="65"/>
      <c r="D238" s="66"/>
      <c r="E238" s="67"/>
      <c r="F238" s="68"/>
      <c r="G238" s="65"/>
      <c r="H238" s="69"/>
      <c r="I238" s="70"/>
      <c r="J238" s="70"/>
      <c r="K238" s="34" t="s">
        <v>65</v>
      </c>
      <c r="L238" s="77">
        <v>343</v>
      </c>
      <c r="M238" s="77"/>
      <c r="N238" s="72"/>
      <c r="O238" s="79" t="s">
        <v>646</v>
      </c>
      <c r="P238" s="81">
        <v>43476.97267361111</v>
      </c>
      <c r="Q238" s="79" t="s">
        <v>761</v>
      </c>
      <c r="R238" s="79"/>
      <c r="S238" s="79"/>
      <c r="T238" s="79"/>
      <c r="U238" s="79"/>
      <c r="V238" s="82" t="s">
        <v>1060</v>
      </c>
      <c r="W238" s="81">
        <v>43476.97267361111</v>
      </c>
      <c r="X238" s="82" t="s">
        <v>1390</v>
      </c>
      <c r="Y238" s="79"/>
      <c r="Z238" s="79"/>
      <c r="AA238" s="85" t="s">
        <v>1735</v>
      </c>
      <c r="AB238" s="79"/>
      <c r="AC238" s="79" t="b">
        <v>0</v>
      </c>
      <c r="AD238" s="79">
        <v>0</v>
      </c>
      <c r="AE238" s="85" t="s">
        <v>1876</v>
      </c>
      <c r="AF238" s="79" t="b">
        <v>1</v>
      </c>
      <c r="AG238" s="79" t="s">
        <v>1909</v>
      </c>
      <c r="AH238" s="79"/>
      <c r="AI238" s="85" t="s">
        <v>1918</v>
      </c>
      <c r="AJ238" s="79" t="b">
        <v>0</v>
      </c>
      <c r="AK238" s="79">
        <v>76</v>
      </c>
      <c r="AL238" s="85" t="s">
        <v>1671</v>
      </c>
      <c r="AM238" s="79" t="s">
        <v>1921</v>
      </c>
      <c r="AN238" s="79" t="b">
        <v>0</v>
      </c>
      <c r="AO238" s="85" t="s">
        <v>1671</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0</v>
      </c>
      <c r="BE238" s="49">
        <v>0</v>
      </c>
      <c r="BF238" s="48">
        <v>2</v>
      </c>
      <c r="BG238" s="49">
        <v>7.142857142857143</v>
      </c>
      <c r="BH238" s="48">
        <v>0</v>
      </c>
      <c r="BI238" s="49">
        <v>0</v>
      </c>
      <c r="BJ238" s="48">
        <v>26</v>
      </c>
      <c r="BK238" s="49">
        <v>92.85714285714286</v>
      </c>
      <c r="BL238" s="48">
        <v>28</v>
      </c>
    </row>
    <row r="239" spans="1:64" ht="15">
      <c r="A239" s="64" t="s">
        <v>433</v>
      </c>
      <c r="B239" s="64" t="s">
        <v>369</v>
      </c>
      <c r="C239" s="65"/>
      <c r="D239" s="66"/>
      <c r="E239" s="67"/>
      <c r="F239" s="68"/>
      <c r="G239" s="65"/>
      <c r="H239" s="69"/>
      <c r="I239" s="70"/>
      <c r="J239" s="70"/>
      <c r="K239" s="34" t="s">
        <v>65</v>
      </c>
      <c r="L239" s="77">
        <v>344</v>
      </c>
      <c r="M239" s="77"/>
      <c r="N239" s="72"/>
      <c r="O239" s="79" t="s">
        <v>646</v>
      </c>
      <c r="P239" s="81">
        <v>43477.08122685185</v>
      </c>
      <c r="Q239" s="79" t="s">
        <v>761</v>
      </c>
      <c r="R239" s="79"/>
      <c r="S239" s="79"/>
      <c r="T239" s="79"/>
      <c r="U239" s="79"/>
      <c r="V239" s="82" t="s">
        <v>1061</v>
      </c>
      <c r="W239" s="81">
        <v>43477.08122685185</v>
      </c>
      <c r="X239" s="82" t="s">
        <v>1391</v>
      </c>
      <c r="Y239" s="79"/>
      <c r="Z239" s="79"/>
      <c r="AA239" s="85" t="s">
        <v>1736</v>
      </c>
      <c r="AB239" s="79"/>
      <c r="AC239" s="79" t="b">
        <v>0</v>
      </c>
      <c r="AD239" s="79">
        <v>0</v>
      </c>
      <c r="AE239" s="85" t="s">
        <v>1876</v>
      </c>
      <c r="AF239" s="79" t="b">
        <v>1</v>
      </c>
      <c r="AG239" s="79" t="s">
        <v>1909</v>
      </c>
      <c r="AH239" s="79"/>
      <c r="AI239" s="85" t="s">
        <v>1918</v>
      </c>
      <c r="AJ239" s="79" t="b">
        <v>0</v>
      </c>
      <c r="AK239" s="79">
        <v>76</v>
      </c>
      <c r="AL239" s="85" t="s">
        <v>1671</v>
      </c>
      <c r="AM239" s="79" t="s">
        <v>1920</v>
      </c>
      <c r="AN239" s="79" t="b">
        <v>0</v>
      </c>
      <c r="AO239" s="85" t="s">
        <v>1671</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2</v>
      </c>
      <c r="BD239" s="48">
        <v>0</v>
      </c>
      <c r="BE239" s="49">
        <v>0</v>
      </c>
      <c r="BF239" s="48">
        <v>2</v>
      </c>
      <c r="BG239" s="49">
        <v>7.142857142857143</v>
      </c>
      <c r="BH239" s="48">
        <v>0</v>
      </c>
      <c r="BI239" s="49">
        <v>0</v>
      </c>
      <c r="BJ239" s="48">
        <v>26</v>
      </c>
      <c r="BK239" s="49">
        <v>92.85714285714286</v>
      </c>
      <c r="BL239" s="48">
        <v>28</v>
      </c>
    </row>
    <row r="240" spans="1:64" ht="15">
      <c r="A240" s="64" t="s">
        <v>434</v>
      </c>
      <c r="B240" s="64" t="s">
        <v>369</v>
      </c>
      <c r="C240" s="65"/>
      <c r="D240" s="66"/>
      <c r="E240" s="67"/>
      <c r="F240" s="68"/>
      <c r="G240" s="65"/>
      <c r="H240" s="69"/>
      <c r="I240" s="70"/>
      <c r="J240" s="70"/>
      <c r="K240" s="34" t="s">
        <v>65</v>
      </c>
      <c r="L240" s="77">
        <v>345</v>
      </c>
      <c r="M240" s="77"/>
      <c r="N240" s="72"/>
      <c r="O240" s="79" t="s">
        <v>646</v>
      </c>
      <c r="P240" s="81">
        <v>43477.08174768519</v>
      </c>
      <c r="Q240" s="79" t="s">
        <v>761</v>
      </c>
      <c r="R240" s="79"/>
      <c r="S240" s="79"/>
      <c r="T240" s="79"/>
      <c r="U240" s="79"/>
      <c r="V240" s="82" t="s">
        <v>1062</v>
      </c>
      <c r="W240" s="81">
        <v>43477.08174768519</v>
      </c>
      <c r="X240" s="82" t="s">
        <v>1392</v>
      </c>
      <c r="Y240" s="79"/>
      <c r="Z240" s="79"/>
      <c r="AA240" s="85" t="s">
        <v>1737</v>
      </c>
      <c r="AB240" s="79"/>
      <c r="AC240" s="79" t="b">
        <v>0</v>
      </c>
      <c r="AD240" s="79">
        <v>0</v>
      </c>
      <c r="AE240" s="85" t="s">
        <v>1876</v>
      </c>
      <c r="AF240" s="79" t="b">
        <v>1</v>
      </c>
      <c r="AG240" s="79" t="s">
        <v>1909</v>
      </c>
      <c r="AH240" s="79"/>
      <c r="AI240" s="85" t="s">
        <v>1918</v>
      </c>
      <c r="AJ240" s="79" t="b">
        <v>0</v>
      </c>
      <c r="AK240" s="79">
        <v>76</v>
      </c>
      <c r="AL240" s="85" t="s">
        <v>1671</v>
      </c>
      <c r="AM240" s="79" t="s">
        <v>1920</v>
      </c>
      <c r="AN240" s="79" t="b">
        <v>0</v>
      </c>
      <c r="AO240" s="85" t="s">
        <v>1671</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2</v>
      </c>
      <c r="BC240" s="78" t="str">
        <f>REPLACE(INDEX(GroupVertices[Group],MATCH(Edges24[[#This Row],[Vertex 2]],GroupVertices[Vertex],0)),1,1,"")</f>
        <v>2</v>
      </c>
      <c r="BD240" s="48">
        <v>0</v>
      </c>
      <c r="BE240" s="49">
        <v>0</v>
      </c>
      <c r="BF240" s="48">
        <v>2</v>
      </c>
      <c r="BG240" s="49">
        <v>7.142857142857143</v>
      </c>
      <c r="BH240" s="48">
        <v>0</v>
      </c>
      <c r="BI240" s="49">
        <v>0</v>
      </c>
      <c r="BJ240" s="48">
        <v>26</v>
      </c>
      <c r="BK240" s="49">
        <v>92.85714285714286</v>
      </c>
      <c r="BL240" s="48">
        <v>28</v>
      </c>
    </row>
    <row r="241" spans="1:64" ht="15">
      <c r="A241" s="64" t="s">
        <v>435</v>
      </c>
      <c r="B241" s="64" t="s">
        <v>369</v>
      </c>
      <c r="C241" s="65"/>
      <c r="D241" s="66"/>
      <c r="E241" s="67"/>
      <c r="F241" s="68"/>
      <c r="G241" s="65"/>
      <c r="H241" s="69"/>
      <c r="I241" s="70"/>
      <c r="J241" s="70"/>
      <c r="K241" s="34" t="s">
        <v>65</v>
      </c>
      <c r="L241" s="77">
        <v>346</v>
      </c>
      <c r="M241" s="77"/>
      <c r="N241" s="72"/>
      <c r="O241" s="79" t="s">
        <v>646</v>
      </c>
      <c r="P241" s="81">
        <v>43477.0837962963</v>
      </c>
      <c r="Q241" s="79" t="s">
        <v>761</v>
      </c>
      <c r="R241" s="79"/>
      <c r="S241" s="79"/>
      <c r="T241" s="79"/>
      <c r="U241" s="79"/>
      <c r="V241" s="82" t="s">
        <v>1063</v>
      </c>
      <c r="W241" s="81">
        <v>43477.0837962963</v>
      </c>
      <c r="X241" s="82" t="s">
        <v>1393</v>
      </c>
      <c r="Y241" s="79"/>
      <c r="Z241" s="79"/>
      <c r="AA241" s="85" t="s">
        <v>1738</v>
      </c>
      <c r="AB241" s="79"/>
      <c r="AC241" s="79" t="b">
        <v>0</v>
      </c>
      <c r="AD241" s="79">
        <v>0</v>
      </c>
      <c r="AE241" s="85" t="s">
        <v>1876</v>
      </c>
      <c r="AF241" s="79" t="b">
        <v>1</v>
      </c>
      <c r="AG241" s="79" t="s">
        <v>1909</v>
      </c>
      <c r="AH241" s="79"/>
      <c r="AI241" s="85" t="s">
        <v>1918</v>
      </c>
      <c r="AJ241" s="79" t="b">
        <v>0</v>
      </c>
      <c r="AK241" s="79">
        <v>76</v>
      </c>
      <c r="AL241" s="85" t="s">
        <v>1671</v>
      </c>
      <c r="AM241" s="79" t="s">
        <v>1919</v>
      </c>
      <c r="AN241" s="79" t="b">
        <v>0</v>
      </c>
      <c r="AO241" s="85" t="s">
        <v>1671</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2</v>
      </c>
      <c r="BC241" s="78" t="str">
        <f>REPLACE(INDEX(GroupVertices[Group],MATCH(Edges24[[#This Row],[Vertex 2]],GroupVertices[Vertex],0)),1,1,"")</f>
        <v>2</v>
      </c>
      <c r="BD241" s="48">
        <v>0</v>
      </c>
      <c r="BE241" s="49">
        <v>0</v>
      </c>
      <c r="BF241" s="48">
        <v>2</v>
      </c>
      <c r="BG241" s="49">
        <v>7.142857142857143</v>
      </c>
      <c r="BH241" s="48">
        <v>0</v>
      </c>
      <c r="BI241" s="49">
        <v>0</v>
      </c>
      <c r="BJ241" s="48">
        <v>26</v>
      </c>
      <c r="BK241" s="49">
        <v>92.85714285714286</v>
      </c>
      <c r="BL241" s="48">
        <v>28</v>
      </c>
    </row>
    <row r="242" spans="1:64" ht="15">
      <c r="A242" s="64" t="s">
        <v>436</v>
      </c>
      <c r="B242" s="64" t="s">
        <v>369</v>
      </c>
      <c r="C242" s="65"/>
      <c r="D242" s="66"/>
      <c r="E242" s="67"/>
      <c r="F242" s="68"/>
      <c r="G242" s="65"/>
      <c r="H242" s="69"/>
      <c r="I242" s="70"/>
      <c r="J242" s="70"/>
      <c r="K242" s="34" t="s">
        <v>65</v>
      </c>
      <c r="L242" s="77">
        <v>347</v>
      </c>
      <c r="M242" s="77"/>
      <c r="N242" s="72"/>
      <c r="O242" s="79" t="s">
        <v>646</v>
      </c>
      <c r="P242" s="81">
        <v>43477.090729166666</v>
      </c>
      <c r="Q242" s="79" t="s">
        <v>761</v>
      </c>
      <c r="R242" s="79"/>
      <c r="S242" s="79"/>
      <c r="T242" s="79"/>
      <c r="U242" s="79"/>
      <c r="V242" s="82" t="s">
        <v>1064</v>
      </c>
      <c r="W242" s="81">
        <v>43477.090729166666</v>
      </c>
      <c r="X242" s="82" t="s">
        <v>1394</v>
      </c>
      <c r="Y242" s="79"/>
      <c r="Z242" s="79"/>
      <c r="AA242" s="85" t="s">
        <v>1739</v>
      </c>
      <c r="AB242" s="79"/>
      <c r="AC242" s="79" t="b">
        <v>0</v>
      </c>
      <c r="AD242" s="79">
        <v>0</v>
      </c>
      <c r="AE242" s="85" t="s">
        <v>1876</v>
      </c>
      <c r="AF242" s="79" t="b">
        <v>1</v>
      </c>
      <c r="AG242" s="79" t="s">
        <v>1909</v>
      </c>
      <c r="AH242" s="79"/>
      <c r="AI242" s="85" t="s">
        <v>1918</v>
      </c>
      <c r="AJ242" s="79" t="b">
        <v>0</v>
      </c>
      <c r="AK242" s="79">
        <v>76</v>
      </c>
      <c r="AL242" s="85" t="s">
        <v>1671</v>
      </c>
      <c r="AM242" s="79" t="s">
        <v>1919</v>
      </c>
      <c r="AN242" s="79" t="b">
        <v>0</v>
      </c>
      <c r="AO242" s="85" t="s">
        <v>1671</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2</v>
      </c>
      <c r="BC242" s="78" t="str">
        <f>REPLACE(INDEX(GroupVertices[Group],MATCH(Edges24[[#This Row],[Vertex 2]],GroupVertices[Vertex],0)),1,1,"")</f>
        <v>2</v>
      </c>
      <c r="BD242" s="48">
        <v>0</v>
      </c>
      <c r="BE242" s="49">
        <v>0</v>
      </c>
      <c r="BF242" s="48">
        <v>2</v>
      </c>
      <c r="BG242" s="49">
        <v>7.142857142857143</v>
      </c>
      <c r="BH242" s="48">
        <v>0</v>
      </c>
      <c r="BI242" s="49">
        <v>0</v>
      </c>
      <c r="BJ242" s="48">
        <v>26</v>
      </c>
      <c r="BK242" s="49">
        <v>92.85714285714286</v>
      </c>
      <c r="BL242" s="48">
        <v>28</v>
      </c>
    </row>
    <row r="243" spans="1:64" ht="15">
      <c r="A243" s="64" t="s">
        <v>437</v>
      </c>
      <c r="B243" s="64" t="s">
        <v>369</v>
      </c>
      <c r="C243" s="65"/>
      <c r="D243" s="66"/>
      <c r="E243" s="67"/>
      <c r="F243" s="68"/>
      <c r="G243" s="65"/>
      <c r="H243" s="69"/>
      <c r="I243" s="70"/>
      <c r="J243" s="70"/>
      <c r="K243" s="34" t="s">
        <v>65</v>
      </c>
      <c r="L243" s="77">
        <v>348</v>
      </c>
      <c r="M243" s="77"/>
      <c r="N243" s="72"/>
      <c r="O243" s="79" t="s">
        <v>646</v>
      </c>
      <c r="P243" s="81">
        <v>43477.12267361111</v>
      </c>
      <c r="Q243" s="79" t="s">
        <v>761</v>
      </c>
      <c r="R243" s="79"/>
      <c r="S243" s="79"/>
      <c r="T243" s="79"/>
      <c r="U243" s="79"/>
      <c r="V243" s="82" t="s">
        <v>1065</v>
      </c>
      <c r="W243" s="81">
        <v>43477.12267361111</v>
      </c>
      <c r="X243" s="82" t="s">
        <v>1395</v>
      </c>
      <c r="Y243" s="79"/>
      <c r="Z243" s="79"/>
      <c r="AA243" s="85" t="s">
        <v>1740</v>
      </c>
      <c r="AB243" s="79"/>
      <c r="AC243" s="79" t="b">
        <v>0</v>
      </c>
      <c r="AD243" s="79">
        <v>0</v>
      </c>
      <c r="AE243" s="85" t="s">
        <v>1876</v>
      </c>
      <c r="AF243" s="79" t="b">
        <v>1</v>
      </c>
      <c r="AG243" s="79" t="s">
        <v>1909</v>
      </c>
      <c r="AH243" s="79"/>
      <c r="AI243" s="85" t="s">
        <v>1918</v>
      </c>
      <c r="AJ243" s="79" t="b">
        <v>0</v>
      </c>
      <c r="AK243" s="79">
        <v>76</v>
      </c>
      <c r="AL243" s="85" t="s">
        <v>1671</v>
      </c>
      <c r="AM243" s="79" t="s">
        <v>1920</v>
      </c>
      <c r="AN243" s="79" t="b">
        <v>0</v>
      </c>
      <c r="AO243" s="85" t="s">
        <v>1671</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v>
      </c>
      <c r="BC243" s="78" t="str">
        <f>REPLACE(INDEX(GroupVertices[Group],MATCH(Edges24[[#This Row],[Vertex 2]],GroupVertices[Vertex],0)),1,1,"")</f>
        <v>2</v>
      </c>
      <c r="BD243" s="48">
        <v>0</v>
      </c>
      <c r="BE243" s="49">
        <v>0</v>
      </c>
      <c r="BF243" s="48">
        <v>2</v>
      </c>
      <c r="BG243" s="49">
        <v>7.142857142857143</v>
      </c>
      <c r="BH243" s="48">
        <v>0</v>
      </c>
      <c r="BI243" s="49">
        <v>0</v>
      </c>
      <c r="BJ243" s="48">
        <v>26</v>
      </c>
      <c r="BK243" s="49">
        <v>92.85714285714286</v>
      </c>
      <c r="BL243" s="48">
        <v>28</v>
      </c>
    </row>
    <row r="244" spans="1:64" ht="15">
      <c r="A244" s="64" t="s">
        <v>438</v>
      </c>
      <c r="B244" s="64" t="s">
        <v>369</v>
      </c>
      <c r="C244" s="65"/>
      <c r="D244" s="66"/>
      <c r="E244" s="67"/>
      <c r="F244" s="68"/>
      <c r="G244" s="65"/>
      <c r="H244" s="69"/>
      <c r="I244" s="70"/>
      <c r="J244" s="70"/>
      <c r="K244" s="34" t="s">
        <v>65</v>
      </c>
      <c r="L244" s="77">
        <v>349</v>
      </c>
      <c r="M244" s="77"/>
      <c r="N244" s="72"/>
      <c r="O244" s="79" t="s">
        <v>646</v>
      </c>
      <c r="P244" s="81">
        <v>43477.15657407408</v>
      </c>
      <c r="Q244" s="79" t="s">
        <v>761</v>
      </c>
      <c r="R244" s="79"/>
      <c r="S244" s="79"/>
      <c r="T244" s="79"/>
      <c r="U244" s="79"/>
      <c r="V244" s="82" t="s">
        <v>1066</v>
      </c>
      <c r="W244" s="81">
        <v>43477.15657407408</v>
      </c>
      <c r="X244" s="82" t="s">
        <v>1396</v>
      </c>
      <c r="Y244" s="79"/>
      <c r="Z244" s="79"/>
      <c r="AA244" s="85" t="s">
        <v>1741</v>
      </c>
      <c r="AB244" s="79"/>
      <c r="AC244" s="79" t="b">
        <v>0</v>
      </c>
      <c r="AD244" s="79">
        <v>0</v>
      </c>
      <c r="AE244" s="85" t="s">
        <v>1876</v>
      </c>
      <c r="AF244" s="79" t="b">
        <v>1</v>
      </c>
      <c r="AG244" s="79" t="s">
        <v>1909</v>
      </c>
      <c r="AH244" s="79"/>
      <c r="AI244" s="85" t="s">
        <v>1918</v>
      </c>
      <c r="AJ244" s="79" t="b">
        <v>0</v>
      </c>
      <c r="AK244" s="79">
        <v>76</v>
      </c>
      <c r="AL244" s="85" t="s">
        <v>1671</v>
      </c>
      <c r="AM244" s="79" t="s">
        <v>1920</v>
      </c>
      <c r="AN244" s="79" t="b">
        <v>0</v>
      </c>
      <c r="AO244" s="85" t="s">
        <v>1671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2</v>
      </c>
      <c r="BG244" s="49">
        <v>7.142857142857143</v>
      </c>
      <c r="BH244" s="48">
        <v>0</v>
      </c>
      <c r="BI244" s="49">
        <v>0</v>
      </c>
      <c r="BJ244" s="48">
        <v>26</v>
      </c>
      <c r="BK244" s="49">
        <v>92.85714285714286</v>
      </c>
      <c r="BL244" s="48">
        <v>28</v>
      </c>
    </row>
    <row r="245" spans="1:64" ht="15">
      <c r="A245" s="64" t="s">
        <v>439</v>
      </c>
      <c r="B245" s="64" t="s">
        <v>369</v>
      </c>
      <c r="C245" s="65"/>
      <c r="D245" s="66"/>
      <c r="E245" s="67"/>
      <c r="F245" s="68"/>
      <c r="G245" s="65"/>
      <c r="H245" s="69"/>
      <c r="I245" s="70"/>
      <c r="J245" s="70"/>
      <c r="K245" s="34" t="s">
        <v>65</v>
      </c>
      <c r="L245" s="77">
        <v>350</v>
      </c>
      <c r="M245" s="77"/>
      <c r="N245" s="72"/>
      <c r="O245" s="79" t="s">
        <v>646</v>
      </c>
      <c r="P245" s="81">
        <v>43477.27659722222</v>
      </c>
      <c r="Q245" s="79" t="s">
        <v>761</v>
      </c>
      <c r="R245" s="79"/>
      <c r="S245" s="79"/>
      <c r="T245" s="79"/>
      <c r="U245" s="79"/>
      <c r="V245" s="82" t="s">
        <v>1067</v>
      </c>
      <c r="W245" s="81">
        <v>43477.27659722222</v>
      </c>
      <c r="X245" s="82" t="s">
        <v>1397</v>
      </c>
      <c r="Y245" s="79"/>
      <c r="Z245" s="79"/>
      <c r="AA245" s="85" t="s">
        <v>1742</v>
      </c>
      <c r="AB245" s="79"/>
      <c r="AC245" s="79" t="b">
        <v>0</v>
      </c>
      <c r="AD245" s="79">
        <v>0</v>
      </c>
      <c r="AE245" s="85" t="s">
        <v>1876</v>
      </c>
      <c r="AF245" s="79" t="b">
        <v>1</v>
      </c>
      <c r="AG245" s="79" t="s">
        <v>1909</v>
      </c>
      <c r="AH245" s="79"/>
      <c r="AI245" s="85" t="s">
        <v>1918</v>
      </c>
      <c r="AJ245" s="79" t="b">
        <v>0</v>
      </c>
      <c r="AK245" s="79">
        <v>81</v>
      </c>
      <c r="AL245" s="85" t="s">
        <v>1671</v>
      </c>
      <c r="AM245" s="79" t="s">
        <v>1921</v>
      </c>
      <c r="AN245" s="79" t="b">
        <v>0</v>
      </c>
      <c r="AO245" s="85" t="s">
        <v>1671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0</v>
      </c>
      <c r="BE245" s="49">
        <v>0</v>
      </c>
      <c r="BF245" s="48">
        <v>2</v>
      </c>
      <c r="BG245" s="49">
        <v>7.142857142857143</v>
      </c>
      <c r="BH245" s="48">
        <v>0</v>
      </c>
      <c r="BI245" s="49">
        <v>0</v>
      </c>
      <c r="BJ245" s="48">
        <v>26</v>
      </c>
      <c r="BK245" s="49">
        <v>92.85714285714286</v>
      </c>
      <c r="BL245" s="48">
        <v>28</v>
      </c>
    </row>
    <row r="246" spans="1:64" ht="15">
      <c r="A246" s="64" t="s">
        <v>440</v>
      </c>
      <c r="B246" s="64" t="s">
        <v>642</v>
      </c>
      <c r="C246" s="65"/>
      <c r="D246" s="66"/>
      <c r="E246" s="67"/>
      <c r="F246" s="68"/>
      <c r="G246" s="65"/>
      <c r="H246" s="69"/>
      <c r="I246" s="70"/>
      <c r="J246" s="70"/>
      <c r="K246" s="34" t="s">
        <v>65</v>
      </c>
      <c r="L246" s="77">
        <v>351</v>
      </c>
      <c r="M246" s="77"/>
      <c r="N246" s="72"/>
      <c r="O246" s="79" t="s">
        <v>646</v>
      </c>
      <c r="P246" s="81">
        <v>43477.69645833333</v>
      </c>
      <c r="Q246" s="79" t="s">
        <v>765</v>
      </c>
      <c r="R246" s="79"/>
      <c r="S246" s="79"/>
      <c r="T246" s="79"/>
      <c r="U246" s="79"/>
      <c r="V246" s="82" t="s">
        <v>1068</v>
      </c>
      <c r="W246" s="81">
        <v>43477.69645833333</v>
      </c>
      <c r="X246" s="82" t="s">
        <v>1398</v>
      </c>
      <c r="Y246" s="79"/>
      <c r="Z246" s="79"/>
      <c r="AA246" s="85" t="s">
        <v>1743</v>
      </c>
      <c r="AB246" s="79"/>
      <c r="AC246" s="79" t="b">
        <v>0</v>
      </c>
      <c r="AD246" s="79">
        <v>0</v>
      </c>
      <c r="AE246" s="85" t="s">
        <v>1876</v>
      </c>
      <c r="AF246" s="79" t="b">
        <v>0</v>
      </c>
      <c r="AG246" s="79" t="s">
        <v>1909</v>
      </c>
      <c r="AH246" s="79"/>
      <c r="AI246" s="85" t="s">
        <v>1876</v>
      </c>
      <c r="AJ246" s="79" t="b">
        <v>0</v>
      </c>
      <c r="AK246" s="79">
        <v>88</v>
      </c>
      <c r="AL246" s="85" t="s">
        <v>1843</v>
      </c>
      <c r="AM246" s="79" t="s">
        <v>1921</v>
      </c>
      <c r="AN246" s="79" t="b">
        <v>0</v>
      </c>
      <c r="AO246" s="85" t="s">
        <v>1843</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441</v>
      </c>
      <c r="B247" s="64" t="s">
        <v>642</v>
      </c>
      <c r="C247" s="65"/>
      <c r="D247" s="66"/>
      <c r="E247" s="67"/>
      <c r="F247" s="68"/>
      <c r="G247" s="65"/>
      <c r="H247" s="69"/>
      <c r="I247" s="70"/>
      <c r="J247" s="70"/>
      <c r="K247" s="34" t="s">
        <v>65</v>
      </c>
      <c r="L247" s="77">
        <v>353</v>
      </c>
      <c r="M247" s="77"/>
      <c r="N247" s="72"/>
      <c r="O247" s="79" t="s">
        <v>646</v>
      </c>
      <c r="P247" s="81">
        <v>43477.69737268519</v>
      </c>
      <c r="Q247" s="79" t="s">
        <v>765</v>
      </c>
      <c r="R247" s="79"/>
      <c r="S247" s="79"/>
      <c r="T247" s="79"/>
      <c r="U247" s="79"/>
      <c r="V247" s="82" t="s">
        <v>1069</v>
      </c>
      <c r="W247" s="81">
        <v>43477.69737268519</v>
      </c>
      <c r="X247" s="82" t="s">
        <v>1399</v>
      </c>
      <c r="Y247" s="79"/>
      <c r="Z247" s="79"/>
      <c r="AA247" s="85" t="s">
        <v>1744</v>
      </c>
      <c r="AB247" s="79"/>
      <c r="AC247" s="79" t="b">
        <v>0</v>
      </c>
      <c r="AD247" s="79">
        <v>0</v>
      </c>
      <c r="AE247" s="85" t="s">
        <v>1876</v>
      </c>
      <c r="AF247" s="79" t="b">
        <v>0</v>
      </c>
      <c r="AG247" s="79" t="s">
        <v>1909</v>
      </c>
      <c r="AH247" s="79"/>
      <c r="AI247" s="85" t="s">
        <v>1876</v>
      </c>
      <c r="AJ247" s="79" t="b">
        <v>0</v>
      </c>
      <c r="AK247" s="79">
        <v>88</v>
      </c>
      <c r="AL247" s="85" t="s">
        <v>1843</v>
      </c>
      <c r="AM247" s="79" t="s">
        <v>1923</v>
      </c>
      <c r="AN247" s="79" t="b">
        <v>0</v>
      </c>
      <c r="AO247" s="85" t="s">
        <v>1843</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v>
      </c>
      <c r="BC247" s="78" t="str">
        <f>REPLACE(INDEX(GroupVertices[Group],MATCH(Edges24[[#This Row],[Vertex 2]],GroupVertices[Vertex],0)),1,1,"")</f>
        <v>1</v>
      </c>
      <c r="BD247" s="48"/>
      <c r="BE247" s="49"/>
      <c r="BF247" s="48"/>
      <c r="BG247" s="49"/>
      <c r="BH247" s="48"/>
      <c r="BI247" s="49"/>
      <c r="BJ247" s="48"/>
      <c r="BK247" s="49"/>
      <c r="BL247" s="48"/>
    </row>
    <row r="248" spans="1:64" ht="15">
      <c r="A248" s="64" t="s">
        <v>442</v>
      </c>
      <c r="B248" s="64" t="s">
        <v>642</v>
      </c>
      <c r="C248" s="65"/>
      <c r="D248" s="66"/>
      <c r="E248" s="67"/>
      <c r="F248" s="68"/>
      <c r="G248" s="65"/>
      <c r="H248" s="69"/>
      <c r="I248" s="70"/>
      <c r="J248" s="70"/>
      <c r="K248" s="34" t="s">
        <v>65</v>
      </c>
      <c r="L248" s="77">
        <v>355</v>
      </c>
      <c r="M248" s="77"/>
      <c r="N248" s="72"/>
      <c r="O248" s="79" t="s">
        <v>646</v>
      </c>
      <c r="P248" s="81">
        <v>43477.69741898148</v>
      </c>
      <c r="Q248" s="79" t="s">
        <v>765</v>
      </c>
      <c r="R248" s="79"/>
      <c r="S248" s="79"/>
      <c r="T248" s="79"/>
      <c r="U248" s="79"/>
      <c r="V248" s="82" t="s">
        <v>1070</v>
      </c>
      <c r="W248" s="81">
        <v>43477.69741898148</v>
      </c>
      <c r="X248" s="82" t="s">
        <v>1400</v>
      </c>
      <c r="Y248" s="79"/>
      <c r="Z248" s="79"/>
      <c r="AA248" s="85" t="s">
        <v>1745</v>
      </c>
      <c r="AB248" s="79"/>
      <c r="AC248" s="79" t="b">
        <v>0</v>
      </c>
      <c r="AD248" s="79">
        <v>0</v>
      </c>
      <c r="AE248" s="85" t="s">
        <v>1876</v>
      </c>
      <c r="AF248" s="79" t="b">
        <v>0</v>
      </c>
      <c r="AG248" s="79" t="s">
        <v>1909</v>
      </c>
      <c r="AH248" s="79"/>
      <c r="AI248" s="85" t="s">
        <v>1876</v>
      </c>
      <c r="AJ248" s="79" t="b">
        <v>0</v>
      </c>
      <c r="AK248" s="79">
        <v>90</v>
      </c>
      <c r="AL248" s="85" t="s">
        <v>1843</v>
      </c>
      <c r="AM248" s="79" t="s">
        <v>1919</v>
      </c>
      <c r="AN248" s="79" t="b">
        <v>0</v>
      </c>
      <c r="AO248" s="85" t="s">
        <v>1843</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1</v>
      </c>
      <c r="BC248" s="78" t="str">
        <f>REPLACE(INDEX(GroupVertices[Group],MATCH(Edges24[[#This Row],[Vertex 2]],GroupVertices[Vertex],0)),1,1,"")</f>
        <v>1</v>
      </c>
      <c r="BD248" s="48"/>
      <c r="BE248" s="49"/>
      <c r="BF248" s="48"/>
      <c r="BG248" s="49"/>
      <c r="BH248" s="48"/>
      <c r="BI248" s="49"/>
      <c r="BJ248" s="48"/>
      <c r="BK248" s="49"/>
      <c r="BL248" s="48"/>
    </row>
    <row r="249" spans="1:64" ht="15">
      <c r="A249" s="64" t="s">
        <v>443</v>
      </c>
      <c r="B249" s="64" t="s">
        <v>642</v>
      </c>
      <c r="C249" s="65"/>
      <c r="D249" s="66"/>
      <c r="E249" s="67"/>
      <c r="F249" s="68"/>
      <c r="G249" s="65"/>
      <c r="H249" s="69"/>
      <c r="I249" s="70"/>
      <c r="J249" s="70"/>
      <c r="K249" s="34" t="s">
        <v>65</v>
      </c>
      <c r="L249" s="77">
        <v>357</v>
      </c>
      <c r="M249" s="77"/>
      <c r="N249" s="72"/>
      <c r="O249" s="79" t="s">
        <v>646</v>
      </c>
      <c r="P249" s="81">
        <v>43477.69758101852</v>
      </c>
      <c r="Q249" s="79" t="s">
        <v>765</v>
      </c>
      <c r="R249" s="79"/>
      <c r="S249" s="79"/>
      <c r="T249" s="79"/>
      <c r="U249" s="79"/>
      <c r="V249" s="82" t="s">
        <v>1071</v>
      </c>
      <c r="W249" s="81">
        <v>43477.69758101852</v>
      </c>
      <c r="X249" s="82" t="s">
        <v>1401</v>
      </c>
      <c r="Y249" s="79"/>
      <c r="Z249" s="79"/>
      <c r="AA249" s="85" t="s">
        <v>1746</v>
      </c>
      <c r="AB249" s="79"/>
      <c r="AC249" s="79" t="b">
        <v>0</v>
      </c>
      <c r="AD249" s="79">
        <v>0</v>
      </c>
      <c r="AE249" s="85" t="s">
        <v>1876</v>
      </c>
      <c r="AF249" s="79" t="b">
        <v>0</v>
      </c>
      <c r="AG249" s="79" t="s">
        <v>1909</v>
      </c>
      <c r="AH249" s="79"/>
      <c r="AI249" s="85" t="s">
        <v>1876</v>
      </c>
      <c r="AJ249" s="79" t="b">
        <v>0</v>
      </c>
      <c r="AK249" s="79">
        <v>88</v>
      </c>
      <c r="AL249" s="85" t="s">
        <v>1843</v>
      </c>
      <c r="AM249" s="79" t="s">
        <v>1920</v>
      </c>
      <c r="AN249" s="79" t="b">
        <v>0</v>
      </c>
      <c r="AO249" s="85" t="s">
        <v>1843</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c r="BE249" s="49"/>
      <c r="BF249" s="48"/>
      <c r="BG249" s="49"/>
      <c r="BH249" s="48"/>
      <c r="BI249" s="49"/>
      <c r="BJ249" s="48"/>
      <c r="BK249" s="49"/>
      <c r="BL249" s="48"/>
    </row>
    <row r="250" spans="1:64" ht="15">
      <c r="A250" s="64" t="s">
        <v>444</v>
      </c>
      <c r="B250" s="64" t="s">
        <v>642</v>
      </c>
      <c r="C250" s="65"/>
      <c r="D250" s="66"/>
      <c r="E250" s="67"/>
      <c r="F250" s="68"/>
      <c r="G250" s="65"/>
      <c r="H250" s="69"/>
      <c r="I250" s="70"/>
      <c r="J250" s="70"/>
      <c r="K250" s="34" t="s">
        <v>65</v>
      </c>
      <c r="L250" s="77">
        <v>359</v>
      </c>
      <c r="M250" s="77"/>
      <c r="N250" s="72"/>
      <c r="O250" s="79" t="s">
        <v>646</v>
      </c>
      <c r="P250" s="81">
        <v>43477.70039351852</v>
      </c>
      <c r="Q250" s="79" t="s">
        <v>765</v>
      </c>
      <c r="R250" s="79"/>
      <c r="S250" s="79"/>
      <c r="T250" s="79"/>
      <c r="U250" s="79"/>
      <c r="V250" s="82" t="s">
        <v>1072</v>
      </c>
      <c r="W250" s="81">
        <v>43477.70039351852</v>
      </c>
      <c r="X250" s="82" t="s">
        <v>1402</v>
      </c>
      <c r="Y250" s="79"/>
      <c r="Z250" s="79"/>
      <c r="AA250" s="85" t="s">
        <v>1747</v>
      </c>
      <c r="AB250" s="79"/>
      <c r="AC250" s="79" t="b">
        <v>0</v>
      </c>
      <c r="AD250" s="79">
        <v>0</v>
      </c>
      <c r="AE250" s="85" t="s">
        <v>1876</v>
      </c>
      <c r="AF250" s="79" t="b">
        <v>0</v>
      </c>
      <c r="AG250" s="79" t="s">
        <v>1909</v>
      </c>
      <c r="AH250" s="79"/>
      <c r="AI250" s="85" t="s">
        <v>1876</v>
      </c>
      <c r="AJ250" s="79" t="b">
        <v>0</v>
      </c>
      <c r="AK250" s="79">
        <v>88</v>
      </c>
      <c r="AL250" s="85" t="s">
        <v>1843</v>
      </c>
      <c r="AM250" s="79" t="s">
        <v>1919</v>
      </c>
      <c r="AN250" s="79" t="b">
        <v>0</v>
      </c>
      <c r="AO250" s="85" t="s">
        <v>1843</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c r="BE250" s="49"/>
      <c r="BF250" s="48"/>
      <c r="BG250" s="49"/>
      <c r="BH250" s="48"/>
      <c r="BI250" s="49"/>
      <c r="BJ250" s="48"/>
      <c r="BK250" s="49"/>
      <c r="BL250" s="48"/>
    </row>
    <row r="251" spans="1:64" ht="15">
      <c r="A251" s="64" t="s">
        <v>445</v>
      </c>
      <c r="B251" s="64" t="s">
        <v>642</v>
      </c>
      <c r="C251" s="65"/>
      <c r="D251" s="66"/>
      <c r="E251" s="67"/>
      <c r="F251" s="68"/>
      <c r="G251" s="65"/>
      <c r="H251" s="69"/>
      <c r="I251" s="70"/>
      <c r="J251" s="70"/>
      <c r="K251" s="34" t="s">
        <v>65</v>
      </c>
      <c r="L251" s="77">
        <v>361</v>
      </c>
      <c r="M251" s="77"/>
      <c r="N251" s="72"/>
      <c r="O251" s="79" t="s">
        <v>646</v>
      </c>
      <c r="P251" s="81">
        <v>43477.712858796294</v>
      </c>
      <c r="Q251" s="79" t="s">
        <v>765</v>
      </c>
      <c r="R251" s="79"/>
      <c r="S251" s="79"/>
      <c r="T251" s="79"/>
      <c r="U251" s="79"/>
      <c r="V251" s="82" t="s">
        <v>1073</v>
      </c>
      <c r="W251" s="81">
        <v>43477.712858796294</v>
      </c>
      <c r="X251" s="82" t="s">
        <v>1403</v>
      </c>
      <c r="Y251" s="79"/>
      <c r="Z251" s="79"/>
      <c r="AA251" s="85" t="s">
        <v>1748</v>
      </c>
      <c r="AB251" s="79"/>
      <c r="AC251" s="79" t="b">
        <v>0</v>
      </c>
      <c r="AD251" s="79">
        <v>0</v>
      </c>
      <c r="AE251" s="85" t="s">
        <v>1876</v>
      </c>
      <c r="AF251" s="79" t="b">
        <v>0</v>
      </c>
      <c r="AG251" s="79" t="s">
        <v>1909</v>
      </c>
      <c r="AH251" s="79"/>
      <c r="AI251" s="85" t="s">
        <v>1876</v>
      </c>
      <c r="AJ251" s="79" t="b">
        <v>0</v>
      </c>
      <c r="AK251" s="79">
        <v>88</v>
      </c>
      <c r="AL251" s="85" t="s">
        <v>1843</v>
      </c>
      <c r="AM251" s="79" t="s">
        <v>1921</v>
      </c>
      <c r="AN251" s="79" t="b">
        <v>0</v>
      </c>
      <c r="AO251" s="85" t="s">
        <v>1843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c r="BE251" s="49"/>
      <c r="BF251" s="48"/>
      <c r="BG251" s="49"/>
      <c r="BH251" s="48"/>
      <c r="BI251" s="49"/>
      <c r="BJ251" s="48"/>
      <c r="BK251" s="49"/>
      <c r="BL251" s="48"/>
    </row>
    <row r="252" spans="1:64" ht="15">
      <c r="A252" s="64" t="s">
        <v>446</v>
      </c>
      <c r="B252" s="64" t="s">
        <v>642</v>
      </c>
      <c r="C252" s="65"/>
      <c r="D252" s="66"/>
      <c r="E252" s="67"/>
      <c r="F252" s="68"/>
      <c r="G252" s="65"/>
      <c r="H252" s="69"/>
      <c r="I252" s="70"/>
      <c r="J252" s="70"/>
      <c r="K252" s="34" t="s">
        <v>65</v>
      </c>
      <c r="L252" s="77">
        <v>363</v>
      </c>
      <c r="M252" s="77"/>
      <c r="N252" s="72"/>
      <c r="O252" s="79" t="s">
        <v>646</v>
      </c>
      <c r="P252" s="81">
        <v>43477.739120370374</v>
      </c>
      <c r="Q252" s="79" t="s">
        <v>765</v>
      </c>
      <c r="R252" s="79"/>
      <c r="S252" s="79"/>
      <c r="T252" s="79"/>
      <c r="U252" s="79"/>
      <c r="V252" s="82" t="s">
        <v>1074</v>
      </c>
      <c r="W252" s="81">
        <v>43477.739120370374</v>
      </c>
      <c r="X252" s="82" t="s">
        <v>1404</v>
      </c>
      <c r="Y252" s="79"/>
      <c r="Z252" s="79"/>
      <c r="AA252" s="85" t="s">
        <v>1749</v>
      </c>
      <c r="AB252" s="79"/>
      <c r="AC252" s="79" t="b">
        <v>0</v>
      </c>
      <c r="AD252" s="79">
        <v>0</v>
      </c>
      <c r="AE252" s="85" t="s">
        <v>1876</v>
      </c>
      <c r="AF252" s="79" t="b">
        <v>0</v>
      </c>
      <c r="AG252" s="79" t="s">
        <v>1909</v>
      </c>
      <c r="AH252" s="79"/>
      <c r="AI252" s="85" t="s">
        <v>1876</v>
      </c>
      <c r="AJ252" s="79" t="b">
        <v>0</v>
      </c>
      <c r="AK252" s="79">
        <v>88</v>
      </c>
      <c r="AL252" s="85" t="s">
        <v>1843</v>
      </c>
      <c r="AM252" s="79" t="s">
        <v>1919</v>
      </c>
      <c r="AN252" s="79" t="b">
        <v>0</v>
      </c>
      <c r="AO252" s="85" t="s">
        <v>1843</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c r="BE252" s="49"/>
      <c r="BF252" s="48"/>
      <c r="BG252" s="49"/>
      <c r="BH252" s="48"/>
      <c r="BI252" s="49"/>
      <c r="BJ252" s="48"/>
      <c r="BK252" s="49"/>
      <c r="BL252" s="48"/>
    </row>
    <row r="253" spans="1:64" ht="15">
      <c r="A253" s="64" t="s">
        <v>447</v>
      </c>
      <c r="B253" s="64" t="s">
        <v>369</v>
      </c>
      <c r="C253" s="65"/>
      <c r="D253" s="66"/>
      <c r="E253" s="67"/>
      <c r="F253" s="68"/>
      <c r="G253" s="65"/>
      <c r="H253" s="69"/>
      <c r="I253" s="70"/>
      <c r="J253" s="70"/>
      <c r="K253" s="34" t="s">
        <v>65</v>
      </c>
      <c r="L253" s="77">
        <v>365</v>
      </c>
      <c r="M253" s="77"/>
      <c r="N253" s="72"/>
      <c r="O253" s="79" t="s">
        <v>646</v>
      </c>
      <c r="P253" s="81">
        <v>43476.47278935185</v>
      </c>
      <c r="Q253" s="79" t="s">
        <v>761</v>
      </c>
      <c r="R253" s="79"/>
      <c r="S253" s="79"/>
      <c r="T253" s="79"/>
      <c r="U253" s="79"/>
      <c r="V253" s="82" t="s">
        <v>1075</v>
      </c>
      <c r="W253" s="81">
        <v>43476.47278935185</v>
      </c>
      <c r="X253" s="82" t="s">
        <v>1405</v>
      </c>
      <c r="Y253" s="79"/>
      <c r="Z253" s="79"/>
      <c r="AA253" s="85" t="s">
        <v>1750</v>
      </c>
      <c r="AB253" s="79"/>
      <c r="AC253" s="79" t="b">
        <v>0</v>
      </c>
      <c r="AD253" s="79">
        <v>0</v>
      </c>
      <c r="AE253" s="85" t="s">
        <v>1876</v>
      </c>
      <c r="AF253" s="79" t="b">
        <v>1</v>
      </c>
      <c r="AG253" s="79" t="s">
        <v>1909</v>
      </c>
      <c r="AH253" s="79"/>
      <c r="AI253" s="85" t="s">
        <v>1918</v>
      </c>
      <c r="AJ253" s="79" t="b">
        <v>0</v>
      </c>
      <c r="AK253" s="79">
        <v>76</v>
      </c>
      <c r="AL253" s="85" t="s">
        <v>1671</v>
      </c>
      <c r="AM253" s="79" t="s">
        <v>1919</v>
      </c>
      <c r="AN253" s="79" t="b">
        <v>0</v>
      </c>
      <c r="AO253" s="85" t="s">
        <v>1671</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2</v>
      </c>
      <c r="BD253" s="48">
        <v>0</v>
      </c>
      <c r="BE253" s="49">
        <v>0</v>
      </c>
      <c r="BF253" s="48">
        <v>2</v>
      </c>
      <c r="BG253" s="49">
        <v>7.142857142857143</v>
      </c>
      <c r="BH253" s="48">
        <v>0</v>
      </c>
      <c r="BI253" s="49">
        <v>0</v>
      </c>
      <c r="BJ253" s="48">
        <v>26</v>
      </c>
      <c r="BK253" s="49">
        <v>92.85714285714286</v>
      </c>
      <c r="BL253" s="48">
        <v>28</v>
      </c>
    </row>
    <row r="254" spans="1:64" ht="15">
      <c r="A254" s="64" t="s">
        <v>447</v>
      </c>
      <c r="B254" s="64" t="s">
        <v>642</v>
      </c>
      <c r="C254" s="65"/>
      <c r="D254" s="66"/>
      <c r="E254" s="67"/>
      <c r="F254" s="68"/>
      <c r="G254" s="65"/>
      <c r="H254" s="69"/>
      <c r="I254" s="70"/>
      <c r="J254" s="70"/>
      <c r="K254" s="34" t="s">
        <v>65</v>
      </c>
      <c r="L254" s="77">
        <v>366</v>
      </c>
      <c r="M254" s="77"/>
      <c r="N254" s="72"/>
      <c r="O254" s="79" t="s">
        <v>646</v>
      </c>
      <c r="P254" s="81">
        <v>43477.778136574074</v>
      </c>
      <c r="Q254" s="79" t="s">
        <v>765</v>
      </c>
      <c r="R254" s="79"/>
      <c r="S254" s="79"/>
      <c r="T254" s="79"/>
      <c r="U254" s="79"/>
      <c r="V254" s="82" t="s">
        <v>1075</v>
      </c>
      <c r="W254" s="81">
        <v>43477.778136574074</v>
      </c>
      <c r="X254" s="82" t="s">
        <v>1406</v>
      </c>
      <c r="Y254" s="79"/>
      <c r="Z254" s="79"/>
      <c r="AA254" s="85" t="s">
        <v>1751</v>
      </c>
      <c r="AB254" s="79"/>
      <c r="AC254" s="79" t="b">
        <v>0</v>
      </c>
      <c r="AD254" s="79">
        <v>0</v>
      </c>
      <c r="AE254" s="85" t="s">
        <v>1876</v>
      </c>
      <c r="AF254" s="79" t="b">
        <v>0</v>
      </c>
      <c r="AG254" s="79" t="s">
        <v>1909</v>
      </c>
      <c r="AH254" s="79"/>
      <c r="AI254" s="85" t="s">
        <v>1876</v>
      </c>
      <c r="AJ254" s="79" t="b">
        <v>0</v>
      </c>
      <c r="AK254" s="79">
        <v>88</v>
      </c>
      <c r="AL254" s="85" t="s">
        <v>1843</v>
      </c>
      <c r="AM254" s="79" t="s">
        <v>1919</v>
      </c>
      <c r="AN254" s="79" t="b">
        <v>0</v>
      </c>
      <c r="AO254" s="85" t="s">
        <v>1843</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v>
      </c>
      <c r="BD254" s="48"/>
      <c r="BE254" s="49"/>
      <c r="BF254" s="48"/>
      <c r="BG254" s="49"/>
      <c r="BH254" s="48"/>
      <c r="BI254" s="49"/>
      <c r="BJ254" s="48"/>
      <c r="BK254" s="49"/>
      <c r="BL254" s="48"/>
    </row>
    <row r="255" spans="1:64" ht="15">
      <c r="A255" s="64" t="s">
        <v>448</v>
      </c>
      <c r="B255" s="64" t="s">
        <v>642</v>
      </c>
      <c r="C255" s="65"/>
      <c r="D255" s="66"/>
      <c r="E255" s="67"/>
      <c r="F255" s="68"/>
      <c r="G255" s="65"/>
      <c r="H255" s="69"/>
      <c r="I255" s="70"/>
      <c r="J255" s="70"/>
      <c r="K255" s="34" t="s">
        <v>65</v>
      </c>
      <c r="L255" s="77">
        <v>368</v>
      </c>
      <c r="M255" s="77"/>
      <c r="N255" s="72"/>
      <c r="O255" s="79" t="s">
        <v>646</v>
      </c>
      <c r="P255" s="81">
        <v>43477.80333333334</v>
      </c>
      <c r="Q255" s="79" t="s">
        <v>765</v>
      </c>
      <c r="R255" s="79"/>
      <c r="S255" s="79"/>
      <c r="T255" s="79"/>
      <c r="U255" s="79"/>
      <c r="V255" s="82" t="s">
        <v>1076</v>
      </c>
      <c r="W255" s="81">
        <v>43477.80333333334</v>
      </c>
      <c r="X255" s="82" t="s">
        <v>1407</v>
      </c>
      <c r="Y255" s="79"/>
      <c r="Z255" s="79"/>
      <c r="AA255" s="85" t="s">
        <v>1752</v>
      </c>
      <c r="AB255" s="79"/>
      <c r="AC255" s="79" t="b">
        <v>0</v>
      </c>
      <c r="AD255" s="79">
        <v>0</v>
      </c>
      <c r="AE255" s="85" t="s">
        <v>1876</v>
      </c>
      <c r="AF255" s="79" t="b">
        <v>0</v>
      </c>
      <c r="AG255" s="79" t="s">
        <v>1909</v>
      </c>
      <c r="AH255" s="79"/>
      <c r="AI255" s="85" t="s">
        <v>1876</v>
      </c>
      <c r="AJ255" s="79" t="b">
        <v>0</v>
      </c>
      <c r="AK255" s="79">
        <v>88</v>
      </c>
      <c r="AL255" s="85" t="s">
        <v>1843</v>
      </c>
      <c r="AM255" s="79" t="s">
        <v>1919</v>
      </c>
      <c r="AN255" s="79" t="b">
        <v>0</v>
      </c>
      <c r="AO255" s="85" t="s">
        <v>1843</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c r="BE255" s="49"/>
      <c r="BF255" s="48"/>
      <c r="BG255" s="49"/>
      <c r="BH255" s="48"/>
      <c r="BI255" s="49"/>
      <c r="BJ255" s="48"/>
      <c r="BK255" s="49"/>
      <c r="BL255" s="48"/>
    </row>
    <row r="256" spans="1:64" ht="15">
      <c r="A256" s="64" t="s">
        <v>449</v>
      </c>
      <c r="B256" s="64" t="s">
        <v>642</v>
      </c>
      <c r="C256" s="65"/>
      <c r="D256" s="66"/>
      <c r="E256" s="67"/>
      <c r="F256" s="68"/>
      <c r="G256" s="65"/>
      <c r="H256" s="69"/>
      <c r="I256" s="70"/>
      <c r="J256" s="70"/>
      <c r="K256" s="34" t="s">
        <v>65</v>
      </c>
      <c r="L256" s="77">
        <v>370</v>
      </c>
      <c r="M256" s="77"/>
      <c r="N256" s="72"/>
      <c r="O256" s="79" t="s">
        <v>646</v>
      </c>
      <c r="P256" s="81">
        <v>43477.80415509259</v>
      </c>
      <c r="Q256" s="79" t="s">
        <v>765</v>
      </c>
      <c r="R256" s="79"/>
      <c r="S256" s="79"/>
      <c r="T256" s="79"/>
      <c r="U256" s="79"/>
      <c r="V256" s="82" t="s">
        <v>1077</v>
      </c>
      <c r="W256" s="81">
        <v>43477.80415509259</v>
      </c>
      <c r="X256" s="82" t="s">
        <v>1408</v>
      </c>
      <c r="Y256" s="79"/>
      <c r="Z256" s="79"/>
      <c r="AA256" s="85" t="s">
        <v>1753</v>
      </c>
      <c r="AB256" s="79"/>
      <c r="AC256" s="79" t="b">
        <v>0</v>
      </c>
      <c r="AD256" s="79">
        <v>0</v>
      </c>
      <c r="AE256" s="85" t="s">
        <v>1876</v>
      </c>
      <c r="AF256" s="79" t="b">
        <v>0</v>
      </c>
      <c r="AG256" s="79" t="s">
        <v>1909</v>
      </c>
      <c r="AH256" s="79"/>
      <c r="AI256" s="85" t="s">
        <v>1876</v>
      </c>
      <c r="AJ256" s="79" t="b">
        <v>0</v>
      </c>
      <c r="AK256" s="79">
        <v>88</v>
      </c>
      <c r="AL256" s="85" t="s">
        <v>1843</v>
      </c>
      <c r="AM256" s="79" t="s">
        <v>1919</v>
      </c>
      <c r="AN256" s="79" t="b">
        <v>0</v>
      </c>
      <c r="AO256" s="85" t="s">
        <v>1843</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c r="BE256" s="49"/>
      <c r="BF256" s="48"/>
      <c r="BG256" s="49"/>
      <c r="BH256" s="48"/>
      <c r="BI256" s="49"/>
      <c r="BJ256" s="48"/>
      <c r="BK256" s="49"/>
      <c r="BL256" s="48"/>
    </row>
    <row r="257" spans="1:64" ht="15">
      <c r="A257" s="64" t="s">
        <v>450</v>
      </c>
      <c r="B257" s="64" t="s">
        <v>642</v>
      </c>
      <c r="C257" s="65"/>
      <c r="D257" s="66"/>
      <c r="E257" s="67"/>
      <c r="F257" s="68"/>
      <c r="G257" s="65"/>
      <c r="H257" s="69"/>
      <c r="I257" s="70"/>
      <c r="J257" s="70"/>
      <c r="K257" s="34" t="s">
        <v>65</v>
      </c>
      <c r="L257" s="77">
        <v>372</v>
      </c>
      <c r="M257" s="77"/>
      <c r="N257" s="72"/>
      <c r="O257" s="79" t="s">
        <v>646</v>
      </c>
      <c r="P257" s="81">
        <v>43477.80519675926</v>
      </c>
      <c r="Q257" s="79" t="s">
        <v>765</v>
      </c>
      <c r="R257" s="79"/>
      <c r="S257" s="79"/>
      <c r="T257" s="79"/>
      <c r="U257" s="79"/>
      <c r="V257" s="82" t="s">
        <v>1078</v>
      </c>
      <c r="W257" s="81">
        <v>43477.80519675926</v>
      </c>
      <c r="X257" s="82" t="s">
        <v>1409</v>
      </c>
      <c r="Y257" s="79"/>
      <c r="Z257" s="79"/>
      <c r="AA257" s="85" t="s">
        <v>1754</v>
      </c>
      <c r="AB257" s="79"/>
      <c r="AC257" s="79" t="b">
        <v>0</v>
      </c>
      <c r="AD257" s="79">
        <v>0</v>
      </c>
      <c r="AE257" s="85" t="s">
        <v>1876</v>
      </c>
      <c r="AF257" s="79" t="b">
        <v>0</v>
      </c>
      <c r="AG257" s="79" t="s">
        <v>1909</v>
      </c>
      <c r="AH257" s="79"/>
      <c r="AI257" s="85" t="s">
        <v>1876</v>
      </c>
      <c r="AJ257" s="79" t="b">
        <v>0</v>
      </c>
      <c r="AK257" s="79">
        <v>88</v>
      </c>
      <c r="AL257" s="85" t="s">
        <v>1843</v>
      </c>
      <c r="AM257" s="79" t="s">
        <v>1921</v>
      </c>
      <c r="AN257" s="79" t="b">
        <v>0</v>
      </c>
      <c r="AO257" s="85" t="s">
        <v>1843</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c r="BE257" s="49"/>
      <c r="BF257" s="48"/>
      <c r="BG257" s="49"/>
      <c r="BH257" s="48"/>
      <c r="BI257" s="49"/>
      <c r="BJ257" s="48"/>
      <c r="BK257" s="49"/>
      <c r="BL257" s="48"/>
    </row>
    <row r="258" spans="1:64" ht="15">
      <c r="A258" s="64" t="s">
        <v>451</v>
      </c>
      <c r="B258" s="64" t="s">
        <v>642</v>
      </c>
      <c r="C258" s="65"/>
      <c r="D258" s="66"/>
      <c r="E258" s="67"/>
      <c r="F258" s="68"/>
      <c r="G258" s="65"/>
      <c r="H258" s="69"/>
      <c r="I258" s="70"/>
      <c r="J258" s="70"/>
      <c r="K258" s="34" t="s">
        <v>65</v>
      </c>
      <c r="L258" s="77">
        <v>374</v>
      </c>
      <c r="M258" s="77"/>
      <c r="N258" s="72"/>
      <c r="O258" s="79" t="s">
        <v>646</v>
      </c>
      <c r="P258" s="81">
        <v>43477.825219907405</v>
      </c>
      <c r="Q258" s="79" t="s">
        <v>765</v>
      </c>
      <c r="R258" s="79"/>
      <c r="S258" s="79"/>
      <c r="T258" s="79"/>
      <c r="U258" s="79"/>
      <c r="V258" s="82" t="s">
        <v>1079</v>
      </c>
      <c r="W258" s="81">
        <v>43477.825219907405</v>
      </c>
      <c r="X258" s="82" t="s">
        <v>1410</v>
      </c>
      <c r="Y258" s="79"/>
      <c r="Z258" s="79"/>
      <c r="AA258" s="85" t="s">
        <v>1755</v>
      </c>
      <c r="AB258" s="79"/>
      <c r="AC258" s="79" t="b">
        <v>0</v>
      </c>
      <c r="AD258" s="79">
        <v>0</v>
      </c>
      <c r="AE258" s="85" t="s">
        <v>1876</v>
      </c>
      <c r="AF258" s="79" t="b">
        <v>0</v>
      </c>
      <c r="AG258" s="79" t="s">
        <v>1909</v>
      </c>
      <c r="AH258" s="79"/>
      <c r="AI258" s="85" t="s">
        <v>1876</v>
      </c>
      <c r="AJ258" s="79" t="b">
        <v>0</v>
      </c>
      <c r="AK258" s="79">
        <v>88</v>
      </c>
      <c r="AL258" s="85" t="s">
        <v>1843</v>
      </c>
      <c r="AM258" s="79" t="s">
        <v>1921</v>
      </c>
      <c r="AN258" s="79" t="b">
        <v>0</v>
      </c>
      <c r="AO258" s="85" t="s">
        <v>1843</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c r="BE258" s="49"/>
      <c r="BF258" s="48"/>
      <c r="BG258" s="49"/>
      <c r="BH258" s="48"/>
      <c r="BI258" s="49"/>
      <c r="BJ258" s="48"/>
      <c r="BK258" s="49"/>
      <c r="BL258" s="48"/>
    </row>
    <row r="259" spans="1:64" ht="15">
      <c r="A259" s="64" t="s">
        <v>452</v>
      </c>
      <c r="B259" s="64" t="s">
        <v>642</v>
      </c>
      <c r="C259" s="65"/>
      <c r="D259" s="66"/>
      <c r="E259" s="67"/>
      <c r="F259" s="68"/>
      <c r="G259" s="65"/>
      <c r="H259" s="69"/>
      <c r="I259" s="70"/>
      <c r="J259" s="70"/>
      <c r="K259" s="34" t="s">
        <v>65</v>
      </c>
      <c r="L259" s="77">
        <v>376</v>
      </c>
      <c r="M259" s="77"/>
      <c r="N259" s="72"/>
      <c r="O259" s="79" t="s">
        <v>646</v>
      </c>
      <c r="P259" s="81">
        <v>43477.830925925926</v>
      </c>
      <c r="Q259" s="79" t="s">
        <v>765</v>
      </c>
      <c r="R259" s="79"/>
      <c r="S259" s="79"/>
      <c r="T259" s="79"/>
      <c r="U259" s="79"/>
      <c r="V259" s="82" t="s">
        <v>1080</v>
      </c>
      <c r="W259" s="81">
        <v>43477.830925925926</v>
      </c>
      <c r="X259" s="82" t="s">
        <v>1411</v>
      </c>
      <c r="Y259" s="79"/>
      <c r="Z259" s="79"/>
      <c r="AA259" s="85" t="s">
        <v>1756</v>
      </c>
      <c r="AB259" s="79"/>
      <c r="AC259" s="79" t="b">
        <v>0</v>
      </c>
      <c r="AD259" s="79">
        <v>0</v>
      </c>
      <c r="AE259" s="85" t="s">
        <v>1876</v>
      </c>
      <c r="AF259" s="79" t="b">
        <v>0</v>
      </c>
      <c r="AG259" s="79" t="s">
        <v>1909</v>
      </c>
      <c r="AH259" s="79"/>
      <c r="AI259" s="85" t="s">
        <v>1876</v>
      </c>
      <c r="AJ259" s="79" t="b">
        <v>0</v>
      </c>
      <c r="AK259" s="79">
        <v>88</v>
      </c>
      <c r="AL259" s="85" t="s">
        <v>1843</v>
      </c>
      <c r="AM259" s="79" t="s">
        <v>1920</v>
      </c>
      <c r="AN259" s="79" t="b">
        <v>0</v>
      </c>
      <c r="AO259" s="85" t="s">
        <v>1843</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1</v>
      </c>
      <c r="BC259" s="78" t="str">
        <f>REPLACE(INDEX(GroupVertices[Group],MATCH(Edges24[[#This Row],[Vertex 2]],GroupVertices[Vertex],0)),1,1,"")</f>
        <v>1</v>
      </c>
      <c r="BD259" s="48"/>
      <c r="BE259" s="49"/>
      <c r="BF259" s="48"/>
      <c r="BG259" s="49"/>
      <c r="BH259" s="48"/>
      <c r="BI259" s="49"/>
      <c r="BJ259" s="48"/>
      <c r="BK259" s="49"/>
      <c r="BL259" s="48"/>
    </row>
    <row r="260" spans="1:64" ht="15">
      <c r="A260" s="64" t="s">
        <v>453</v>
      </c>
      <c r="B260" s="64" t="s">
        <v>642</v>
      </c>
      <c r="C260" s="65"/>
      <c r="D260" s="66"/>
      <c r="E260" s="67"/>
      <c r="F260" s="68"/>
      <c r="G260" s="65"/>
      <c r="H260" s="69"/>
      <c r="I260" s="70"/>
      <c r="J260" s="70"/>
      <c r="K260" s="34" t="s">
        <v>65</v>
      </c>
      <c r="L260" s="77">
        <v>378</v>
      </c>
      <c r="M260" s="77"/>
      <c r="N260" s="72"/>
      <c r="O260" s="79" t="s">
        <v>646</v>
      </c>
      <c r="P260" s="81">
        <v>43477.831875</v>
      </c>
      <c r="Q260" s="79" t="s">
        <v>765</v>
      </c>
      <c r="R260" s="79"/>
      <c r="S260" s="79"/>
      <c r="T260" s="79"/>
      <c r="U260" s="79"/>
      <c r="V260" s="82" t="s">
        <v>1081</v>
      </c>
      <c r="W260" s="81">
        <v>43477.831875</v>
      </c>
      <c r="X260" s="82" t="s">
        <v>1412</v>
      </c>
      <c r="Y260" s="79"/>
      <c r="Z260" s="79"/>
      <c r="AA260" s="85" t="s">
        <v>1757</v>
      </c>
      <c r="AB260" s="79"/>
      <c r="AC260" s="79" t="b">
        <v>0</v>
      </c>
      <c r="AD260" s="79">
        <v>0</v>
      </c>
      <c r="AE260" s="85" t="s">
        <v>1876</v>
      </c>
      <c r="AF260" s="79" t="b">
        <v>0</v>
      </c>
      <c r="AG260" s="79" t="s">
        <v>1909</v>
      </c>
      <c r="AH260" s="79"/>
      <c r="AI260" s="85" t="s">
        <v>1876</v>
      </c>
      <c r="AJ260" s="79" t="b">
        <v>0</v>
      </c>
      <c r="AK260" s="79">
        <v>88</v>
      </c>
      <c r="AL260" s="85" t="s">
        <v>1843</v>
      </c>
      <c r="AM260" s="79" t="s">
        <v>1919</v>
      </c>
      <c r="AN260" s="79" t="b">
        <v>0</v>
      </c>
      <c r="AO260" s="85" t="s">
        <v>1843</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1</v>
      </c>
      <c r="BD260" s="48"/>
      <c r="BE260" s="49"/>
      <c r="BF260" s="48"/>
      <c r="BG260" s="49"/>
      <c r="BH260" s="48"/>
      <c r="BI260" s="49"/>
      <c r="BJ260" s="48"/>
      <c r="BK260" s="49"/>
      <c r="BL260" s="48"/>
    </row>
    <row r="261" spans="1:64" ht="15">
      <c r="A261" s="64" t="s">
        <v>454</v>
      </c>
      <c r="B261" s="64" t="s">
        <v>369</v>
      </c>
      <c r="C261" s="65"/>
      <c r="D261" s="66"/>
      <c r="E261" s="67"/>
      <c r="F261" s="68"/>
      <c r="G261" s="65"/>
      <c r="H261" s="69"/>
      <c r="I261" s="70"/>
      <c r="J261" s="70"/>
      <c r="K261" s="34" t="s">
        <v>65</v>
      </c>
      <c r="L261" s="77">
        <v>380</v>
      </c>
      <c r="M261" s="77"/>
      <c r="N261" s="72"/>
      <c r="O261" s="79" t="s">
        <v>646</v>
      </c>
      <c r="P261" s="81">
        <v>43476.91575231482</v>
      </c>
      <c r="Q261" s="79" t="s">
        <v>761</v>
      </c>
      <c r="R261" s="79"/>
      <c r="S261" s="79"/>
      <c r="T261" s="79"/>
      <c r="U261" s="79"/>
      <c r="V261" s="82" t="s">
        <v>1082</v>
      </c>
      <c r="W261" s="81">
        <v>43476.91575231482</v>
      </c>
      <c r="X261" s="82" t="s">
        <v>1413</v>
      </c>
      <c r="Y261" s="79"/>
      <c r="Z261" s="79"/>
      <c r="AA261" s="85" t="s">
        <v>1758</v>
      </c>
      <c r="AB261" s="79"/>
      <c r="AC261" s="79" t="b">
        <v>0</v>
      </c>
      <c r="AD261" s="79">
        <v>0</v>
      </c>
      <c r="AE261" s="85" t="s">
        <v>1876</v>
      </c>
      <c r="AF261" s="79" t="b">
        <v>1</v>
      </c>
      <c r="AG261" s="79" t="s">
        <v>1909</v>
      </c>
      <c r="AH261" s="79"/>
      <c r="AI261" s="85" t="s">
        <v>1918</v>
      </c>
      <c r="AJ261" s="79" t="b">
        <v>0</v>
      </c>
      <c r="AK261" s="79">
        <v>76</v>
      </c>
      <c r="AL261" s="85" t="s">
        <v>1671</v>
      </c>
      <c r="AM261" s="79" t="s">
        <v>1919</v>
      </c>
      <c r="AN261" s="79" t="b">
        <v>0</v>
      </c>
      <c r="AO261" s="85" t="s">
        <v>1671</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1</v>
      </c>
      <c r="BC261" s="78" t="str">
        <f>REPLACE(INDEX(GroupVertices[Group],MATCH(Edges24[[#This Row],[Vertex 2]],GroupVertices[Vertex],0)),1,1,"")</f>
        <v>2</v>
      </c>
      <c r="BD261" s="48">
        <v>0</v>
      </c>
      <c r="BE261" s="49">
        <v>0</v>
      </c>
      <c r="BF261" s="48">
        <v>2</v>
      </c>
      <c r="BG261" s="49">
        <v>7.142857142857143</v>
      </c>
      <c r="BH261" s="48">
        <v>0</v>
      </c>
      <c r="BI261" s="49">
        <v>0</v>
      </c>
      <c r="BJ261" s="48">
        <v>26</v>
      </c>
      <c r="BK261" s="49">
        <v>92.85714285714286</v>
      </c>
      <c r="BL261" s="48">
        <v>28</v>
      </c>
    </row>
    <row r="262" spans="1:64" ht="15">
      <c r="A262" s="64" t="s">
        <v>454</v>
      </c>
      <c r="B262" s="64" t="s">
        <v>642</v>
      </c>
      <c r="C262" s="65"/>
      <c r="D262" s="66"/>
      <c r="E262" s="67"/>
      <c r="F262" s="68"/>
      <c r="G262" s="65"/>
      <c r="H262" s="69"/>
      <c r="I262" s="70"/>
      <c r="J262" s="70"/>
      <c r="K262" s="34" t="s">
        <v>65</v>
      </c>
      <c r="L262" s="77">
        <v>381</v>
      </c>
      <c r="M262" s="77"/>
      <c r="N262" s="72"/>
      <c r="O262" s="79" t="s">
        <v>646</v>
      </c>
      <c r="P262" s="81">
        <v>43477.84332175926</v>
      </c>
      <c r="Q262" s="79" t="s">
        <v>765</v>
      </c>
      <c r="R262" s="79"/>
      <c r="S262" s="79"/>
      <c r="T262" s="79"/>
      <c r="U262" s="79"/>
      <c r="V262" s="82" t="s">
        <v>1082</v>
      </c>
      <c r="W262" s="81">
        <v>43477.84332175926</v>
      </c>
      <c r="X262" s="82" t="s">
        <v>1414</v>
      </c>
      <c r="Y262" s="79"/>
      <c r="Z262" s="79"/>
      <c r="AA262" s="85" t="s">
        <v>1759</v>
      </c>
      <c r="AB262" s="79"/>
      <c r="AC262" s="79" t="b">
        <v>0</v>
      </c>
      <c r="AD262" s="79">
        <v>0</v>
      </c>
      <c r="AE262" s="85" t="s">
        <v>1876</v>
      </c>
      <c r="AF262" s="79" t="b">
        <v>0</v>
      </c>
      <c r="AG262" s="79" t="s">
        <v>1909</v>
      </c>
      <c r="AH262" s="79"/>
      <c r="AI262" s="85" t="s">
        <v>1876</v>
      </c>
      <c r="AJ262" s="79" t="b">
        <v>0</v>
      </c>
      <c r="AK262" s="79">
        <v>88</v>
      </c>
      <c r="AL262" s="85" t="s">
        <v>1843</v>
      </c>
      <c r="AM262" s="79" t="s">
        <v>1919</v>
      </c>
      <c r="AN262" s="79" t="b">
        <v>0</v>
      </c>
      <c r="AO262" s="85" t="s">
        <v>1843</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1</v>
      </c>
      <c r="BD262" s="48"/>
      <c r="BE262" s="49"/>
      <c r="BF262" s="48"/>
      <c r="BG262" s="49"/>
      <c r="BH262" s="48"/>
      <c r="BI262" s="49"/>
      <c r="BJ262" s="48"/>
      <c r="BK262" s="49"/>
      <c r="BL262" s="48"/>
    </row>
    <row r="263" spans="1:64" ht="15">
      <c r="A263" s="64" t="s">
        <v>455</v>
      </c>
      <c r="B263" s="64" t="s">
        <v>642</v>
      </c>
      <c r="C263" s="65"/>
      <c r="D263" s="66"/>
      <c r="E263" s="67"/>
      <c r="F263" s="68"/>
      <c r="G263" s="65"/>
      <c r="H263" s="69"/>
      <c r="I263" s="70"/>
      <c r="J263" s="70"/>
      <c r="K263" s="34" t="s">
        <v>65</v>
      </c>
      <c r="L263" s="77">
        <v>383</v>
      </c>
      <c r="M263" s="77"/>
      <c r="N263" s="72"/>
      <c r="O263" s="79" t="s">
        <v>646</v>
      </c>
      <c r="P263" s="81">
        <v>43477.84695601852</v>
      </c>
      <c r="Q263" s="79" t="s">
        <v>765</v>
      </c>
      <c r="R263" s="79"/>
      <c r="S263" s="79"/>
      <c r="T263" s="79"/>
      <c r="U263" s="79"/>
      <c r="V263" s="82" t="s">
        <v>1083</v>
      </c>
      <c r="W263" s="81">
        <v>43477.84695601852</v>
      </c>
      <c r="X263" s="82" t="s">
        <v>1415</v>
      </c>
      <c r="Y263" s="79"/>
      <c r="Z263" s="79"/>
      <c r="AA263" s="85" t="s">
        <v>1760</v>
      </c>
      <c r="AB263" s="79"/>
      <c r="AC263" s="79" t="b">
        <v>0</v>
      </c>
      <c r="AD263" s="79">
        <v>0</v>
      </c>
      <c r="AE263" s="85" t="s">
        <v>1876</v>
      </c>
      <c r="AF263" s="79" t="b">
        <v>0</v>
      </c>
      <c r="AG263" s="79" t="s">
        <v>1909</v>
      </c>
      <c r="AH263" s="79"/>
      <c r="AI263" s="85" t="s">
        <v>1876</v>
      </c>
      <c r="AJ263" s="79" t="b">
        <v>0</v>
      </c>
      <c r="AK263" s="79">
        <v>88</v>
      </c>
      <c r="AL263" s="85" t="s">
        <v>1843</v>
      </c>
      <c r="AM263" s="79" t="s">
        <v>1920</v>
      </c>
      <c r="AN263" s="79" t="b">
        <v>0</v>
      </c>
      <c r="AO263" s="85" t="s">
        <v>1843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c r="BE263" s="49"/>
      <c r="BF263" s="48"/>
      <c r="BG263" s="49"/>
      <c r="BH263" s="48"/>
      <c r="BI263" s="49"/>
      <c r="BJ263" s="48"/>
      <c r="BK263" s="49"/>
      <c r="BL263" s="48"/>
    </row>
    <row r="264" spans="1:64" ht="15">
      <c r="A264" s="64" t="s">
        <v>456</v>
      </c>
      <c r="B264" s="64" t="s">
        <v>642</v>
      </c>
      <c r="C264" s="65"/>
      <c r="D264" s="66"/>
      <c r="E264" s="67"/>
      <c r="F264" s="68"/>
      <c r="G264" s="65"/>
      <c r="H264" s="69"/>
      <c r="I264" s="70"/>
      <c r="J264" s="70"/>
      <c r="K264" s="34" t="s">
        <v>65</v>
      </c>
      <c r="L264" s="77">
        <v>385</v>
      </c>
      <c r="M264" s="77"/>
      <c r="N264" s="72"/>
      <c r="O264" s="79" t="s">
        <v>646</v>
      </c>
      <c r="P264" s="81">
        <v>43477.86040509259</v>
      </c>
      <c r="Q264" s="79" t="s">
        <v>765</v>
      </c>
      <c r="R264" s="79"/>
      <c r="S264" s="79"/>
      <c r="T264" s="79"/>
      <c r="U264" s="79"/>
      <c r="V264" s="82" t="s">
        <v>1084</v>
      </c>
      <c r="W264" s="81">
        <v>43477.86040509259</v>
      </c>
      <c r="X264" s="82" t="s">
        <v>1416</v>
      </c>
      <c r="Y264" s="79"/>
      <c r="Z264" s="79"/>
      <c r="AA264" s="85" t="s">
        <v>1761</v>
      </c>
      <c r="AB264" s="79"/>
      <c r="AC264" s="79" t="b">
        <v>0</v>
      </c>
      <c r="AD264" s="79">
        <v>0</v>
      </c>
      <c r="AE264" s="85" t="s">
        <v>1876</v>
      </c>
      <c r="AF264" s="79" t="b">
        <v>0</v>
      </c>
      <c r="AG264" s="79" t="s">
        <v>1909</v>
      </c>
      <c r="AH264" s="79"/>
      <c r="AI264" s="85" t="s">
        <v>1876</v>
      </c>
      <c r="AJ264" s="79" t="b">
        <v>0</v>
      </c>
      <c r="AK264" s="79">
        <v>88</v>
      </c>
      <c r="AL264" s="85" t="s">
        <v>1843</v>
      </c>
      <c r="AM264" s="79" t="s">
        <v>1923</v>
      </c>
      <c r="AN264" s="79" t="b">
        <v>0</v>
      </c>
      <c r="AO264" s="85" t="s">
        <v>1843</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c r="BE264" s="49"/>
      <c r="BF264" s="48"/>
      <c r="BG264" s="49"/>
      <c r="BH264" s="48"/>
      <c r="BI264" s="49"/>
      <c r="BJ264" s="48"/>
      <c r="BK264" s="49"/>
      <c r="BL264" s="48"/>
    </row>
    <row r="265" spans="1:64" ht="15">
      <c r="A265" s="64" t="s">
        <v>457</v>
      </c>
      <c r="B265" s="64" t="s">
        <v>642</v>
      </c>
      <c r="C265" s="65"/>
      <c r="D265" s="66"/>
      <c r="E265" s="67"/>
      <c r="F265" s="68"/>
      <c r="G265" s="65"/>
      <c r="H265" s="69"/>
      <c r="I265" s="70"/>
      <c r="J265" s="70"/>
      <c r="K265" s="34" t="s">
        <v>65</v>
      </c>
      <c r="L265" s="77">
        <v>387</v>
      </c>
      <c r="M265" s="77"/>
      <c r="N265" s="72"/>
      <c r="O265" s="79" t="s">
        <v>646</v>
      </c>
      <c r="P265" s="81">
        <v>43477.87304398148</v>
      </c>
      <c r="Q265" s="79" t="s">
        <v>765</v>
      </c>
      <c r="R265" s="79"/>
      <c r="S265" s="79"/>
      <c r="T265" s="79"/>
      <c r="U265" s="79"/>
      <c r="V265" s="82" t="s">
        <v>1085</v>
      </c>
      <c r="W265" s="81">
        <v>43477.87304398148</v>
      </c>
      <c r="X265" s="82" t="s">
        <v>1417</v>
      </c>
      <c r="Y265" s="79"/>
      <c r="Z265" s="79"/>
      <c r="AA265" s="85" t="s">
        <v>1762</v>
      </c>
      <c r="AB265" s="79"/>
      <c r="AC265" s="79" t="b">
        <v>0</v>
      </c>
      <c r="AD265" s="79">
        <v>0</v>
      </c>
      <c r="AE265" s="85" t="s">
        <v>1876</v>
      </c>
      <c r="AF265" s="79" t="b">
        <v>0</v>
      </c>
      <c r="AG265" s="79" t="s">
        <v>1909</v>
      </c>
      <c r="AH265" s="79"/>
      <c r="AI265" s="85" t="s">
        <v>1876</v>
      </c>
      <c r="AJ265" s="79" t="b">
        <v>0</v>
      </c>
      <c r="AK265" s="79">
        <v>88</v>
      </c>
      <c r="AL265" s="85" t="s">
        <v>1843</v>
      </c>
      <c r="AM265" s="79" t="s">
        <v>1920</v>
      </c>
      <c r="AN265" s="79" t="b">
        <v>0</v>
      </c>
      <c r="AO265" s="85" t="s">
        <v>1843</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v>
      </c>
      <c r="BC265" s="78" t="str">
        <f>REPLACE(INDEX(GroupVertices[Group],MATCH(Edges24[[#This Row],[Vertex 2]],GroupVertices[Vertex],0)),1,1,"")</f>
        <v>1</v>
      </c>
      <c r="BD265" s="48"/>
      <c r="BE265" s="49"/>
      <c r="BF265" s="48"/>
      <c r="BG265" s="49"/>
      <c r="BH265" s="48"/>
      <c r="BI265" s="49"/>
      <c r="BJ265" s="48"/>
      <c r="BK265" s="49"/>
      <c r="BL265" s="48"/>
    </row>
    <row r="266" spans="1:64" ht="15">
      <c r="A266" s="64" t="s">
        <v>458</v>
      </c>
      <c r="B266" s="64" t="s">
        <v>642</v>
      </c>
      <c r="C266" s="65"/>
      <c r="D266" s="66"/>
      <c r="E266" s="67"/>
      <c r="F266" s="68"/>
      <c r="G266" s="65"/>
      <c r="H266" s="69"/>
      <c r="I266" s="70"/>
      <c r="J266" s="70"/>
      <c r="K266" s="34" t="s">
        <v>65</v>
      </c>
      <c r="L266" s="77">
        <v>389</v>
      </c>
      <c r="M266" s="77"/>
      <c r="N266" s="72"/>
      <c r="O266" s="79" t="s">
        <v>646</v>
      </c>
      <c r="P266" s="81">
        <v>43477.94725694445</v>
      </c>
      <c r="Q266" s="79" t="s">
        <v>765</v>
      </c>
      <c r="R266" s="79"/>
      <c r="S266" s="79"/>
      <c r="T266" s="79"/>
      <c r="U266" s="79"/>
      <c r="V266" s="82" t="s">
        <v>1086</v>
      </c>
      <c r="W266" s="81">
        <v>43477.94725694445</v>
      </c>
      <c r="X266" s="82" t="s">
        <v>1418</v>
      </c>
      <c r="Y266" s="79"/>
      <c r="Z266" s="79"/>
      <c r="AA266" s="85" t="s">
        <v>1763</v>
      </c>
      <c r="AB266" s="79"/>
      <c r="AC266" s="79" t="b">
        <v>0</v>
      </c>
      <c r="AD266" s="79">
        <v>0</v>
      </c>
      <c r="AE266" s="85" t="s">
        <v>1876</v>
      </c>
      <c r="AF266" s="79" t="b">
        <v>0</v>
      </c>
      <c r="AG266" s="79" t="s">
        <v>1909</v>
      </c>
      <c r="AH266" s="79"/>
      <c r="AI266" s="85" t="s">
        <v>1876</v>
      </c>
      <c r="AJ266" s="79" t="b">
        <v>0</v>
      </c>
      <c r="AK266" s="79">
        <v>88</v>
      </c>
      <c r="AL266" s="85" t="s">
        <v>1843</v>
      </c>
      <c r="AM266" s="79" t="s">
        <v>1923</v>
      </c>
      <c r="AN266" s="79" t="b">
        <v>0</v>
      </c>
      <c r="AO266" s="85" t="s">
        <v>1843</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459</v>
      </c>
      <c r="B267" s="64" t="s">
        <v>642</v>
      </c>
      <c r="C267" s="65"/>
      <c r="D267" s="66"/>
      <c r="E267" s="67"/>
      <c r="F267" s="68"/>
      <c r="G267" s="65"/>
      <c r="H267" s="69"/>
      <c r="I267" s="70"/>
      <c r="J267" s="70"/>
      <c r="K267" s="34" t="s">
        <v>65</v>
      </c>
      <c r="L267" s="77">
        <v>391</v>
      </c>
      <c r="M267" s="77"/>
      <c r="N267" s="72"/>
      <c r="O267" s="79" t="s">
        <v>646</v>
      </c>
      <c r="P267" s="81">
        <v>43477.956342592595</v>
      </c>
      <c r="Q267" s="79" t="s">
        <v>765</v>
      </c>
      <c r="R267" s="79"/>
      <c r="S267" s="79"/>
      <c r="T267" s="79"/>
      <c r="U267" s="79"/>
      <c r="V267" s="82" t="s">
        <v>1087</v>
      </c>
      <c r="W267" s="81">
        <v>43477.956342592595</v>
      </c>
      <c r="X267" s="82" t="s">
        <v>1419</v>
      </c>
      <c r="Y267" s="79"/>
      <c r="Z267" s="79"/>
      <c r="AA267" s="85" t="s">
        <v>1764</v>
      </c>
      <c r="AB267" s="79"/>
      <c r="AC267" s="79" t="b">
        <v>0</v>
      </c>
      <c r="AD267" s="79">
        <v>0</v>
      </c>
      <c r="AE267" s="85" t="s">
        <v>1876</v>
      </c>
      <c r="AF267" s="79" t="b">
        <v>0</v>
      </c>
      <c r="AG267" s="79" t="s">
        <v>1909</v>
      </c>
      <c r="AH267" s="79"/>
      <c r="AI267" s="85" t="s">
        <v>1876</v>
      </c>
      <c r="AJ267" s="79" t="b">
        <v>0</v>
      </c>
      <c r="AK267" s="79">
        <v>88</v>
      </c>
      <c r="AL267" s="85" t="s">
        <v>1843</v>
      </c>
      <c r="AM267" s="79" t="s">
        <v>1929</v>
      </c>
      <c r="AN267" s="79" t="b">
        <v>0</v>
      </c>
      <c r="AO267" s="85" t="s">
        <v>1843</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c r="BE267" s="49"/>
      <c r="BF267" s="48"/>
      <c r="BG267" s="49"/>
      <c r="BH267" s="48"/>
      <c r="BI267" s="49"/>
      <c r="BJ267" s="48"/>
      <c r="BK267" s="49"/>
      <c r="BL267" s="48"/>
    </row>
    <row r="268" spans="1:64" ht="15">
      <c r="A268" s="64" t="s">
        <v>460</v>
      </c>
      <c r="B268" s="64" t="s">
        <v>642</v>
      </c>
      <c r="C268" s="65"/>
      <c r="D268" s="66"/>
      <c r="E268" s="67"/>
      <c r="F268" s="68"/>
      <c r="G268" s="65"/>
      <c r="H268" s="69"/>
      <c r="I268" s="70"/>
      <c r="J268" s="70"/>
      <c r="K268" s="34" t="s">
        <v>65</v>
      </c>
      <c r="L268" s="77">
        <v>393</v>
      </c>
      <c r="M268" s="77"/>
      <c r="N268" s="72"/>
      <c r="O268" s="79" t="s">
        <v>646</v>
      </c>
      <c r="P268" s="81">
        <v>43477.978217592594</v>
      </c>
      <c r="Q268" s="79" t="s">
        <v>765</v>
      </c>
      <c r="R268" s="79"/>
      <c r="S268" s="79"/>
      <c r="T268" s="79"/>
      <c r="U268" s="79"/>
      <c r="V268" s="82" t="s">
        <v>1088</v>
      </c>
      <c r="W268" s="81">
        <v>43477.978217592594</v>
      </c>
      <c r="X268" s="82" t="s">
        <v>1420</v>
      </c>
      <c r="Y268" s="79"/>
      <c r="Z268" s="79"/>
      <c r="AA268" s="85" t="s">
        <v>1765</v>
      </c>
      <c r="AB268" s="79"/>
      <c r="AC268" s="79" t="b">
        <v>0</v>
      </c>
      <c r="AD268" s="79">
        <v>0</v>
      </c>
      <c r="AE268" s="85" t="s">
        <v>1876</v>
      </c>
      <c r="AF268" s="79" t="b">
        <v>0</v>
      </c>
      <c r="AG268" s="79" t="s">
        <v>1909</v>
      </c>
      <c r="AH268" s="79"/>
      <c r="AI268" s="85" t="s">
        <v>1876</v>
      </c>
      <c r="AJ268" s="79" t="b">
        <v>0</v>
      </c>
      <c r="AK268" s="79">
        <v>88</v>
      </c>
      <c r="AL268" s="85" t="s">
        <v>1843</v>
      </c>
      <c r="AM268" s="79" t="s">
        <v>1921</v>
      </c>
      <c r="AN268" s="79" t="b">
        <v>0</v>
      </c>
      <c r="AO268" s="85" t="s">
        <v>1843</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c r="BE268" s="49"/>
      <c r="BF268" s="48"/>
      <c r="BG268" s="49"/>
      <c r="BH268" s="48"/>
      <c r="BI268" s="49"/>
      <c r="BJ268" s="48"/>
      <c r="BK268" s="49"/>
      <c r="BL268" s="48"/>
    </row>
    <row r="269" spans="1:64" ht="15">
      <c r="A269" s="64" t="s">
        <v>461</v>
      </c>
      <c r="B269" s="64" t="s">
        <v>642</v>
      </c>
      <c r="C269" s="65"/>
      <c r="D269" s="66"/>
      <c r="E269" s="67"/>
      <c r="F269" s="68"/>
      <c r="G269" s="65"/>
      <c r="H269" s="69"/>
      <c r="I269" s="70"/>
      <c r="J269" s="70"/>
      <c r="K269" s="34" t="s">
        <v>65</v>
      </c>
      <c r="L269" s="77">
        <v>395</v>
      </c>
      <c r="M269" s="77"/>
      <c r="N269" s="72"/>
      <c r="O269" s="79" t="s">
        <v>646</v>
      </c>
      <c r="P269" s="81">
        <v>43477.978842592594</v>
      </c>
      <c r="Q269" s="79" t="s">
        <v>765</v>
      </c>
      <c r="R269" s="79"/>
      <c r="S269" s="79"/>
      <c r="T269" s="79"/>
      <c r="U269" s="79"/>
      <c r="V269" s="82" t="s">
        <v>1089</v>
      </c>
      <c r="W269" s="81">
        <v>43477.978842592594</v>
      </c>
      <c r="X269" s="82" t="s">
        <v>1421</v>
      </c>
      <c r="Y269" s="79"/>
      <c r="Z269" s="79"/>
      <c r="AA269" s="85" t="s">
        <v>1766</v>
      </c>
      <c r="AB269" s="79"/>
      <c r="AC269" s="79" t="b">
        <v>0</v>
      </c>
      <c r="AD269" s="79">
        <v>0</v>
      </c>
      <c r="AE269" s="85" t="s">
        <v>1876</v>
      </c>
      <c r="AF269" s="79" t="b">
        <v>0</v>
      </c>
      <c r="AG269" s="79" t="s">
        <v>1909</v>
      </c>
      <c r="AH269" s="79"/>
      <c r="AI269" s="85" t="s">
        <v>1876</v>
      </c>
      <c r="AJ269" s="79" t="b">
        <v>0</v>
      </c>
      <c r="AK269" s="79">
        <v>88</v>
      </c>
      <c r="AL269" s="85" t="s">
        <v>1843</v>
      </c>
      <c r="AM269" s="79" t="s">
        <v>1923</v>
      </c>
      <c r="AN269" s="79" t="b">
        <v>0</v>
      </c>
      <c r="AO269" s="85" t="s">
        <v>1843</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c r="BE269" s="49"/>
      <c r="BF269" s="48"/>
      <c r="BG269" s="49"/>
      <c r="BH269" s="48"/>
      <c r="BI269" s="49"/>
      <c r="BJ269" s="48"/>
      <c r="BK269" s="49"/>
      <c r="BL269" s="48"/>
    </row>
    <row r="270" spans="1:64" ht="15">
      <c r="A270" s="64" t="s">
        <v>462</v>
      </c>
      <c r="B270" s="64" t="s">
        <v>642</v>
      </c>
      <c r="C270" s="65"/>
      <c r="D270" s="66"/>
      <c r="E270" s="67"/>
      <c r="F270" s="68"/>
      <c r="G270" s="65"/>
      <c r="H270" s="69"/>
      <c r="I270" s="70"/>
      <c r="J270" s="70"/>
      <c r="K270" s="34" t="s">
        <v>65</v>
      </c>
      <c r="L270" s="77">
        <v>397</v>
      </c>
      <c r="M270" s="77"/>
      <c r="N270" s="72"/>
      <c r="O270" s="79" t="s">
        <v>646</v>
      </c>
      <c r="P270" s="81">
        <v>43477.97934027778</v>
      </c>
      <c r="Q270" s="79" t="s">
        <v>765</v>
      </c>
      <c r="R270" s="79"/>
      <c r="S270" s="79"/>
      <c r="T270" s="79"/>
      <c r="U270" s="79"/>
      <c r="V270" s="82" t="s">
        <v>1090</v>
      </c>
      <c r="W270" s="81">
        <v>43477.97934027778</v>
      </c>
      <c r="X270" s="82" t="s">
        <v>1422</v>
      </c>
      <c r="Y270" s="79"/>
      <c r="Z270" s="79"/>
      <c r="AA270" s="85" t="s">
        <v>1767</v>
      </c>
      <c r="AB270" s="79"/>
      <c r="AC270" s="79" t="b">
        <v>0</v>
      </c>
      <c r="AD270" s="79">
        <v>0</v>
      </c>
      <c r="AE270" s="85" t="s">
        <v>1876</v>
      </c>
      <c r="AF270" s="79" t="b">
        <v>0</v>
      </c>
      <c r="AG270" s="79" t="s">
        <v>1909</v>
      </c>
      <c r="AH270" s="79"/>
      <c r="AI270" s="85" t="s">
        <v>1876</v>
      </c>
      <c r="AJ270" s="79" t="b">
        <v>0</v>
      </c>
      <c r="AK270" s="79">
        <v>88</v>
      </c>
      <c r="AL270" s="85" t="s">
        <v>1843</v>
      </c>
      <c r="AM270" s="79" t="s">
        <v>1920</v>
      </c>
      <c r="AN270" s="79" t="b">
        <v>0</v>
      </c>
      <c r="AO270" s="85" t="s">
        <v>1843</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c r="BE270" s="49"/>
      <c r="BF270" s="48"/>
      <c r="BG270" s="49"/>
      <c r="BH270" s="48"/>
      <c r="BI270" s="49"/>
      <c r="BJ270" s="48"/>
      <c r="BK270" s="49"/>
      <c r="BL270" s="48"/>
    </row>
    <row r="271" spans="1:64" ht="15">
      <c r="A271" s="64" t="s">
        <v>463</v>
      </c>
      <c r="B271" s="64" t="s">
        <v>642</v>
      </c>
      <c r="C271" s="65"/>
      <c r="D271" s="66"/>
      <c r="E271" s="67"/>
      <c r="F271" s="68"/>
      <c r="G271" s="65"/>
      <c r="H271" s="69"/>
      <c r="I271" s="70"/>
      <c r="J271" s="70"/>
      <c r="K271" s="34" t="s">
        <v>65</v>
      </c>
      <c r="L271" s="77">
        <v>399</v>
      </c>
      <c r="M271" s="77"/>
      <c r="N271" s="72"/>
      <c r="O271" s="79" t="s">
        <v>646</v>
      </c>
      <c r="P271" s="81">
        <v>43477.980416666665</v>
      </c>
      <c r="Q271" s="79" t="s">
        <v>765</v>
      </c>
      <c r="R271" s="79"/>
      <c r="S271" s="79"/>
      <c r="T271" s="79"/>
      <c r="U271" s="79"/>
      <c r="V271" s="82" t="s">
        <v>1091</v>
      </c>
      <c r="W271" s="81">
        <v>43477.980416666665</v>
      </c>
      <c r="X271" s="82" t="s">
        <v>1423</v>
      </c>
      <c r="Y271" s="79"/>
      <c r="Z271" s="79"/>
      <c r="AA271" s="85" t="s">
        <v>1768</v>
      </c>
      <c r="AB271" s="79"/>
      <c r="AC271" s="79" t="b">
        <v>0</v>
      </c>
      <c r="AD271" s="79">
        <v>0</v>
      </c>
      <c r="AE271" s="85" t="s">
        <v>1876</v>
      </c>
      <c r="AF271" s="79" t="b">
        <v>0</v>
      </c>
      <c r="AG271" s="79" t="s">
        <v>1909</v>
      </c>
      <c r="AH271" s="79"/>
      <c r="AI271" s="85" t="s">
        <v>1876</v>
      </c>
      <c r="AJ271" s="79" t="b">
        <v>0</v>
      </c>
      <c r="AK271" s="79">
        <v>88</v>
      </c>
      <c r="AL271" s="85" t="s">
        <v>1843</v>
      </c>
      <c r="AM271" s="79" t="s">
        <v>1920</v>
      </c>
      <c r="AN271" s="79" t="b">
        <v>0</v>
      </c>
      <c r="AO271" s="85" t="s">
        <v>1843</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v>
      </c>
      <c r="BC271" s="78" t="str">
        <f>REPLACE(INDEX(GroupVertices[Group],MATCH(Edges24[[#This Row],[Vertex 2]],GroupVertices[Vertex],0)),1,1,"")</f>
        <v>1</v>
      </c>
      <c r="BD271" s="48"/>
      <c r="BE271" s="49"/>
      <c r="BF271" s="48"/>
      <c r="BG271" s="49"/>
      <c r="BH271" s="48"/>
      <c r="BI271" s="49"/>
      <c r="BJ271" s="48"/>
      <c r="BK271" s="49"/>
      <c r="BL271" s="48"/>
    </row>
    <row r="272" spans="1:64" ht="15">
      <c r="A272" s="64" t="s">
        <v>464</v>
      </c>
      <c r="B272" s="64" t="s">
        <v>642</v>
      </c>
      <c r="C272" s="65"/>
      <c r="D272" s="66"/>
      <c r="E272" s="67"/>
      <c r="F272" s="68"/>
      <c r="G272" s="65"/>
      <c r="H272" s="69"/>
      <c r="I272" s="70"/>
      <c r="J272" s="70"/>
      <c r="K272" s="34" t="s">
        <v>65</v>
      </c>
      <c r="L272" s="77">
        <v>401</v>
      </c>
      <c r="M272" s="77"/>
      <c r="N272" s="72"/>
      <c r="O272" s="79" t="s">
        <v>646</v>
      </c>
      <c r="P272" s="81">
        <v>43477.98304398148</v>
      </c>
      <c r="Q272" s="79" t="s">
        <v>765</v>
      </c>
      <c r="R272" s="79"/>
      <c r="S272" s="79"/>
      <c r="T272" s="79"/>
      <c r="U272" s="79"/>
      <c r="V272" s="82" t="s">
        <v>1092</v>
      </c>
      <c r="W272" s="81">
        <v>43477.98304398148</v>
      </c>
      <c r="X272" s="82" t="s">
        <v>1424</v>
      </c>
      <c r="Y272" s="79"/>
      <c r="Z272" s="79"/>
      <c r="AA272" s="85" t="s">
        <v>1769</v>
      </c>
      <c r="AB272" s="79"/>
      <c r="AC272" s="79" t="b">
        <v>0</v>
      </c>
      <c r="AD272" s="79">
        <v>0</v>
      </c>
      <c r="AE272" s="85" t="s">
        <v>1876</v>
      </c>
      <c r="AF272" s="79" t="b">
        <v>0</v>
      </c>
      <c r="AG272" s="79" t="s">
        <v>1909</v>
      </c>
      <c r="AH272" s="79"/>
      <c r="AI272" s="85" t="s">
        <v>1876</v>
      </c>
      <c r="AJ272" s="79" t="b">
        <v>0</v>
      </c>
      <c r="AK272" s="79">
        <v>88</v>
      </c>
      <c r="AL272" s="85" t="s">
        <v>1843</v>
      </c>
      <c r="AM272" s="79" t="s">
        <v>1919</v>
      </c>
      <c r="AN272" s="79" t="b">
        <v>0</v>
      </c>
      <c r="AO272" s="85" t="s">
        <v>1843</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1</v>
      </c>
      <c r="BC272" s="78" t="str">
        <f>REPLACE(INDEX(GroupVertices[Group],MATCH(Edges24[[#This Row],[Vertex 2]],GroupVertices[Vertex],0)),1,1,"")</f>
        <v>1</v>
      </c>
      <c r="BD272" s="48"/>
      <c r="BE272" s="49"/>
      <c r="BF272" s="48"/>
      <c r="BG272" s="49"/>
      <c r="BH272" s="48"/>
      <c r="BI272" s="49"/>
      <c r="BJ272" s="48"/>
      <c r="BK272" s="49"/>
      <c r="BL272" s="48"/>
    </row>
    <row r="273" spans="1:64" ht="15">
      <c r="A273" s="64" t="s">
        <v>465</v>
      </c>
      <c r="B273" s="64" t="s">
        <v>642</v>
      </c>
      <c r="C273" s="65"/>
      <c r="D273" s="66"/>
      <c r="E273" s="67"/>
      <c r="F273" s="68"/>
      <c r="G273" s="65"/>
      <c r="H273" s="69"/>
      <c r="I273" s="70"/>
      <c r="J273" s="70"/>
      <c r="K273" s="34" t="s">
        <v>65</v>
      </c>
      <c r="L273" s="77">
        <v>403</v>
      </c>
      <c r="M273" s="77"/>
      <c r="N273" s="72"/>
      <c r="O273" s="79" t="s">
        <v>646</v>
      </c>
      <c r="P273" s="81">
        <v>43477.983125</v>
      </c>
      <c r="Q273" s="79" t="s">
        <v>765</v>
      </c>
      <c r="R273" s="79"/>
      <c r="S273" s="79"/>
      <c r="T273" s="79"/>
      <c r="U273" s="79"/>
      <c r="V273" s="82" t="s">
        <v>1093</v>
      </c>
      <c r="W273" s="81">
        <v>43477.983125</v>
      </c>
      <c r="X273" s="82" t="s">
        <v>1425</v>
      </c>
      <c r="Y273" s="79"/>
      <c r="Z273" s="79"/>
      <c r="AA273" s="85" t="s">
        <v>1770</v>
      </c>
      <c r="AB273" s="79"/>
      <c r="AC273" s="79" t="b">
        <v>0</v>
      </c>
      <c r="AD273" s="79">
        <v>0</v>
      </c>
      <c r="AE273" s="85" t="s">
        <v>1876</v>
      </c>
      <c r="AF273" s="79" t="b">
        <v>0</v>
      </c>
      <c r="AG273" s="79" t="s">
        <v>1909</v>
      </c>
      <c r="AH273" s="79"/>
      <c r="AI273" s="85" t="s">
        <v>1876</v>
      </c>
      <c r="AJ273" s="79" t="b">
        <v>0</v>
      </c>
      <c r="AK273" s="79">
        <v>88</v>
      </c>
      <c r="AL273" s="85" t="s">
        <v>1843</v>
      </c>
      <c r="AM273" s="79" t="s">
        <v>1920</v>
      </c>
      <c r="AN273" s="79" t="b">
        <v>0</v>
      </c>
      <c r="AO273" s="85" t="s">
        <v>1843</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1</v>
      </c>
      <c r="BC273" s="78" t="str">
        <f>REPLACE(INDEX(GroupVertices[Group],MATCH(Edges24[[#This Row],[Vertex 2]],GroupVertices[Vertex],0)),1,1,"")</f>
        <v>1</v>
      </c>
      <c r="BD273" s="48"/>
      <c r="BE273" s="49"/>
      <c r="BF273" s="48"/>
      <c r="BG273" s="49"/>
      <c r="BH273" s="48"/>
      <c r="BI273" s="49"/>
      <c r="BJ273" s="48"/>
      <c r="BK273" s="49"/>
      <c r="BL273" s="48"/>
    </row>
    <row r="274" spans="1:64" ht="15">
      <c r="A274" s="64" t="s">
        <v>466</v>
      </c>
      <c r="B274" s="64" t="s">
        <v>642</v>
      </c>
      <c r="C274" s="65"/>
      <c r="D274" s="66"/>
      <c r="E274" s="67"/>
      <c r="F274" s="68"/>
      <c r="G274" s="65"/>
      <c r="H274" s="69"/>
      <c r="I274" s="70"/>
      <c r="J274" s="70"/>
      <c r="K274" s="34" t="s">
        <v>65</v>
      </c>
      <c r="L274" s="77">
        <v>405</v>
      </c>
      <c r="M274" s="77"/>
      <c r="N274" s="72"/>
      <c r="O274" s="79" t="s">
        <v>646</v>
      </c>
      <c r="P274" s="81">
        <v>43477.98395833333</v>
      </c>
      <c r="Q274" s="79" t="s">
        <v>765</v>
      </c>
      <c r="R274" s="79"/>
      <c r="S274" s="79"/>
      <c r="T274" s="79"/>
      <c r="U274" s="79"/>
      <c r="V274" s="82" t="s">
        <v>1094</v>
      </c>
      <c r="W274" s="81">
        <v>43477.98395833333</v>
      </c>
      <c r="X274" s="82" t="s">
        <v>1426</v>
      </c>
      <c r="Y274" s="79"/>
      <c r="Z274" s="79"/>
      <c r="AA274" s="85" t="s">
        <v>1771</v>
      </c>
      <c r="AB274" s="79"/>
      <c r="AC274" s="79" t="b">
        <v>0</v>
      </c>
      <c r="AD274" s="79">
        <v>0</v>
      </c>
      <c r="AE274" s="85" t="s">
        <v>1876</v>
      </c>
      <c r="AF274" s="79" t="b">
        <v>0</v>
      </c>
      <c r="AG274" s="79" t="s">
        <v>1909</v>
      </c>
      <c r="AH274" s="79"/>
      <c r="AI274" s="85" t="s">
        <v>1876</v>
      </c>
      <c r="AJ274" s="79" t="b">
        <v>0</v>
      </c>
      <c r="AK274" s="79">
        <v>88</v>
      </c>
      <c r="AL274" s="85" t="s">
        <v>1843</v>
      </c>
      <c r="AM274" s="79" t="s">
        <v>1920</v>
      </c>
      <c r="AN274" s="79" t="b">
        <v>0</v>
      </c>
      <c r="AO274" s="85" t="s">
        <v>1843</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v>
      </c>
      <c r="BD274" s="48"/>
      <c r="BE274" s="49"/>
      <c r="BF274" s="48"/>
      <c r="BG274" s="49"/>
      <c r="BH274" s="48"/>
      <c r="BI274" s="49"/>
      <c r="BJ274" s="48"/>
      <c r="BK274" s="49"/>
      <c r="BL274" s="48"/>
    </row>
    <row r="275" spans="1:64" ht="15">
      <c r="A275" s="64" t="s">
        <v>467</v>
      </c>
      <c r="B275" s="64" t="s">
        <v>642</v>
      </c>
      <c r="C275" s="65"/>
      <c r="D275" s="66"/>
      <c r="E275" s="67"/>
      <c r="F275" s="68"/>
      <c r="G275" s="65"/>
      <c r="H275" s="69"/>
      <c r="I275" s="70"/>
      <c r="J275" s="70"/>
      <c r="K275" s="34" t="s">
        <v>65</v>
      </c>
      <c r="L275" s="77">
        <v>407</v>
      </c>
      <c r="M275" s="77"/>
      <c r="N275" s="72"/>
      <c r="O275" s="79" t="s">
        <v>646</v>
      </c>
      <c r="P275" s="81">
        <v>43477.98457175926</v>
      </c>
      <c r="Q275" s="79" t="s">
        <v>765</v>
      </c>
      <c r="R275" s="79"/>
      <c r="S275" s="79"/>
      <c r="T275" s="79"/>
      <c r="U275" s="79"/>
      <c r="V275" s="82" t="s">
        <v>1095</v>
      </c>
      <c r="W275" s="81">
        <v>43477.98457175926</v>
      </c>
      <c r="X275" s="82" t="s">
        <v>1427</v>
      </c>
      <c r="Y275" s="79"/>
      <c r="Z275" s="79"/>
      <c r="AA275" s="85" t="s">
        <v>1772</v>
      </c>
      <c r="AB275" s="79"/>
      <c r="AC275" s="79" t="b">
        <v>0</v>
      </c>
      <c r="AD275" s="79">
        <v>0</v>
      </c>
      <c r="AE275" s="85" t="s">
        <v>1876</v>
      </c>
      <c r="AF275" s="79" t="b">
        <v>0</v>
      </c>
      <c r="AG275" s="79" t="s">
        <v>1909</v>
      </c>
      <c r="AH275" s="79"/>
      <c r="AI275" s="85" t="s">
        <v>1876</v>
      </c>
      <c r="AJ275" s="79" t="b">
        <v>0</v>
      </c>
      <c r="AK275" s="79">
        <v>88</v>
      </c>
      <c r="AL275" s="85" t="s">
        <v>1843</v>
      </c>
      <c r="AM275" s="79" t="s">
        <v>1920</v>
      </c>
      <c r="AN275" s="79" t="b">
        <v>0</v>
      </c>
      <c r="AO275" s="85" t="s">
        <v>1843</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c r="BE275" s="49"/>
      <c r="BF275" s="48"/>
      <c r="BG275" s="49"/>
      <c r="BH275" s="48"/>
      <c r="BI275" s="49"/>
      <c r="BJ275" s="48"/>
      <c r="BK275" s="49"/>
      <c r="BL275" s="48"/>
    </row>
    <row r="276" spans="1:64" ht="15">
      <c r="A276" s="64" t="s">
        <v>468</v>
      </c>
      <c r="B276" s="64" t="s">
        <v>642</v>
      </c>
      <c r="C276" s="65"/>
      <c r="D276" s="66"/>
      <c r="E276" s="67"/>
      <c r="F276" s="68"/>
      <c r="G276" s="65"/>
      <c r="H276" s="69"/>
      <c r="I276" s="70"/>
      <c r="J276" s="70"/>
      <c r="K276" s="34" t="s">
        <v>65</v>
      </c>
      <c r="L276" s="77">
        <v>409</v>
      </c>
      <c r="M276" s="77"/>
      <c r="N276" s="72"/>
      <c r="O276" s="79" t="s">
        <v>646</v>
      </c>
      <c r="P276" s="81">
        <v>43477.985659722224</v>
      </c>
      <c r="Q276" s="79" t="s">
        <v>765</v>
      </c>
      <c r="R276" s="79"/>
      <c r="S276" s="79"/>
      <c r="T276" s="79"/>
      <c r="U276" s="79"/>
      <c r="V276" s="82" t="s">
        <v>1096</v>
      </c>
      <c r="W276" s="81">
        <v>43477.985659722224</v>
      </c>
      <c r="X276" s="82" t="s">
        <v>1428</v>
      </c>
      <c r="Y276" s="79"/>
      <c r="Z276" s="79"/>
      <c r="AA276" s="85" t="s">
        <v>1773</v>
      </c>
      <c r="AB276" s="79"/>
      <c r="AC276" s="79" t="b">
        <v>0</v>
      </c>
      <c r="AD276" s="79">
        <v>0</v>
      </c>
      <c r="AE276" s="85" t="s">
        <v>1876</v>
      </c>
      <c r="AF276" s="79" t="b">
        <v>0</v>
      </c>
      <c r="AG276" s="79" t="s">
        <v>1909</v>
      </c>
      <c r="AH276" s="79"/>
      <c r="AI276" s="85" t="s">
        <v>1876</v>
      </c>
      <c r="AJ276" s="79" t="b">
        <v>0</v>
      </c>
      <c r="AK276" s="79">
        <v>88</v>
      </c>
      <c r="AL276" s="85" t="s">
        <v>1843</v>
      </c>
      <c r="AM276" s="79" t="s">
        <v>1920</v>
      </c>
      <c r="AN276" s="79" t="b">
        <v>0</v>
      </c>
      <c r="AO276" s="85" t="s">
        <v>1843</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c r="BE276" s="49"/>
      <c r="BF276" s="48"/>
      <c r="BG276" s="49"/>
      <c r="BH276" s="48"/>
      <c r="BI276" s="49"/>
      <c r="BJ276" s="48"/>
      <c r="BK276" s="49"/>
      <c r="BL276" s="48"/>
    </row>
    <row r="277" spans="1:64" ht="15">
      <c r="A277" s="64" t="s">
        <v>469</v>
      </c>
      <c r="B277" s="64" t="s">
        <v>642</v>
      </c>
      <c r="C277" s="65"/>
      <c r="D277" s="66"/>
      <c r="E277" s="67"/>
      <c r="F277" s="68"/>
      <c r="G277" s="65"/>
      <c r="H277" s="69"/>
      <c r="I277" s="70"/>
      <c r="J277" s="70"/>
      <c r="K277" s="34" t="s">
        <v>65</v>
      </c>
      <c r="L277" s="77">
        <v>411</v>
      </c>
      <c r="M277" s="77"/>
      <c r="N277" s="72"/>
      <c r="O277" s="79" t="s">
        <v>646</v>
      </c>
      <c r="P277" s="81">
        <v>43477.98646990741</v>
      </c>
      <c r="Q277" s="79" t="s">
        <v>765</v>
      </c>
      <c r="R277" s="79"/>
      <c r="S277" s="79"/>
      <c r="T277" s="79"/>
      <c r="U277" s="79"/>
      <c r="V277" s="82" t="s">
        <v>1097</v>
      </c>
      <c r="W277" s="81">
        <v>43477.98646990741</v>
      </c>
      <c r="X277" s="82" t="s">
        <v>1429</v>
      </c>
      <c r="Y277" s="79"/>
      <c r="Z277" s="79"/>
      <c r="AA277" s="85" t="s">
        <v>1774</v>
      </c>
      <c r="AB277" s="79"/>
      <c r="AC277" s="79" t="b">
        <v>0</v>
      </c>
      <c r="AD277" s="79">
        <v>0</v>
      </c>
      <c r="AE277" s="85" t="s">
        <v>1876</v>
      </c>
      <c r="AF277" s="79" t="b">
        <v>0</v>
      </c>
      <c r="AG277" s="79" t="s">
        <v>1909</v>
      </c>
      <c r="AH277" s="79"/>
      <c r="AI277" s="85" t="s">
        <v>1876</v>
      </c>
      <c r="AJ277" s="79" t="b">
        <v>0</v>
      </c>
      <c r="AK277" s="79">
        <v>88</v>
      </c>
      <c r="AL277" s="85" t="s">
        <v>1843</v>
      </c>
      <c r="AM277" s="79" t="s">
        <v>1921</v>
      </c>
      <c r="AN277" s="79" t="b">
        <v>0</v>
      </c>
      <c r="AO277" s="85" t="s">
        <v>1843</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1</v>
      </c>
      <c r="BC277" s="78" t="str">
        <f>REPLACE(INDEX(GroupVertices[Group],MATCH(Edges24[[#This Row],[Vertex 2]],GroupVertices[Vertex],0)),1,1,"")</f>
        <v>1</v>
      </c>
      <c r="BD277" s="48"/>
      <c r="BE277" s="49"/>
      <c r="BF277" s="48"/>
      <c r="BG277" s="49"/>
      <c r="BH277" s="48"/>
      <c r="BI277" s="49"/>
      <c r="BJ277" s="48"/>
      <c r="BK277" s="49"/>
      <c r="BL277" s="48"/>
    </row>
    <row r="278" spans="1:64" ht="15">
      <c r="A278" s="64" t="s">
        <v>470</v>
      </c>
      <c r="B278" s="64" t="s">
        <v>642</v>
      </c>
      <c r="C278" s="65"/>
      <c r="D278" s="66"/>
      <c r="E278" s="67"/>
      <c r="F278" s="68"/>
      <c r="G278" s="65"/>
      <c r="H278" s="69"/>
      <c r="I278" s="70"/>
      <c r="J278" s="70"/>
      <c r="K278" s="34" t="s">
        <v>65</v>
      </c>
      <c r="L278" s="77">
        <v>413</v>
      </c>
      <c r="M278" s="77"/>
      <c r="N278" s="72"/>
      <c r="O278" s="79" t="s">
        <v>646</v>
      </c>
      <c r="P278" s="81">
        <v>43477.98664351852</v>
      </c>
      <c r="Q278" s="79" t="s">
        <v>765</v>
      </c>
      <c r="R278" s="79"/>
      <c r="S278" s="79"/>
      <c r="T278" s="79"/>
      <c r="U278" s="79"/>
      <c r="V278" s="82" t="s">
        <v>1098</v>
      </c>
      <c r="W278" s="81">
        <v>43477.98664351852</v>
      </c>
      <c r="X278" s="82" t="s">
        <v>1430</v>
      </c>
      <c r="Y278" s="79"/>
      <c r="Z278" s="79"/>
      <c r="AA278" s="85" t="s">
        <v>1775</v>
      </c>
      <c r="AB278" s="79"/>
      <c r="AC278" s="79" t="b">
        <v>0</v>
      </c>
      <c r="AD278" s="79">
        <v>0</v>
      </c>
      <c r="AE278" s="85" t="s">
        <v>1876</v>
      </c>
      <c r="AF278" s="79" t="b">
        <v>0</v>
      </c>
      <c r="AG278" s="79" t="s">
        <v>1909</v>
      </c>
      <c r="AH278" s="79"/>
      <c r="AI278" s="85" t="s">
        <v>1876</v>
      </c>
      <c r="AJ278" s="79" t="b">
        <v>0</v>
      </c>
      <c r="AK278" s="79">
        <v>88</v>
      </c>
      <c r="AL278" s="85" t="s">
        <v>1843</v>
      </c>
      <c r="AM278" s="79" t="s">
        <v>1919</v>
      </c>
      <c r="AN278" s="79" t="b">
        <v>0</v>
      </c>
      <c r="AO278" s="85" t="s">
        <v>1843</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1</v>
      </c>
      <c r="BC278" s="78" t="str">
        <f>REPLACE(INDEX(GroupVertices[Group],MATCH(Edges24[[#This Row],[Vertex 2]],GroupVertices[Vertex],0)),1,1,"")</f>
        <v>1</v>
      </c>
      <c r="BD278" s="48"/>
      <c r="BE278" s="49"/>
      <c r="BF278" s="48"/>
      <c r="BG278" s="49"/>
      <c r="BH278" s="48"/>
      <c r="BI278" s="49"/>
      <c r="BJ278" s="48"/>
      <c r="BK278" s="49"/>
      <c r="BL278" s="48"/>
    </row>
    <row r="279" spans="1:64" ht="15">
      <c r="A279" s="64" t="s">
        <v>471</v>
      </c>
      <c r="B279" s="64" t="s">
        <v>642</v>
      </c>
      <c r="C279" s="65"/>
      <c r="D279" s="66"/>
      <c r="E279" s="67"/>
      <c r="F279" s="68"/>
      <c r="G279" s="65"/>
      <c r="H279" s="69"/>
      <c r="I279" s="70"/>
      <c r="J279" s="70"/>
      <c r="K279" s="34" t="s">
        <v>65</v>
      </c>
      <c r="L279" s="77">
        <v>415</v>
      </c>
      <c r="M279" s="77"/>
      <c r="N279" s="72"/>
      <c r="O279" s="79" t="s">
        <v>646</v>
      </c>
      <c r="P279" s="81">
        <v>43477.9871875</v>
      </c>
      <c r="Q279" s="79" t="s">
        <v>765</v>
      </c>
      <c r="R279" s="79"/>
      <c r="S279" s="79"/>
      <c r="T279" s="79"/>
      <c r="U279" s="79"/>
      <c r="V279" s="82" t="s">
        <v>1099</v>
      </c>
      <c r="W279" s="81">
        <v>43477.9871875</v>
      </c>
      <c r="X279" s="82" t="s">
        <v>1431</v>
      </c>
      <c r="Y279" s="79"/>
      <c r="Z279" s="79"/>
      <c r="AA279" s="85" t="s">
        <v>1776</v>
      </c>
      <c r="AB279" s="79"/>
      <c r="AC279" s="79" t="b">
        <v>0</v>
      </c>
      <c r="AD279" s="79">
        <v>0</v>
      </c>
      <c r="AE279" s="85" t="s">
        <v>1876</v>
      </c>
      <c r="AF279" s="79" t="b">
        <v>0</v>
      </c>
      <c r="AG279" s="79" t="s">
        <v>1909</v>
      </c>
      <c r="AH279" s="79"/>
      <c r="AI279" s="85" t="s">
        <v>1876</v>
      </c>
      <c r="AJ279" s="79" t="b">
        <v>0</v>
      </c>
      <c r="AK279" s="79">
        <v>88</v>
      </c>
      <c r="AL279" s="85" t="s">
        <v>1843</v>
      </c>
      <c r="AM279" s="79" t="s">
        <v>1923</v>
      </c>
      <c r="AN279" s="79" t="b">
        <v>0</v>
      </c>
      <c r="AO279" s="85" t="s">
        <v>1843</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v>
      </c>
      <c r="BC279" s="78" t="str">
        <f>REPLACE(INDEX(GroupVertices[Group],MATCH(Edges24[[#This Row],[Vertex 2]],GroupVertices[Vertex],0)),1,1,"")</f>
        <v>1</v>
      </c>
      <c r="BD279" s="48"/>
      <c r="BE279" s="49"/>
      <c r="BF279" s="48"/>
      <c r="BG279" s="49"/>
      <c r="BH279" s="48"/>
      <c r="BI279" s="49"/>
      <c r="BJ279" s="48"/>
      <c r="BK279" s="49"/>
      <c r="BL279" s="48"/>
    </row>
    <row r="280" spans="1:64" ht="15">
      <c r="A280" s="64" t="s">
        <v>472</v>
      </c>
      <c r="B280" s="64" t="s">
        <v>642</v>
      </c>
      <c r="C280" s="65"/>
      <c r="D280" s="66"/>
      <c r="E280" s="67"/>
      <c r="F280" s="68"/>
      <c r="G280" s="65"/>
      <c r="H280" s="69"/>
      <c r="I280" s="70"/>
      <c r="J280" s="70"/>
      <c r="K280" s="34" t="s">
        <v>65</v>
      </c>
      <c r="L280" s="77">
        <v>417</v>
      </c>
      <c r="M280" s="77"/>
      <c r="N280" s="72"/>
      <c r="O280" s="79" t="s">
        <v>646</v>
      </c>
      <c r="P280" s="81">
        <v>43477.98738425926</v>
      </c>
      <c r="Q280" s="79" t="s">
        <v>765</v>
      </c>
      <c r="R280" s="79"/>
      <c r="S280" s="79"/>
      <c r="T280" s="79"/>
      <c r="U280" s="79"/>
      <c r="V280" s="82" t="s">
        <v>1100</v>
      </c>
      <c r="W280" s="81">
        <v>43477.98738425926</v>
      </c>
      <c r="X280" s="82" t="s">
        <v>1432</v>
      </c>
      <c r="Y280" s="79"/>
      <c r="Z280" s="79"/>
      <c r="AA280" s="85" t="s">
        <v>1777</v>
      </c>
      <c r="AB280" s="79"/>
      <c r="AC280" s="79" t="b">
        <v>0</v>
      </c>
      <c r="AD280" s="79">
        <v>0</v>
      </c>
      <c r="AE280" s="85" t="s">
        <v>1876</v>
      </c>
      <c r="AF280" s="79" t="b">
        <v>0</v>
      </c>
      <c r="AG280" s="79" t="s">
        <v>1909</v>
      </c>
      <c r="AH280" s="79"/>
      <c r="AI280" s="85" t="s">
        <v>1876</v>
      </c>
      <c r="AJ280" s="79" t="b">
        <v>0</v>
      </c>
      <c r="AK280" s="79">
        <v>88</v>
      </c>
      <c r="AL280" s="85" t="s">
        <v>1843</v>
      </c>
      <c r="AM280" s="79" t="s">
        <v>1921</v>
      </c>
      <c r="AN280" s="79" t="b">
        <v>0</v>
      </c>
      <c r="AO280" s="85" t="s">
        <v>1843</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1</v>
      </c>
      <c r="BC280" s="78" t="str">
        <f>REPLACE(INDEX(GroupVertices[Group],MATCH(Edges24[[#This Row],[Vertex 2]],GroupVertices[Vertex],0)),1,1,"")</f>
        <v>1</v>
      </c>
      <c r="BD280" s="48"/>
      <c r="BE280" s="49"/>
      <c r="BF280" s="48"/>
      <c r="BG280" s="49"/>
      <c r="BH280" s="48"/>
      <c r="BI280" s="49"/>
      <c r="BJ280" s="48"/>
      <c r="BK280" s="49"/>
      <c r="BL280" s="48"/>
    </row>
    <row r="281" spans="1:64" ht="15">
      <c r="A281" s="64" t="s">
        <v>473</v>
      </c>
      <c r="B281" s="64" t="s">
        <v>642</v>
      </c>
      <c r="C281" s="65"/>
      <c r="D281" s="66"/>
      <c r="E281" s="67"/>
      <c r="F281" s="68"/>
      <c r="G281" s="65"/>
      <c r="H281" s="69"/>
      <c r="I281" s="70"/>
      <c r="J281" s="70"/>
      <c r="K281" s="34" t="s">
        <v>65</v>
      </c>
      <c r="L281" s="77">
        <v>419</v>
      </c>
      <c r="M281" s="77"/>
      <c r="N281" s="72"/>
      <c r="O281" s="79" t="s">
        <v>646</v>
      </c>
      <c r="P281" s="81">
        <v>43477.99182870371</v>
      </c>
      <c r="Q281" s="79" t="s">
        <v>765</v>
      </c>
      <c r="R281" s="79"/>
      <c r="S281" s="79"/>
      <c r="T281" s="79"/>
      <c r="U281" s="79"/>
      <c r="V281" s="82" t="s">
        <v>1101</v>
      </c>
      <c r="W281" s="81">
        <v>43477.99182870371</v>
      </c>
      <c r="X281" s="82" t="s">
        <v>1433</v>
      </c>
      <c r="Y281" s="79"/>
      <c r="Z281" s="79"/>
      <c r="AA281" s="85" t="s">
        <v>1778</v>
      </c>
      <c r="AB281" s="79"/>
      <c r="AC281" s="79" t="b">
        <v>0</v>
      </c>
      <c r="AD281" s="79">
        <v>0</v>
      </c>
      <c r="AE281" s="85" t="s">
        <v>1876</v>
      </c>
      <c r="AF281" s="79" t="b">
        <v>0</v>
      </c>
      <c r="AG281" s="79" t="s">
        <v>1909</v>
      </c>
      <c r="AH281" s="79"/>
      <c r="AI281" s="85" t="s">
        <v>1876</v>
      </c>
      <c r="AJ281" s="79" t="b">
        <v>0</v>
      </c>
      <c r="AK281" s="79">
        <v>88</v>
      </c>
      <c r="AL281" s="85" t="s">
        <v>1843</v>
      </c>
      <c r="AM281" s="79" t="s">
        <v>1920</v>
      </c>
      <c r="AN281" s="79" t="b">
        <v>0</v>
      </c>
      <c r="AO281" s="85" t="s">
        <v>1843</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1</v>
      </c>
      <c r="BC281" s="78" t="str">
        <f>REPLACE(INDEX(GroupVertices[Group],MATCH(Edges24[[#This Row],[Vertex 2]],GroupVertices[Vertex],0)),1,1,"")</f>
        <v>1</v>
      </c>
      <c r="BD281" s="48"/>
      <c r="BE281" s="49"/>
      <c r="BF281" s="48"/>
      <c r="BG281" s="49"/>
      <c r="BH281" s="48"/>
      <c r="BI281" s="49"/>
      <c r="BJ281" s="48"/>
      <c r="BK281" s="49"/>
      <c r="BL281" s="48"/>
    </row>
    <row r="282" spans="1:64" ht="15">
      <c r="A282" s="64" t="s">
        <v>474</v>
      </c>
      <c r="B282" s="64" t="s">
        <v>642</v>
      </c>
      <c r="C282" s="65"/>
      <c r="D282" s="66"/>
      <c r="E282" s="67"/>
      <c r="F282" s="68"/>
      <c r="G282" s="65"/>
      <c r="H282" s="69"/>
      <c r="I282" s="70"/>
      <c r="J282" s="70"/>
      <c r="K282" s="34" t="s">
        <v>65</v>
      </c>
      <c r="L282" s="77">
        <v>421</v>
      </c>
      <c r="M282" s="77"/>
      <c r="N282" s="72"/>
      <c r="O282" s="79" t="s">
        <v>646</v>
      </c>
      <c r="P282" s="81">
        <v>43478.002800925926</v>
      </c>
      <c r="Q282" s="79" t="s">
        <v>765</v>
      </c>
      <c r="R282" s="79"/>
      <c r="S282" s="79"/>
      <c r="T282" s="79"/>
      <c r="U282" s="79"/>
      <c r="V282" s="82" t="s">
        <v>1102</v>
      </c>
      <c r="W282" s="81">
        <v>43478.002800925926</v>
      </c>
      <c r="X282" s="82" t="s">
        <v>1434</v>
      </c>
      <c r="Y282" s="79"/>
      <c r="Z282" s="79"/>
      <c r="AA282" s="85" t="s">
        <v>1779</v>
      </c>
      <c r="AB282" s="79"/>
      <c r="AC282" s="79" t="b">
        <v>0</v>
      </c>
      <c r="AD282" s="79">
        <v>0</v>
      </c>
      <c r="AE282" s="85" t="s">
        <v>1876</v>
      </c>
      <c r="AF282" s="79" t="b">
        <v>0</v>
      </c>
      <c r="AG282" s="79" t="s">
        <v>1909</v>
      </c>
      <c r="AH282" s="79"/>
      <c r="AI282" s="85" t="s">
        <v>1876</v>
      </c>
      <c r="AJ282" s="79" t="b">
        <v>0</v>
      </c>
      <c r="AK282" s="79">
        <v>88</v>
      </c>
      <c r="AL282" s="85" t="s">
        <v>1843</v>
      </c>
      <c r="AM282" s="79" t="s">
        <v>1929</v>
      </c>
      <c r="AN282" s="79" t="b">
        <v>0</v>
      </c>
      <c r="AO282" s="85" t="s">
        <v>1843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c r="BE282" s="49"/>
      <c r="BF282" s="48"/>
      <c r="BG282" s="49"/>
      <c r="BH282" s="48"/>
      <c r="BI282" s="49"/>
      <c r="BJ282" s="48"/>
      <c r="BK282" s="49"/>
      <c r="BL282" s="48"/>
    </row>
    <row r="283" spans="1:64" ht="15">
      <c r="A283" s="64" t="s">
        <v>475</v>
      </c>
      <c r="B283" s="64" t="s">
        <v>642</v>
      </c>
      <c r="C283" s="65"/>
      <c r="D283" s="66"/>
      <c r="E283" s="67"/>
      <c r="F283" s="68"/>
      <c r="G283" s="65"/>
      <c r="H283" s="69"/>
      <c r="I283" s="70"/>
      <c r="J283" s="70"/>
      <c r="K283" s="34" t="s">
        <v>65</v>
      </c>
      <c r="L283" s="77">
        <v>423</v>
      </c>
      <c r="M283" s="77"/>
      <c r="N283" s="72"/>
      <c r="O283" s="79" t="s">
        <v>646</v>
      </c>
      <c r="P283" s="81">
        <v>43478.00859953704</v>
      </c>
      <c r="Q283" s="79" t="s">
        <v>765</v>
      </c>
      <c r="R283" s="79"/>
      <c r="S283" s="79"/>
      <c r="T283" s="79"/>
      <c r="U283" s="79"/>
      <c r="V283" s="82" t="s">
        <v>1103</v>
      </c>
      <c r="W283" s="81">
        <v>43478.00859953704</v>
      </c>
      <c r="X283" s="82" t="s">
        <v>1435</v>
      </c>
      <c r="Y283" s="79"/>
      <c r="Z283" s="79"/>
      <c r="AA283" s="85" t="s">
        <v>1780</v>
      </c>
      <c r="AB283" s="79"/>
      <c r="AC283" s="79" t="b">
        <v>0</v>
      </c>
      <c r="AD283" s="79">
        <v>0</v>
      </c>
      <c r="AE283" s="85" t="s">
        <v>1876</v>
      </c>
      <c r="AF283" s="79" t="b">
        <v>0</v>
      </c>
      <c r="AG283" s="79" t="s">
        <v>1909</v>
      </c>
      <c r="AH283" s="79"/>
      <c r="AI283" s="85" t="s">
        <v>1876</v>
      </c>
      <c r="AJ283" s="79" t="b">
        <v>0</v>
      </c>
      <c r="AK283" s="79">
        <v>88</v>
      </c>
      <c r="AL283" s="85" t="s">
        <v>1843</v>
      </c>
      <c r="AM283" s="79" t="s">
        <v>1919</v>
      </c>
      <c r="AN283" s="79" t="b">
        <v>0</v>
      </c>
      <c r="AO283" s="85" t="s">
        <v>1843</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c r="BE283" s="49"/>
      <c r="BF283" s="48"/>
      <c r="BG283" s="49"/>
      <c r="BH283" s="48"/>
      <c r="BI283" s="49"/>
      <c r="BJ283" s="48"/>
      <c r="BK283" s="49"/>
      <c r="BL283" s="48"/>
    </row>
    <row r="284" spans="1:64" ht="15">
      <c r="A284" s="64" t="s">
        <v>476</v>
      </c>
      <c r="B284" s="64" t="s">
        <v>642</v>
      </c>
      <c r="C284" s="65"/>
      <c r="D284" s="66"/>
      <c r="E284" s="67"/>
      <c r="F284" s="68"/>
      <c r="G284" s="65"/>
      <c r="H284" s="69"/>
      <c r="I284" s="70"/>
      <c r="J284" s="70"/>
      <c r="K284" s="34" t="s">
        <v>65</v>
      </c>
      <c r="L284" s="77">
        <v>425</v>
      </c>
      <c r="M284" s="77"/>
      <c r="N284" s="72"/>
      <c r="O284" s="79" t="s">
        <v>646</v>
      </c>
      <c r="P284" s="81">
        <v>43478.02767361111</v>
      </c>
      <c r="Q284" s="79" t="s">
        <v>765</v>
      </c>
      <c r="R284" s="79"/>
      <c r="S284" s="79"/>
      <c r="T284" s="79"/>
      <c r="U284" s="79"/>
      <c r="V284" s="82" t="s">
        <v>1104</v>
      </c>
      <c r="W284" s="81">
        <v>43478.02767361111</v>
      </c>
      <c r="X284" s="82" t="s">
        <v>1436</v>
      </c>
      <c r="Y284" s="79"/>
      <c r="Z284" s="79"/>
      <c r="AA284" s="85" t="s">
        <v>1781</v>
      </c>
      <c r="AB284" s="79"/>
      <c r="AC284" s="79" t="b">
        <v>0</v>
      </c>
      <c r="AD284" s="79">
        <v>0</v>
      </c>
      <c r="AE284" s="85" t="s">
        <v>1876</v>
      </c>
      <c r="AF284" s="79" t="b">
        <v>0</v>
      </c>
      <c r="AG284" s="79" t="s">
        <v>1909</v>
      </c>
      <c r="AH284" s="79"/>
      <c r="AI284" s="85" t="s">
        <v>1876</v>
      </c>
      <c r="AJ284" s="79" t="b">
        <v>0</v>
      </c>
      <c r="AK284" s="79">
        <v>88</v>
      </c>
      <c r="AL284" s="85" t="s">
        <v>1843</v>
      </c>
      <c r="AM284" s="79" t="s">
        <v>1920</v>
      </c>
      <c r="AN284" s="79" t="b">
        <v>0</v>
      </c>
      <c r="AO284" s="85" t="s">
        <v>1843</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477</v>
      </c>
      <c r="B285" s="64" t="s">
        <v>642</v>
      </c>
      <c r="C285" s="65"/>
      <c r="D285" s="66"/>
      <c r="E285" s="67"/>
      <c r="F285" s="68"/>
      <c r="G285" s="65"/>
      <c r="H285" s="69"/>
      <c r="I285" s="70"/>
      <c r="J285" s="70"/>
      <c r="K285" s="34" t="s">
        <v>65</v>
      </c>
      <c r="L285" s="77">
        <v>427</v>
      </c>
      <c r="M285" s="77"/>
      <c r="N285" s="72"/>
      <c r="O285" s="79" t="s">
        <v>646</v>
      </c>
      <c r="P285" s="81">
        <v>43478.04185185185</v>
      </c>
      <c r="Q285" s="79" t="s">
        <v>765</v>
      </c>
      <c r="R285" s="79"/>
      <c r="S285" s="79"/>
      <c r="T285" s="79"/>
      <c r="U285" s="79"/>
      <c r="V285" s="82" t="s">
        <v>1105</v>
      </c>
      <c r="W285" s="81">
        <v>43478.04185185185</v>
      </c>
      <c r="X285" s="82" t="s">
        <v>1437</v>
      </c>
      <c r="Y285" s="79"/>
      <c r="Z285" s="79"/>
      <c r="AA285" s="85" t="s">
        <v>1782</v>
      </c>
      <c r="AB285" s="79"/>
      <c r="AC285" s="79" t="b">
        <v>0</v>
      </c>
      <c r="AD285" s="79">
        <v>0</v>
      </c>
      <c r="AE285" s="85" t="s">
        <v>1876</v>
      </c>
      <c r="AF285" s="79" t="b">
        <v>0</v>
      </c>
      <c r="AG285" s="79" t="s">
        <v>1909</v>
      </c>
      <c r="AH285" s="79"/>
      <c r="AI285" s="85" t="s">
        <v>1876</v>
      </c>
      <c r="AJ285" s="79" t="b">
        <v>0</v>
      </c>
      <c r="AK285" s="79">
        <v>88</v>
      </c>
      <c r="AL285" s="85" t="s">
        <v>1843</v>
      </c>
      <c r="AM285" s="79" t="s">
        <v>1920</v>
      </c>
      <c r="AN285" s="79" t="b">
        <v>0</v>
      </c>
      <c r="AO285" s="85" t="s">
        <v>1843</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478</v>
      </c>
      <c r="B286" s="64" t="s">
        <v>642</v>
      </c>
      <c r="C286" s="65"/>
      <c r="D286" s="66"/>
      <c r="E286" s="67"/>
      <c r="F286" s="68"/>
      <c r="G286" s="65"/>
      <c r="H286" s="69"/>
      <c r="I286" s="70"/>
      <c r="J286" s="70"/>
      <c r="K286" s="34" t="s">
        <v>65</v>
      </c>
      <c r="L286" s="77">
        <v>429</v>
      </c>
      <c r="M286" s="77"/>
      <c r="N286" s="72"/>
      <c r="O286" s="79" t="s">
        <v>646</v>
      </c>
      <c r="P286" s="81">
        <v>43478.05224537037</v>
      </c>
      <c r="Q286" s="79" t="s">
        <v>765</v>
      </c>
      <c r="R286" s="79"/>
      <c r="S286" s="79"/>
      <c r="T286" s="79"/>
      <c r="U286" s="79"/>
      <c r="V286" s="82" t="s">
        <v>938</v>
      </c>
      <c r="W286" s="81">
        <v>43478.05224537037</v>
      </c>
      <c r="X286" s="82" t="s">
        <v>1438</v>
      </c>
      <c r="Y286" s="79"/>
      <c r="Z286" s="79"/>
      <c r="AA286" s="85" t="s">
        <v>1783</v>
      </c>
      <c r="AB286" s="79"/>
      <c r="AC286" s="79" t="b">
        <v>0</v>
      </c>
      <c r="AD286" s="79">
        <v>0</v>
      </c>
      <c r="AE286" s="85" t="s">
        <v>1876</v>
      </c>
      <c r="AF286" s="79" t="b">
        <v>0</v>
      </c>
      <c r="AG286" s="79" t="s">
        <v>1909</v>
      </c>
      <c r="AH286" s="79"/>
      <c r="AI286" s="85" t="s">
        <v>1876</v>
      </c>
      <c r="AJ286" s="79" t="b">
        <v>0</v>
      </c>
      <c r="AK286" s="79">
        <v>88</v>
      </c>
      <c r="AL286" s="85" t="s">
        <v>1843</v>
      </c>
      <c r="AM286" s="79" t="s">
        <v>1920</v>
      </c>
      <c r="AN286" s="79" t="b">
        <v>0</v>
      </c>
      <c r="AO286" s="85" t="s">
        <v>1843</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v>
      </c>
      <c r="BD286" s="48"/>
      <c r="BE286" s="49"/>
      <c r="BF286" s="48"/>
      <c r="BG286" s="49"/>
      <c r="BH286" s="48"/>
      <c r="BI286" s="49"/>
      <c r="BJ286" s="48"/>
      <c r="BK286" s="49"/>
      <c r="BL286" s="48"/>
    </row>
    <row r="287" spans="1:64" ht="15">
      <c r="A287" s="64" t="s">
        <v>479</v>
      </c>
      <c r="B287" s="64" t="s">
        <v>642</v>
      </c>
      <c r="C287" s="65"/>
      <c r="D287" s="66"/>
      <c r="E287" s="67"/>
      <c r="F287" s="68"/>
      <c r="G287" s="65"/>
      <c r="H287" s="69"/>
      <c r="I287" s="70"/>
      <c r="J287" s="70"/>
      <c r="K287" s="34" t="s">
        <v>65</v>
      </c>
      <c r="L287" s="77">
        <v>431</v>
      </c>
      <c r="M287" s="77"/>
      <c r="N287" s="72"/>
      <c r="O287" s="79" t="s">
        <v>646</v>
      </c>
      <c r="P287" s="81">
        <v>43478.055439814816</v>
      </c>
      <c r="Q287" s="79" t="s">
        <v>765</v>
      </c>
      <c r="R287" s="79"/>
      <c r="S287" s="79"/>
      <c r="T287" s="79"/>
      <c r="U287" s="79"/>
      <c r="V287" s="82" t="s">
        <v>1106</v>
      </c>
      <c r="W287" s="81">
        <v>43478.055439814816</v>
      </c>
      <c r="X287" s="82" t="s">
        <v>1439</v>
      </c>
      <c r="Y287" s="79"/>
      <c r="Z287" s="79"/>
      <c r="AA287" s="85" t="s">
        <v>1784</v>
      </c>
      <c r="AB287" s="79"/>
      <c r="AC287" s="79" t="b">
        <v>0</v>
      </c>
      <c r="AD287" s="79">
        <v>0</v>
      </c>
      <c r="AE287" s="85" t="s">
        <v>1876</v>
      </c>
      <c r="AF287" s="79" t="b">
        <v>0</v>
      </c>
      <c r="AG287" s="79" t="s">
        <v>1909</v>
      </c>
      <c r="AH287" s="79"/>
      <c r="AI287" s="85" t="s">
        <v>1876</v>
      </c>
      <c r="AJ287" s="79" t="b">
        <v>0</v>
      </c>
      <c r="AK287" s="79">
        <v>88</v>
      </c>
      <c r="AL287" s="85" t="s">
        <v>1843</v>
      </c>
      <c r="AM287" s="79" t="s">
        <v>1919</v>
      </c>
      <c r="AN287" s="79" t="b">
        <v>0</v>
      </c>
      <c r="AO287" s="85" t="s">
        <v>1843</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1</v>
      </c>
      <c r="BC287" s="78" t="str">
        <f>REPLACE(INDEX(GroupVertices[Group],MATCH(Edges24[[#This Row],[Vertex 2]],GroupVertices[Vertex],0)),1,1,"")</f>
        <v>1</v>
      </c>
      <c r="BD287" s="48"/>
      <c r="BE287" s="49"/>
      <c r="BF287" s="48"/>
      <c r="BG287" s="49"/>
      <c r="BH287" s="48"/>
      <c r="BI287" s="49"/>
      <c r="BJ287" s="48"/>
      <c r="BK287" s="49"/>
      <c r="BL287" s="48"/>
    </row>
    <row r="288" spans="1:64" ht="15">
      <c r="A288" s="64" t="s">
        <v>480</v>
      </c>
      <c r="B288" s="64" t="s">
        <v>642</v>
      </c>
      <c r="C288" s="65"/>
      <c r="D288" s="66"/>
      <c r="E288" s="67"/>
      <c r="F288" s="68"/>
      <c r="G288" s="65"/>
      <c r="H288" s="69"/>
      <c r="I288" s="70"/>
      <c r="J288" s="70"/>
      <c r="K288" s="34" t="s">
        <v>65</v>
      </c>
      <c r="L288" s="77">
        <v>433</v>
      </c>
      <c r="M288" s="77"/>
      <c r="N288" s="72"/>
      <c r="O288" s="79" t="s">
        <v>646</v>
      </c>
      <c r="P288" s="81">
        <v>43478.08971064815</v>
      </c>
      <c r="Q288" s="79" t="s">
        <v>765</v>
      </c>
      <c r="R288" s="79"/>
      <c r="S288" s="79"/>
      <c r="T288" s="79"/>
      <c r="U288" s="79"/>
      <c r="V288" s="82" t="s">
        <v>1107</v>
      </c>
      <c r="W288" s="81">
        <v>43478.08971064815</v>
      </c>
      <c r="X288" s="82" t="s">
        <v>1440</v>
      </c>
      <c r="Y288" s="79"/>
      <c r="Z288" s="79"/>
      <c r="AA288" s="85" t="s">
        <v>1785</v>
      </c>
      <c r="AB288" s="79"/>
      <c r="AC288" s="79" t="b">
        <v>0</v>
      </c>
      <c r="AD288" s="79">
        <v>0</v>
      </c>
      <c r="AE288" s="85" t="s">
        <v>1876</v>
      </c>
      <c r="AF288" s="79" t="b">
        <v>0</v>
      </c>
      <c r="AG288" s="79" t="s">
        <v>1909</v>
      </c>
      <c r="AH288" s="79"/>
      <c r="AI288" s="85" t="s">
        <v>1876</v>
      </c>
      <c r="AJ288" s="79" t="b">
        <v>0</v>
      </c>
      <c r="AK288" s="79">
        <v>88</v>
      </c>
      <c r="AL288" s="85" t="s">
        <v>1843</v>
      </c>
      <c r="AM288" s="79" t="s">
        <v>1919</v>
      </c>
      <c r="AN288" s="79" t="b">
        <v>0</v>
      </c>
      <c r="AO288" s="85" t="s">
        <v>1843</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1</v>
      </c>
      <c r="BC288" s="78" t="str">
        <f>REPLACE(INDEX(GroupVertices[Group],MATCH(Edges24[[#This Row],[Vertex 2]],GroupVertices[Vertex],0)),1,1,"")</f>
        <v>1</v>
      </c>
      <c r="BD288" s="48"/>
      <c r="BE288" s="49"/>
      <c r="BF288" s="48"/>
      <c r="BG288" s="49"/>
      <c r="BH288" s="48"/>
      <c r="BI288" s="49"/>
      <c r="BJ288" s="48"/>
      <c r="BK288" s="49"/>
      <c r="BL288" s="48"/>
    </row>
    <row r="289" spans="1:64" ht="15">
      <c r="A289" s="64" t="s">
        <v>481</v>
      </c>
      <c r="B289" s="64" t="s">
        <v>369</v>
      </c>
      <c r="C289" s="65"/>
      <c r="D289" s="66"/>
      <c r="E289" s="67"/>
      <c r="F289" s="68"/>
      <c r="G289" s="65"/>
      <c r="H289" s="69"/>
      <c r="I289" s="70"/>
      <c r="J289" s="70"/>
      <c r="K289" s="34" t="s">
        <v>65</v>
      </c>
      <c r="L289" s="77">
        <v>435</v>
      </c>
      <c r="M289" s="77"/>
      <c r="N289" s="72"/>
      <c r="O289" s="79" t="s">
        <v>646</v>
      </c>
      <c r="P289" s="81">
        <v>43478.09625</v>
      </c>
      <c r="Q289" s="79" t="s">
        <v>761</v>
      </c>
      <c r="R289" s="79"/>
      <c r="S289" s="79"/>
      <c r="T289" s="79"/>
      <c r="U289" s="79"/>
      <c r="V289" s="82" t="s">
        <v>1108</v>
      </c>
      <c r="W289" s="81">
        <v>43478.09625</v>
      </c>
      <c r="X289" s="82" t="s">
        <v>1441</v>
      </c>
      <c r="Y289" s="79"/>
      <c r="Z289" s="79"/>
      <c r="AA289" s="85" t="s">
        <v>1786</v>
      </c>
      <c r="AB289" s="79"/>
      <c r="AC289" s="79" t="b">
        <v>0</v>
      </c>
      <c r="AD289" s="79">
        <v>0</v>
      </c>
      <c r="AE289" s="85" t="s">
        <v>1876</v>
      </c>
      <c r="AF289" s="79" t="b">
        <v>1</v>
      </c>
      <c r="AG289" s="79" t="s">
        <v>1909</v>
      </c>
      <c r="AH289" s="79"/>
      <c r="AI289" s="85" t="s">
        <v>1918</v>
      </c>
      <c r="AJ289" s="79" t="b">
        <v>0</v>
      </c>
      <c r="AK289" s="79">
        <v>81</v>
      </c>
      <c r="AL289" s="85" t="s">
        <v>1671</v>
      </c>
      <c r="AM289" s="79" t="s">
        <v>1923</v>
      </c>
      <c r="AN289" s="79" t="b">
        <v>0</v>
      </c>
      <c r="AO289" s="85" t="s">
        <v>1671</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2</v>
      </c>
      <c r="BC289" s="78" t="str">
        <f>REPLACE(INDEX(GroupVertices[Group],MATCH(Edges24[[#This Row],[Vertex 2]],GroupVertices[Vertex],0)),1,1,"")</f>
        <v>2</v>
      </c>
      <c r="BD289" s="48">
        <v>0</v>
      </c>
      <c r="BE289" s="49">
        <v>0</v>
      </c>
      <c r="BF289" s="48">
        <v>2</v>
      </c>
      <c r="BG289" s="49">
        <v>7.142857142857143</v>
      </c>
      <c r="BH289" s="48">
        <v>0</v>
      </c>
      <c r="BI289" s="49">
        <v>0</v>
      </c>
      <c r="BJ289" s="48">
        <v>26</v>
      </c>
      <c r="BK289" s="49">
        <v>92.85714285714286</v>
      </c>
      <c r="BL289" s="48">
        <v>28</v>
      </c>
    </row>
    <row r="290" spans="1:64" ht="15">
      <c r="A290" s="64" t="s">
        <v>482</v>
      </c>
      <c r="B290" s="64" t="s">
        <v>369</v>
      </c>
      <c r="C290" s="65"/>
      <c r="D290" s="66"/>
      <c r="E290" s="67"/>
      <c r="F290" s="68"/>
      <c r="G290" s="65"/>
      <c r="H290" s="69"/>
      <c r="I290" s="70"/>
      <c r="J290" s="70"/>
      <c r="K290" s="34" t="s">
        <v>65</v>
      </c>
      <c r="L290" s="77">
        <v>436</v>
      </c>
      <c r="M290" s="77"/>
      <c r="N290" s="72"/>
      <c r="O290" s="79" t="s">
        <v>646</v>
      </c>
      <c r="P290" s="81">
        <v>43478.135358796295</v>
      </c>
      <c r="Q290" s="79" t="s">
        <v>761</v>
      </c>
      <c r="R290" s="79"/>
      <c r="S290" s="79"/>
      <c r="T290" s="79"/>
      <c r="U290" s="79"/>
      <c r="V290" s="82" t="s">
        <v>1109</v>
      </c>
      <c r="W290" s="81">
        <v>43478.135358796295</v>
      </c>
      <c r="X290" s="82" t="s">
        <v>1442</v>
      </c>
      <c r="Y290" s="79"/>
      <c r="Z290" s="79"/>
      <c r="AA290" s="85" t="s">
        <v>1787</v>
      </c>
      <c r="AB290" s="79"/>
      <c r="AC290" s="79" t="b">
        <v>0</v>
      </c>
      <c r="AD290" s="79">
        <v>0</v>
      </c>
      <c r="AE290" s="85" t="s">
        <v>1876</v>
      </c>
      <c r="AF290" s="79" t="b">
        <v>1</v>
      </c>
      <c r="AG290" s="79" t="s">
        <v>1909</v>
      </c>
      <c r="AH290" s="79"/>
      <c r="AI290" s="85" t="s">
        <v>1918</v>
      </c>
      <c r="AJ290" s="79" t="b">
        <v>0</v>
      </c>
      <c r="AK290" s="79">
        <v>81</v>
      </c>
      <c r="AL290" s="85" t="s">
        <v>1671</v>
      </c>
      <c r="AM290" s="79" t="s">
        <v>1921</v>
      </c>
      <c r="AN290" s="79" t="b">
        <v>0</v>
      </c>
      <c r="AO290" s="85" t="s">
        <v>1671</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2</v>
      </c>
      <c r="BC290" s="78" t="str">
        <f>REPLACE(INDEX(GroupVertices[Group],MATCH(Edges24[[#This Row],[Vertex 2]],GroupVertices[Vertex],0)),1,1,"")</f>
        <v>2</v>
      </c>
      <c r="BD290" s="48">
        <v>0</v>
      </c>
      <c r="BE290" s="49">
        <v>0</v>
      </c>
      <c r="BF290" s="48">
        <v>2</v>
      </c>
      <c r="BG290" s="49">
        <v>7.142857142857143</v>
      </c>
      <c r="BH290" s="48">
        <v>0</v>
      </c>
      <c r="BI290" s="49">
        <v>0</v>
      </c>
      <c r="BJ290" s="48">
        <v>26</v>
      </c>
      <c r="BK290" s="49">
        <v>92.85714285714286</v>
      </c>
      <c r="BL290" s="48">
        <v>28</v>
      </c>
    </row>
    <row r="291" spans="1:64" ht="15">
      <c r="A291" s="64" t="s">
        <v>483</v>
      </c>
      <c r="B291" s="64" t="s">
        <v>642</v>
      </c>
      <c r="C291" s="65"/>
      <c r="D291" s="66"/>
      <c r="E291" s="67"/>
      <c r="F291" s="68"/>
      <c r="G291" s="65"/>
      <c r="H291" s="69"/>
      <c r="I291" s="70"/>
      <c r="J291" s="70"/>
      <c r="K291" s="34" t="s">
        <v>65</v>
      </c>
      <c r="L291" s="77">
        <v>437</v>
      </c>
      <c r="M291" s="77"/>
      <c r="N291" s="72"/>
      <c r="O291" s="79" t="s">
        <v>646</v>
      </c>
      <c r="P291" s="81">
        <v>43478.15738425926</v>
      </c>
      <c r="Q291" s="79" t="s">
        <v>765</v>
      </c>
      <c r="R291" s="79"/>
      <c r="S291" s="79"/>
      <c r="T291" s="79"/>
      <c r="U291" s="79"/>
      <c r="V291" s="82" t="s">
        <v>1110</v>
      </c>
      <c r="W291" s="81">
        <v>43478.15738425926</v>
      </c>
      <c r="X291" s="82" t="s">
        <v>1443</v>
      </c>
      <c r="Y291" s="79"/>
      <c r="Z291" s="79"/>
      <c r="AA291" s="85" t="s">
        <v>1788</v>
      </c>
      <c r="AB291" s="79"/>
      <c r="AC291" s="79" t="b">
        <v>0</v>
      </c>
      <c r="AD291" s="79">
        <v>0</v>
      </c>
      <c r="AE291" s="85" t="s">
        <v>1876</v>
      </c>
      <c r="AF291" s="79" t="b">
        <v>0</v>
      </c>
      <c r="AG291" s="79" t="s">
        <v>1909</v>
      </c>
      <c r="AH291" s="79"/>
      <c r="AI291" s="85" t="s">
        <v>1876</v>
      </c>
      <c r="AJ291" s="79" t="b">
        <v>0</v>
      </c>
      <c r="AK291" s="79">
        <v>88</v>
      </c>
      <c r="AL291" s="85" t="s">
        <v>1843</v>
      </c>
      <c r="AM291" s="79" t="s">
        <v>1929</v>
      </c>
      <c r="AN291" s="79" t="b">
        <v>0</v>
      </c>
      <c r="AO291" s="85" t="s">
        <v>1843</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1</v>
      </c>
      <c r="BC291" s="78" t="str">
        <f>REPLACE(INDEX(GroupVertices[Group],MATCH(Edges24[[#This Row],[Vertex 2]],GroupVertices[Vertex],0)),1,1,"")</f>
        <v>1</v>
      </c>
      <c r="BD291" s="48"/>
      <c r="BE291" s="49"/>
      <c r="BF291" s="48"/>
      <c r="BG291" s="49"/>
      <c r="BH291" s="48"/>
      <c r="BI291" s="49"/>
      <c r="BJ291" s="48"/>
      <c r="BK291" s="49"/>
      <c r="BL291" s="48"/>
    </row>
    <row r="292" spans="1:64" ht="15">
      <c r="A292" s="64" t="s">
        <v>484</v>
      </c>
      <c r="B292" s="64" t="s">
        <v>642</v>
      </c>
      <c r="C292" s="65"/>
      <c r="D292" s="66"/>
      <c r="E292" s="67"/>
      <c r="F292" s="68"/>
      <c r="G292" s="65"/>
      <c r="H292" s="69"/>
      <c r="I292" s="70"/>
      <c r="J292" s="70"/>
      <c r="K292" s="34" t="s">
        <v>65</v>
      </c>
      <c r="L292" s="77">
        <v>439</v>
      </c>
      <c r="M292" s="77"/>
      <c r="N292" s="72"/>
      <c r="O292" s="79" t="s">
        <v>646</v>
      </c>
      <c r="P292" s="81">
        <v>43478.17150462963</v>
      </c>
      <c r="Q292" s="79" t="s">
        <v>765</v>
      </c>
      <c r="R292" s="79"/>
      <c r="S292" s="79"/>
      <c r="T292" s="79"/>
      <c r="U292" s="79"/>
      <c r="V292" s="82" t="s">
        <v>1111</v>
      </c>
      <c r="W292" s="81">
        <v>43478.17150462963</v>
      </c>
      <c r="X292" s="82" t="s">
        <v>1444</v>
      </c>
      <c r="Y292" s="79"/>
      <c r="Z292" s="79"/>
      <c r="AA292" s="85" t="s">
        <v>1789</v>
      </c>
      <c r="AB292" s="79"/>
      <c r="AC292" s="79" t="b">
        <v>0</v>
      </c>
      <c r="AD292" s="79">
        <v>0</v>
      </c>
      <c r="AE292" s="85" t="s">
        <v>1876</v>
      </c>
      <c r="AF292" s="79" t="b">
        <v>0</v>
      </c>
      <c r="AG292" s="79" t="s">
        <v>1909</v>
      </c>
      <c r="AH292" s="79"/>
      <c r="AI292" s="85" t="s">
        <v>1876</v>
      </c>
      <c r="AJ292" s="79" t="b">
        <v>0</v>
      </c>
      <c r="AK292" s="79">
        <v>88</v>
      </c>
      <c r="AL292" s="85" t="s">
        <v>1843</v>
      </c>
      <c r="AM292" s="79" t="s">
        <v>1929</v>
      </c>
      <c r="AN292" s="79" t="b">
        <v>0</v>
      </c>
      <c r="AO292" s="85" t="s">
        <v>1843</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1</v>
      </c>
      <c r="BC292" s="78" t="str">
        <f>REPLACE(INDEX(GroupVertices[Group],MATCH(Edges24[[#This Row],[Vertex 2]],GroupVertices[Vertex],0)),1,1,"")</f>
        <v>1</v>
      </c>
      <c r="BD292" s="48"/>
      <c r="BE292" s="49"/>
      <c r="BF292" s="48"/>
      <c r="BG292" s="49"/>
      <c r="BH292" s="48"/>
      <c r="BI292" s="49"/>
      <c r="BJ292" s="48"/>
      <c r="BK292" s="49"/>
      <c r="BL292" s="48"/>
    </row>
    <row r="293" spans="1:64" ht="15">
      <c r="A293" s="64" t="s">
        <v>485</v>
      </c>
      <c r="B293" s="64" t="s">
        <v>369</v>
      </c>
      <c r="C293" s="65"/>
      <c r="D293" s="66"/>
      <c r="E293" s="67"/>
      <c r="F293" s="68"/>
      <c r="G293" s="65"/>
      <c r="H293" s="69"/>
      <c r="I293" s="70"/>
      <c r="J293" s="70"/>
      <c r="K293" s="34" t="s">
        <v>65</v>
      </c>
      <c r="L293" s="77">
        <v>441</v>
      </c>
      <c r="M293" s="77"/>
      <c r="N293" s="72"/>
      <c r="O293" s="79" t="s">
        <v>646</v>
      </c>
      <c r="P293" s="81">
        <v>43478.17868055555</v>
      </c>
      <c r="Q293" s="79" t="s">
        <v>761</v>
      </c>
      <c r="R293" s="79"/>
      <c r="S293" s="79"/>
      <c r="T293" s="79"/>
      <c r="U293" s="79"/>
      <c r="V293" s="82" t="s">
        <v>1112</v>
      </c>
      <c r="W293" s="81">
        <v>43478.17868055555</v>
      </c>
      <c r="X293" s="82" t="s">
        <v>1445</v>
      </c>
      <c r="Y293" s="79"/>
      <c r="Z293" s="79"/>
      <c r="AA293" s="85" t="s">
        <v>1790</v>
      </c>
      <c r="AB293" s="79"/>
      <c r="AC293" s="79" t="b">
        <v>0</v>
      </c>
      <c r="AD293" s="79">
        <v>0</v>
      </c>
      <c r="AE293" s="85" t="s">
        <v>1876</v>
      </c>
      <c r="AF293" s="79" t="b">
        <v>1</v>
      </c>
      <c r="AG293" s="79" t="s">
        <v>1909</v>
      </c>
      <c r="AH293" s="79"/>
      <c r="AI293" s="85" t="s">
        <v>1918</v>
      </c>
      <c r="AJ293" s="79" t="b">
        <v>0</v>
      </c>
      <c r="AK293" s="79">
        <v>81</v>
      </c>
      <c r="AL293" s="85" t="s">
        <v>1671</v>
      </c>
      <c r="AM293" s="79" t="s">
        <v>1921</v>
      </c>
      <c r="AN293" s="79" t="b">
        <v>0</v>
      </c>
      <c r="AO293" s="85" t="s">
        <v>1671</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2</v>
      </c>
      <c r="BC293" s="78" t="str">
        <f>REPLACE(INDEX(GroupVertices[Group],MATCH(Edges24[[#This Row],[Vertex 2]],GroupVertices[Vertex],0)),1,1,"")</f>
        <v>2</v>
      </c>
      <c r="BD293" s="48">
        <v>0</v>
      </c>
      <c r="BE293" s="49">
        <v>0</v>
      </c>
      <c r="BF293" s="48">
        <v>2</v>
      </c>
      <c r="BG293" s="49">
        <v>7.142857142857143</v>
      </c>
      <c r="BH293" s="48">
        <v>0</v>
      </c>
      <c r="BI293" s="49">
        <v>0</v>
      </c>
      <c r="BJ293" s="48">
        <v>26</v>
      </c>
      <c r="BK293" s="49">
        <v>92.85714285714286</v>
      </c>
      <c r="BL293" s="48">
        <v>28</v>
      </c>
    </row>
    <row r="294" spans="1:64" ht="15">
      <c r="A294" s="64" t="s">
        <v>486</v>
      </c>
      <c r="B294" s="64" t="s">
        <v>642</v>
      </c>
      <c r="C294" s="65"/>
      <c r="D294" s="66"/>
      <c r="E294" s="67"/>
      <c r="F294" s="68"/>
      <c r="G294" s="65"/>
      <c r="H294" s="69"/>
      <c r="I294" s="70"/>
      <c r="J294" s="70"/>
      <c r="K294" s="34" t="s">
        <v>65</v>
      </c>
      <c r="L294" s="77">
        <v>442</v>
      </c>
      <c r="M294" s="77"/>
      <c r="N294" s="72"/>
      <c r="O294" s="79" t="s">
        <v>646</v>
      </c>
      <c r="P294" s="81">
        <v>43478.21130787037</v>
      </c>
      <c r="Q294" s="79" t="s">
        <v>765</v>
      </c>
      <c r="R294" s="79"/>
      <c r="S294" s="79"/>
      <c r="T294" s="79"/>
      <c r="U294" s="79"/>
      <c r="V294" s="82" t="s">
        <v>938</v>
      </c>
      <c r="W294" s="81">
        <v>43478.21130787037</v>
      </c>
      <c r="X294" s="82" t="s">
        <v>1446</v>
      </c>
      <c r="Y294" s="79"/>
      <c r="Z294" s="79"/>
      <c r="AA294" s="85" t="s">
        <v>1791</v>
      </c>
      <c r="AB294" s="79"/>
      <c r="AC294" s="79" t="b">
        <v>0</v>
      </c>
      <c r="AD294" s="79">
        <v>0</v>
      </c>
      <c r="AE294" s="85" t="s">
        <v>1876</v>
      </c>
      <c r="AF294" s="79" t="b">
        <v>0</v>
      </c>
      <c r="AG294" s="79" t="s">
        <v>1909</v>
      </c>
      <c r="AH294" s="79"/>
      <c r="AI294" s="85" t="s">
        <v>1876</v>
      </c>
      <c r="AJ294" s="79" t="b">
        <v>0</v>
      </c>
      <c r="AK294" s="79">
        <v>88</v>
      </c>
      <c r="AL294" s="85" t="s">
        <v>1843</v>
      </c>
      <c r="AM294" s="79" t="s">
        <v>1919</v>
      </c>
      <c r="AN294" s="79" t="b">
        <v>0</v>
      </c>
      <c r="AO294" s="85" t="s">
        <v>1843</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v>
      </c>
      <c r="BC294" s="78" t="str">
        <f>REPLACE(INDEX(GroupVertices[Group],MATCH(Edges24[[#This Row],[Vertex 2]],GroupVertices[Vertex],0)),1,1,"")</f>
        <v>1</v>
      </c>
      <c r="BD294" s="48"/>
      <c r="BE294" s="49"/>
      <c r="BF294" s="48"/>
      <c r="BG294" s="49"/>
      <c r="BH294" s="48"/>
      <c r="BI294" s="49"/>
      <c r="BJ294" s="48"/>
      <c r="BK294" s="49"/>
      <c r="BL294" s="48"/>
    </row>
    <row r="295" spans="1:64" ht="15">
      <c r="A295" s="64" t="s">
        <v>487</v>
      </c>
      <c r="B295" s="64" t="s">
        <v>642</v>
      </c>
      <c r="C295" s="65"/>
      <c r="D295" s="66"/>
      <c r="E295" s="67"/>
      <c r="F295" s="68"/>
      <c r="G295" s="65"/>
      <c r="H295" s="69"/>
      <c r="I295" s="70"/>
      <c r="J295" s="70"/>
      <c r="K295" s="34" t="s">
        <v>65</v>
      </c>
      <c r="L295" s="77">
        <v>444</v>
      </c>
      <c r="M295" s="77"/>
      <c r="N295" s="72"/>
      <c r="O295" s="79" t="s">
        <v>646</v>
      </c>
      <c r="P295" s="81">
        <v>43478.21428240741</v>
      </c>
      <c r="Q295" s="79" t="s">
        <v>765</v>
      </c>
      <c r="R295" s="79"/>
      <c r="S295" s="79"/>
      <c r="T295" s="79"/>
      <c r="U295" s="79"/>
      <c r="V295" s="82" t="s">
        <v>1113</v>
      </c>
      <c r="W295" s="81">
        <v>43478.21428240741</v>
      </c>
      <c r="X295" s="82" t="s">
        <v>1447</v>
      </c>
      <c r="Y295" s="79"/>
      <c r="Z295" s="79"/>
      <c r="AA295" s="85" t="s">
        <v>1792</v>
      </c>
      <c r="AB295" s="79"/>
      <c r="AC295" s="79" t="b">
        <v>0</v>
      </c>
      <c r="AD295" s="79">
        <v>0</v>
      </c>
      <c r="AE295" s="85" t="s">
        <v>1876</v>
      </c>
      <c r="AF295" s="79" t="b">
        <v>0</v>
      </c>
      <c r="AG295" s="79" t="s">
        <v>1909</v>
      </c>
      <c r="AH295" s="79"/>
      <c r="AI295" s="85" t="s">
        <v>1876</v>
      </c>
      <c r="AJ295" s="79" t="b">
        <v>0</v>
      </c>
      <c r="AK295" s="79">
        <v>88</v>
      </c>
      <c r="AL295" s="85" t="s">
        <v>1843</v>
      </c>
      <c r="AM295" s="79" t="s">
        <v>1920</v>
      </c>
      <c r="AN295" s="79" t="b">
        <v>0</v>
      </c>
      <c r="AO295" s="85" t="s">
        <v>1843</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1</v>
      </c>
      <c r="BC295" s="78" t="str">
        <f>REPLACE(INDEX(GroupVertices[Group],MATCH(Edges24[[#This Row],[Vertex 2]],GroupVertices[Vertex],0)),1,1,"")</f>
        <v>1</v>
      </c>
      <c r="BD295" s="48"/>
      <c r="BE295" s="49"/>
      <c r="BF295" s="48"/>
      <c r="BG295" s="49"/>
      <c r="BH295" s="48"/>
      <c r="BI295" s="49"/>
      <c r="BJ295" s="48"/>
      <c r="BK295" s="49"/>
      <c r="BL295" s="48"/>
    </row>
    <row r="296" spans="1:64" ht="15">
      <c r="A296" s="64" t="s">
        <v>488</v>
      </c>
      <c r="B296" s="64" t="s">
        <v>642</v>
      </c>
      <c r="C296" s="65"/>
      <c r="D296" s="66"/>
      <c r="E296" s="67"/>
      <c r="F296" s="68"/>
      <c r="G296" s="65"/>
      <c r="H296" s="69"/>
      <c r="I296" s="70"/>
      <c r="J296" s="70"/>
      <c r="K296" s="34" t="s">
        <v>65</v>
      </c>
      <c r="L296" s="77">
        <v>446</v>
      </c>
      <c r="M296" s="77"/>
      <c r="N296" s="72"/>
      <c r="O296" s="79" t="s">
        <v>646</v>
      </c>
      <c r="P296" s="81">
        <v>43478.22813657407</v>
      </c>
      <c r="Q296" s="79" t="s">
        <v>765</v>
      </c>
      <c r="R296" s="79"/>
      <c r="S296" s="79"/>
      <c r="T296" s="79"/>
      <c r="U296" s="79"/>
      <c r="V296" s="82" t="s">
        <v>1114</v>
      </c>
      <c r="W296" s="81">
        <v>43478.22813657407</v>
      </c>
      <c r="X296" s="82" t="s">
        <v>1448</v>
      </c>
      <c r="Y296" s="79"/>
      <c r="Z296" s="79"/>
      <c r="AA296" s="85" t="s">
        <v>1793</v>
      </c>
      <c r="AB296" s="79"/>
      <c r="AC296" s="79" t="b">
        <v>0</v>
      </c>
      <c r="AD296" s="79">
        <v>0</v>
      </c>
      <c r="AE296" s="85" t="s">
        <v>1876</v>
      </c>
      <c r="AF296" s="79" t="b">
        <v>0</v>
      </c>
      <c r="AG296" s="79" t="s">
        <v>1909</v>
      </c>
      <c r="AH296" s="79"/>
      <c r="AI296" s="85" t="s">
        <v>1876</v>
      </c>
      <c r="AJ296" s="79" t="b">
        <v>0</v>
      </c>
      <c r="AK296" s="79">
        <v>88</v>
      </c>
      <c r="AL296" s="85" t="s">
        <v>1843</v>
      </c>
      <c r="AM296" s="79" t="s">
        <v>1919</v>
      </c>
      <c r="AN296" s="79" t="b">
        <v>0</v>
      </c>
      <c r="AO296" s="85" t="s">
        <v>1843</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1</v>
      </c>
      <c r="BC296" s="78" t="str">
        <f>REPLACE(INDEX(GroupVertices[Group],MATCH(Edges24[[#This Row],[Vertex 2]],GroupVertices[Vertex],0)),1,1,"")</f>
        <v>1</v>
      </c>
      <c r="BD296" s="48"/>
      <c r="BE296" s="49"/>
      <c r="BF296" s="48"/>
      <c r="BG296" s="49"/>
      <c r="BH296" s="48"/>
      <c r="BI296" s="49"/>
      <c r="BJ296" s="48"/>
      <c r="BK296" s="49"/>
      <c r="BL296" s="48"/>
    </row>
    <row r="297" spans="1:64" ht="15">
      <c r="A297" s="64" t="s">
        <v>489</v>
      </c>
      <c r="B297" s="64" t="s">
        <v>642</v>
      </c>
      <c r="C297" s="65"/>
      <c r="D297" s="66"/>
      <c r="E297" s="67"/>
      <c r="F297" s="68"/>
      <c r="G297" s="65"/>
      <c r="H297" s="69"/>
      <c r="I297" s="70"/>
      <c r="J297" s="70"/>
      <c r="K297" s="34" t="s">
        <v>65</v>
      </c>
      <c r="L297" s="77">
        <v>448</v>
      </c>
      <c r="M297" s="77"/>
      <c r="N297" s="72"/>
      <c r="O297" s="79" t="s">
        <v>646</v>
      </c>
      <c r="P297" s="81">
        <v>43478.23930555556</v>
      </c>
      <c r="Q297" s="79" t="s">
        <v>765</v>
      </c>
      <c r="R297" s="79"/>
      <c r="S297" s="79"/>
      <c r="T297" s="79"/>
      <c r="U297" s="79"/>
      <c r="V297" s="82" t="s">
        <v>1115</v>
      </c>
      <c r="W297" s="81">
        <v>43478.23930555556</v>
      </c>
      <c r="X297" s="82" t="s">
        <v>1449</v>
      </c>
      <c r="Y297" s="79"/>
      <c r="Z297" s="79"/>
      <c r="AA297" s="85" t="s">
        <v>1794</v>
      </c>
      <c r="AB297" s="79"/>
      <c r="AC297" s="79" t="b">
        <v>0</v>
      </c>
      <c r="AD297" s="79">
        <v>0</v>
      </c>
      <c r="AE297" s="85" t="s">
        <v>1876</v>
      </c>
      <c r="AF297" s="79" t="b">
        <v>0</v>
      </c>
      <c r="AG297" s="79" t="s">
        <v>1909</v>
      </c>
      <c r="AH297" s="79"/>
      <c r="AI297" s="85" t="s">
        <v>1876</v>
      </c>
      <c r="AJ297" s="79" t="b">
        <v>0</v>
      </c>
      <c r="AK297" s="79">
        <v>88</v>
      </c>
      <c r="AL297" s="85" t="s">
        <v>1843</v>
      </c>
      <c r="AM297" s="79" t="s">
        <v>1920</v>
      </c>
      <c r="AN297" s="79" t="b">
        <v>0</v>
      </c>
      <c r="AO297" s="85" t="s">
        <v>1843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c r="BE297" s="49"/>
      <c r="BF297" s="48"/>
      <c r="BG297" s="49"/>
      <c r="BH297" s="48"/>
      <c r="BI297" s="49"/>
      <c r="BJ297" s="48"/>
      <c r="BK297" s="49"/>
      <c r="BL297" s="48"/>
    </row>
    <row r="298" spans="1:64" ht="15">
      <c r="A298" s="64" t="s">
        <v>490</v>
      </c>
      <c r="B298" s="64" t="s">
        <v>642</v>
      </c>
      <c r="C298" s="65"/>
      <c r="D298" s="66"/>
      <c r="E298" s="67"/>
      <c r="F298" s="68"/>
      <c r="G298" s="65"/>
      <c r="H298" s="69"/>
      <c r="I298" s="70"/>
      <c r="J298" s="70"/>
      <c r="K298" s="34" t="s">
        <v>65</v>
      </c>
      <c r="L298" s="77">
        <v>450</v>
      </c>
      <c r="M298" s="77"/>
      <c r="N298" s="72"/>
      <c r="O298" s="79" t="s">
        <v>646</v>
      </c>
      <c r="P298" s="81">
        <v>43478.24627314815</v>
      </c>
      <c r="Q298" s="79" t="s">
        <v>765</v>
      </c>
      <c r="R298" s="79"/>
      <c r="S298" s="79"/>
      <c r="T298" s="79"/>
      <c r="U298" s="79"/>
      <c r="V298" s="82" t="s">
        <v>1116</v>
      </c>
      <c r="W298" s="81">
        <v>43478.24627314815</v>
      </c>
      <c r="X298" s="82" t="s">
        <v>1450</v>
      </c>
      <c r="Y298" s="79"/>
      <c r="Z298" s="79"/>
      <c r="AA298" s="85" t="s">
        <v>1795</v>
      </c>
      <c r="AB298" s="79"/>
      <c r="AC298" s="79" t="b">
        <v>0</v>
      </c>
      <c r="AD298" s="79">
        <v>0</v>
      </c>
      <c r="AE298" s="85" t="s">
        <v>1876</v>
      </c>
      <c r="AF298" s="79" t="b">
        <v>0</v>
      </c>
      <c r="AG298" s="79" t="s">
        <v>1909</v>
      </c>
      <c r="AH298" s="79"/>
      <c r="AI298" s="85" t="s">
        <v>1876</v>
      </c>
      <c r="AJ298" s="79" t="b">
        <v>0</v>
      </c>
      <c r="AK298" s="79">
        <v>88</v>
      </c>
      <c r="AL298" s="85" t="s">
        <v>1843</v>
      </c>
      <c r="AM298" s="79" t="s">
        <v>1919</v>
      </c>
      <c r="AN298" s="79" t="b">
        <v>0</v>
      </c>
      <c r="AO298" s="85" t="s">
        <v>1843</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c r="BE298" s="49"/>
      <c r="BF298" s="48"/>
      <c r="BG298" s="49"/>
      <c r="BH298" s="48"/>
      <c r="BI298" s="49"/>
      <c r="BJ298" s="48"/>
      <c r="BK298" s="49"/>
      <c r="BL298" s="48"/>
    </row>
    <row r="299" spans="1:64" ht="15">
      <c r="A299" s="64" t="s">
        <v>491</v>
      </c>
      <c r="B299" s="64" t="s">
        <v>642</v>
      </c>
      <c r="C299" s="65"/>
      <c r="D299" s="66"/>
      <c r="E299" s="67"/>
      <c r="F299" s="68"/>
      <c r="G299" s="65"/>
      <c r="H299" s="69"/>
      <c r="I299" s="70"/>
      <c r="J299" s="70"/>
      <c r="K299" s="34" t="s">
        <v>65</v>
      </c>
      <c r="L299" s="77">
        <v>452</v>
      </c>
      <c r="M299" s="77"/>
      <c r="N299" s="72"/>
      <c r="O299" s="79" t="s">
        <v>646</v>
      </c>
      <c r="P299" s="81">
        <v>43478.33261574074</v>
      </c>
      <c r="Q299" s="79" t="s">
        <v>765</v>
      </c>
      <c r="R299" s="79"/>
      <c r="S299" s="79"/>
      <c r="T299" s="79"/>
      <c r="U299" s="79"/>
      <c r="V299" s="82" t="s">
        <v>1117</v>
      </c>
      <c r="W299" s="81">
        <v>43478.33261574074</v>
      </c>
      <c r="X299" s="82" t="s">
        <v>1451</v>
      </c>
      <c r="Y299" s="79"/>
      <c r="Z299" s="79"/>
      <c r="AA299" s="85" t="s">
        <v>1796</v>
      </c>
      <c r="AB299" s="79"/>
      <c r="AC299" s="79" t="b">
        <v>0</v>
      </c>
      <c r="AD299" s="79">
        <v>0</v>
      </c>
      <c r="AE299" s="85" t="s">
        <v>1876</v>
      </c>
      <c r="AF299" s="79" t="b">
        <v>0</v>
      </c>
      <c r="AG299" s="79" t="s">
        <v>1909</v>
      </c>
      <c r="AH299" s="79"/>
      <c r="AI299" s="85" t="s">
        <v>1876</v>
      </c>
      <c r="AJ299" s="79" t="b">
        <v>0</v>
      </c>
      <c r="AK299" s="79">
        <v>88</v>
      </c>
      <c r="AL299" s="85" t="s">
        <v>1843</v>
      </c>
      <c r="AM299" s="79" t="s">
        <v>1919</v>
      </c>
      <c r="AN299" s="79" t="b">
        <v>0</v>
      </c>
      <c r="AO299" s="85" t="s">
        <v>1843</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492</v>
      </c>
      <c r="B300" s="64" t="s">
        <v>642</v>
      </c>
      <c r="C300" s="65"/>
      <c r="D300" s="66"/>
      <c r="E300" s="67"/>
      <c r="F300" s="68"/>
      <c r="G300" s="65"/>
      <c r="H300" s="69"/>
      <c r="I300" s="70"/>
      <c r="J300" s="70"/>
      <c r="K300" s="34" t="s">
        <v>65</v>
      </c>
      <c r="L300" s="77">
        <v>454</v>
      </c>
      <c r="M300" s="77"/>
      <c r="N300" s="72"/>
      <c r="O300" s="79" t="s">
        <v>646</v>
      </c>
      <c r="P300" s="81">
        <v>43478.46637731481</v>
      </c>
      <c r="Q300" s="79" t="s">
        <v>765</v>
      </c>
      <c r="R300" s="79"/>
      <c r="S300" s="79"/>
      <c r="T300" s="79"/>
      <c r="U300" s="79"/>
      <c r="V300" s="82" t="s">
        <v>1118</v>
      </c>
      <c r="W300" s="81">
        <v>43478.46637731481</v>
      </c>
      <c r="X300" s="82" t="s">
        <v>1452</v>
      </c>
      <c r="Y300" s="79"/>
      <c r="Z300" s="79"/>
      <c r="AA300" s="85" t="s">
        <v>1797</v>
      </c>
      <c r="AB300" s="79"/>
      <c r="AC300" s="79" t="b">
        <v>0</v>
      </c>
      <c r="AD300" s="79">
        <v>0</v>
      </c>
      <c r="AE300" s="85" t="s">
        <v>1876</v>
      </c>
      <c r="AF300" s="79" t="b">
        <v>0</v>
      </c>
      <c r="AG300" s="79" t="s">
        <v>1909</v>
      </c>
      <c r="AH300" s="79"/>
      <c r="AI300" s="85" t="s">
        <v>1876</v>
      </c>
      <c r="AJ300" s="79" t="b">
        <v>0</v>
      </c>
      <c r="AK300" s="79">
        <v>88</v>
      </c>
      <c r="AL300" s="85" t="s">
        <v>1843</v>
      </c>
      <c r="AM300" s="79" t="s">
        <v>1919</v>
      </c>
      <c r="AN300" s="79" t="b">
        <v>0</v>
      </c>
      <c r="AO300" s="85" t="s">
        <v>1843</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c r="BE300" s="49"/>
      <c r="BF300" s="48"/>
      <c r="BG300" s="49"/>
      <c r="BH300" s="48"/>
      <c r="BI300" s="49"/>
      <c r="BJ300" s="48"/>
      <c r="BK300" s="49"/>
      <c r="BL300" s="48"/>
    </row>
    <row r="301" spans="1:64" ht="15">
      <c r="A301" s="64" t="s">
        <v>493</v>
      </c>
      <c r="B301" s="64" t="s">
        <v>493</v>
      </c>
      <c r="C301" s="65"/>
      <c r="D301" s="66"/>
      <c r="E301" s="67"/>
      <c r="F301" s="68"/>
      <c r="G301" s="65"/>
      <c r="H301" s="69"/>
      <c r="I301" s="70"/>
      <c r="J301" s="70"/>
      <c r="K301" s="34" t="s">
        <v>65</v>
      </c>
      <c r="L301" s="77">
        <v>456</v>
      </c>
      <c r="M301" s="77"/>
      <c r="N301" s="72"/>
      <c r="O301" s="79" t="s">
        <v>176</v>
      </c>
      <c r="P301" s="81">
        <v>43405.60542824074</v>
      </c>
      <c r="Q301" s="79" t="s">
        <v>766</v>
      </c>
      <c r="R301" s="79"/>
      <c r="S301" s="79"/>
      <c r="T301" s="79"/>
      <c r="U301" s="79"/>
      <c r="V301" s="82" t="s">
        <v>1119</v>
      </c>
      <c r="W301" s="81">
        <v>43405.60542824074</v>
      </c>
      <c r="X301" s="82" t="s">
        <v>1453</v>
      </c>
      <c r="Y301" s="79"/>
      <c r="Z301" s="79"/>
      <c r="AA301" s="85" t="s">
        <v>1798</v>
      </c>
      <c r="AB301" s="79"/>
      <c r="AC301" s="79" t="b">
        <v>0</v>
      </c>
      <c r="AD301" s="79">
        <v>0</v>
      </c>
      <c r="AE301" s="85" t="s">
        <v>1876</v>
      </c>
      <c r="AF301" s="79" t="b">
        <v>0</v>
      </c>
      <c r="AG301" s="79" t="s">
        <v>1909</v>
      </c>
      <c r="AH301" s="79"/>
      <c r="AI301" s="85" t="s">
        <v>1876</v>
      </c>
      <c r="AJ301" s="79" t="b">
        <v>0</v>
      </c>
      <c r="AK301" s="79">
        <v>0</v>
      </c>
      <c r="AL301" s="85" t="s">
        <v>1876</v>
      </c>
      <c r="AM301" s="79" t="s">
        <v>1938</v>
      </c>
      <c r="AN301" s="79" t="b">
        <v>0</v>
      </c>
      <c r="AO301" s="85" t="s">
        <v>1798</v>
      </c>
      <c r="AP301" s="79" t="s">
        <v>176</v>
      </c>
      <c r="AQ301" s="79">
        <v>0</v>
      </c>
      <c r="AR301" s="79">
        <v>0</v>
      </c>
      <c r="AS301" s="79"/>
      <c r="AT301" s="79"/>
      <c r="AU301" s="79"/>
      <c r="AV301" s="79"/>
      <c r="AW301" s="79"/>
      <c r="AX301" s="79"/>
      <c r="AY301" s="79"/>
      <c r="AZ301" s="79"/>
      <c r="BA301">
        <v>6</v>
      </c>
      <c r="BB301" s="78" t="str">
        <f>REPLACE(INDEX(GroupVertices[Group],MATCH(Edges24[[#This Row],[Vertex 1]],GroupVertices[Vertex],0)),1,1,"")</f>
        <v>5</v>
      </c>
      <c r="BC301" s="78" t="str">
        <f>REPLACE(INDEX(GroupVertices[Group],MATCH(Edges24[[#This Row],[Vertex 2]],GroupVertices[Vertex],0)),1,1,"")</f>
        <v>5</v>
      </c>
      <c r="BD301" s="48">
        <v>0</v>
      </c>
      <c r="BE301" s="49">
        <v>0</v>
      </c>
      <c r="BF301" s="48">
        <v>0</v>
      </c>
      <c r="BG301" s="49">
        <v>0</v>
      </c>
      <c r="BH301" s="48">
        <v>0</v>
      </c>
      <c r="BI301" s="49">
        <v>0</v>
      </c>
      <c r="BJ301" s="48">
        <v>2</v>
      </c>
      <c r="BK301" s="49">
        <v>100</v>
      </c>
      <c r="BL301" s="48">
        <v>2</v>
      </c>
    </row>
    <row r="302" spans="1:64" ht="15">
      <c r="A302" s="64" t="s">
        <v>493</v>
      </c>
      <c r="B302" s="64" t="s">
        <v>493</v>
      </c>
      <c r="C302" s="65"/>
      <c r="D302" s="66"/>
      <c r="E302" s="67"/>
      <c r="F302" s="68"/>
      <c r="G302" s="65"/>
      <c r="H302" s="69"/>
      <c r="I302" s="70"/>
      <c r="J302" s="70"/>
      <c r="K302" s="34" t="s">
        <v>65</v>
      </c>
      <c r="L302" s="77">
        <v>457</v>
      </c>
      <c r="M302" s="77"/>
      <c r="N302" s="72"/>
      <c r="O302" s="79" t="s">
        <v>176</v>
      </c>
      <c r="P302" s="81">
        <v>43420.18875</v>
      </c>
      <c r="Q302" s="79" t="s">
        <v>766</v>
      </c>
      <c r="R302" s="79"/>
      <c r="S302" s="79"/>
      <c r="T302" s="79"/>
      <c r="U302" s="79"/>
      <c r="V302" s="82" t="s">
        <v>1119</v>
      </c>
      <c r="W302" s="81">
        <v>43420.18875</v>
      </c>
      <c r="X302" s="82" t="s">
        <v>1454</v>
      </c>
      <c r="Y302" s="79"/>
      <c r="Z302" s="79"/>
      <c r="AA302" s="85" t="s">
        <v>1799</v>
      </c>
      <c r="AB302" s="79"/>
      <c r="AC302" s="79" t="b">
        <v>0</v>
      </c>
      <c r="AD302" s="79">
        <v>0</v>
      </c>
      <c r="AE302" s="85" t="s">
        <v>1876</v>
      </c>
      <c r="AF302" s="79" t="b">
        <v>0</v>
      </c>
      <c r="AG302" s="79" t="s">
        <v>1909</v>
      </c>
      <c r="AH302" s="79"/>
      <c r="AI302" s="85" t="s">
        <v>1876</v>
      </c>
      <c r="AJ302" s="79" t="b">
        <v>0</v>
      </c>
      <c r="AK302" s="79">
        <v>0</v>
      </c>
      <c r="AL302" s="85" t="s">
        <v>1876</v>
      </c>
      <c r="AM302" s="79" t="s">
        <v>1938</v>
      </c>
      <c r="AN302" s="79" t="b">
        <v>0</v>
      </c>
      <c r="AO302" s="85" t="s">
        <v>1799</v>
      </c>
      <c r="AP302" s="79" t="s">
        <v>176</v>
      </c>
      <c r="AQ302" s="79">
        <v>0</v>
      </c>
      <c r="AR302" s="79">
        <v>0</v>
      </c>
      <c r="AS302" s="79"/>
      <c r="AT302" s="79"/>
      <c r="AU302" s="79"/>
      <c r="AV302" s="79"/>
      <c r="AW302" s="79"/>
      <c r="AX302" s="79"/>
      <c r="AY302" s="79"/>
      <c r="AZ302" s="79"/>
      <c r="BA302">
        <v>6</v>
      </c>
      <c r="BB302" s="78" t="str">
        <f>REPLACE(INDEX(GroupVertices[Group],MATCH(Edges24[[#This Row],[Vertex 1]],GroupVertices[Vertex],0)),1,1,"")</f>
        <v>5</v>
      </c>
      <c r="BC302" s="78" t="str">
        <f>REPLACE(INDEX(GroupVertices[Group],MATCH(Edges24[[#This Row],[Vertex 2]],GroupVertices[Vertex],0)),1,1,"")</f>
        <v>5</v>
      </c>
      <c r="BD302" s="48">
        <v>0</v>
      </c>
      <c r="BE302" s="49">
        <v>0</v>
      </c>
      <c r="BF302" s="48">
        <v>0</v>
      </c>
      <c r="BG302" s="49">
        <v>0</v>
      </c>
      <c r="BH302" s="48">
        <v>0</v>
      </c>
      <c r="BI302" s="49">
        <v>0</v>
      </c>
      <c r="BJ302" s="48">
        <v>2</v>
      </c>
      <c r="BK302" s="49">
        <v>100</v>
      </c>
      <c r="BL302" s="48">
        <v>2</v>
      </c>
    </row>
    <row r="303" spans="1:64" ht="15">
      <c r="A303" s="64" t="s">
        <v>493</v>
      </c>
      <c r="B303" s="64" t="s">
        <v>493</v>
      </c>
      <c r="C303" s="65"/>
      <c r="D303" s="66"/>
      <c r="E303" s="67"/>
      <c r="F303" s="68"/>
      <c r="G303" s="65"/>
      <c r="H303" s="69"/>
      <c r="I303" s="70"/>
      <c r="J303" s="70"/>
      <c r="K303" s="34" t="s">
        <v>65</v>
      </c>
      <c r="L303" s="77">
        <v>458</v>
      </c>
      <c r="M303" s="77"/>
      <c r="N303" s="72"/>
      <c r="O303" s="79" t="s">
        <v>176</v>
      </c>
      <c r="P303" s="81">
        <v>43434.77208333334</v>
      </c>
      <c r="Q303" s="79" t="s">
        <v>766</v>
      </c>
      <c r="R303" s="79"/>
      <c r="S303" s="79"/>
      <c r="T303" s="79"/>
      <c r="U303" s="79"/>
      <c r="V303" s="82" t="s">
        <v>1119</v>
      </c>
      <c r="W303" s="81">
        <v>43434.77208333334</v>
      </c>
      <c r="X303" s="82" t="s">
        <v>1455</v>
      </c>
      <c r="Y303" s="79"/>
      <c r="Z303" s="79"/>
      <c r="AA303" s="85" t="s">
        <v>1800</v>
      </c>
      <c r="AB303" s="79"/>
      <c r="AC303" s="79" t="b">
        <v>0</v>
      </c>
      <c r="AD303" s="79">
        <v>0</v>
      </c>
      <c r="AE303" s="85" t="s">
        <v>1876</v>
      </c>
      <c r="AF303" s="79" t="b">
        <v>0</v>
      </c>
      <c r="AG303" s="79" t="s">
        <v>1909</v>
      </c>
      <c r="AH303" s="79"/>
      <c r="AI303" s="85" t="s">
        <v>1876</v>
      </c>
      <c r="AJ303" s="79" t="b">
        <v>0</v>
      </c>
      <c r="AK303" s="79">
        <v>0</v>
      </c>
      <c r="AL303" s="85" t="s">
        <v>1876</v>
      </c>
      <c r="AM303" s="79" t="s">
        <v>1938</v>
      </c>
      <c r="AN303" s="79" t="b">
        <v>0</v>
      </c>
      <c r="AO303" s="85" t="s">
        <v>1800</v>
      </c>
      <c r="AP303" s="79" t="s">
        <v>176</v>
      </c>
      <c r="AQ303" s="79">
        <v>0</v>
      </c>
      <c r="AR303" s="79">
        <v>0</v>
      </c>
      <c r="AS303" s="79"/>
      <c r="AT303" s="79"/>
      <c r="AU303" s="79"/>
      <c r="AV303" s="79"/>
      <c r="AW303" s="79"/>
      <c r="AX303" s="79"/>
      <c r="AY303" s="79"/>
      <c r="AZ303" s="79"/>
      <c r="BA303">
        <v>6</v>
      </c>
      <c r="BB303" s="78" t="str">
        <f>REPLACE(INDEX(GroupVertices[Group],MATCH(Edges24[[#This Row],[Vertex 1]],GroupVertices[Vertex],0)),1,1,"")</f>
        <v>5</v>
      </c>
      <c r="BC303" s="78" t="str">
        <f>REPLACE(INDEX(GroupVertices[Group],MATCH(Edges24[[#This Row],[Vertex 2]],GroupVertices[Vertex],0)),1,1,"")</f>
        <v>5</v>
      </c>
      <c r="BD303" s="48">
        <v>0</v>
      </c>
      <c r="BE303" s="49">
        <v>0</v>
      </c>
      <c r="BF303" s="48">
        <v>0</v>
      </c>
      <c r="BG303" s="49">
        <v>0</v>
      </c>
      <c r="BH303" s="48">
        <v>0</v>
      </c>
      <c r="BI303" s="49">
        <v>0</v>
      </c>
      <c r="BJ303" s="48">
        <v>2</v>
      </c>
      <c r="BK303" s="49">
        <v>100</v>
      </c>
      <c r="BL303" s="48">
        <v>2</v>
      </c>
    </row>
    <row r="304" spans="1:64" ht="15">
      <c r="A304" s="64" t="s">
        <v>493</v>
      </c>
      <c r="B304" s="64" t="s">
        <v>493</v>
      </c>
      <c r="C304" s="65"/>
      <c r="D304" s="66"/>
      <c r="E304" s="67"/>
      <c r="F304" s="68"/>
      <c r="G304" s="65"/>
      <c r="H304" s="69"/>
      <c r="I304" s="70"/>
      <c r="J304" s="70"/>
      <c r="K304" s="34" t="s">
        <v>65</v>
      </c>
      <c r="L304" s="77">
        <v>459</v>
      </c>
      <c r="M304" s="77"/>
      <c r="N304" s="72"/>
      <c r="O304" s="79" t="s">
        <v>176</v>
      </c>
      <c r="P304" s="81">
        <v>43449.35542824074</v>
      </c>
      <c r="Q304" s="79" t="s">
        <v>766</v>
      </c>
      <c r="R304" s="79"/>
      <c r="S304" s="79"/>
      <c r="T304" s="79"/>
      <c r="U304" s="79"/>
      <c r="V304" s="82" t="s">
        <v>1119</v>
      </c>
      <c r="W304" s="81">
        <v>43449.35542824074</v>
      </c>
      <c r="X304" s="82" t="s">
        <v>1456</v>
      </c>
      <c r="Y304" s="79"/>
      <c r="Z304" s="79"/>
      <c r="AA304" s="85" t="s">
        <v>1801</v>
      </c>
      <c r="AB304" s="79"/>
      <c r="AC304" s="79" t="b">
        <v>0</v>
      </c>
      <c r="AD304" s="79">
        <v>0</v>
      </c>
      <c r="AE304" s="85" t="s">
        <v>1876</v>
      </c>
      <c r="AF304" s="79" t="b">
        <v>0</v>
      </c>
      <c r="AG304" s="79" t="s">
        <v>1909</v>
      </c>
      <c r="AH304" s="79"/>
      <c r="AI304" s="85" t="s">
        <v>1876</v>
      </c>
      <c r="AJ304" s="79" t="b">
        <v>0</v>
      </c>
      <c r="AK304" s="79">
        <v>0</v>
      </c>
      <c r="AL304" s="85" t="s">
        <v>1876</v>
      </c>
      <c r="AM304" s="79" t="s">
        <v>1938</v>
      </c>
      <c r="AN304" s="79" t="b">
        <v>0</v>
      </c>
      <c r="AO304" s="85" t="s">
        <v>1801</v>
      </c>
      <c r="AP304" s="79" t="s">
        <v>176</v>
      </c>
      <c r="AQ304" s="79">
        <v>0</v>
      </c>
      <c r="AR304" s="79">
        <v>0</v>
      </c>
      <c r="AS304" s="79"/>
      <c r="AT304" s="79"/>
      <c r="AU304" s="79"/>
      <c r="AV304" s="79"/>
      <c r="AW304" s="79"/>
      <c r="AX304" s="79"/>
      <c r="AY304" s="79"/>
      <c r="AZ304" s="79"/>
      <c r="BA304">
        <v>6</v>
      </c>
      <c r="BB304" s="78" t="str">
        <f>REPLACE(INDEX(GroupVertices[Group],MATCH(Edges24[[#This Row],[Vertex 1]],GroupVertices[Vertex],0)),1,1,"")</f>
        <v>5</v>
      </c>
      <c r="BC304" s="78" t="str">
        <f>REPLACE(INDEX(GroupVertices[Group],MATCH(Edges24[[#This Row],[Vertex 2]],GroupVertices[Vertex],0)),1,1,"")</f>
        <v>5</v>
      </c>
      <c r="BD304" s="48">
        <v>0</v>
      </c>
      <c r="BE304" s="49">
        <v>0</v>
      </c>
      <c r="BF304" s="48">
        <v>0</v>
      </c>
      <c r="BG304" s="49">
        <v>0</v>
      </c>
      <c r="BH304" s="48">
        <v>0</v>
      </c>
      <c r="BI304" s="49">
        <v>0</v>
      </c>
      <c r="BJ304" s="48">
        <v>2</v>
      </c>
      <c r="BK304" s="49">
        <v>100</v>
      </c>
      <c r="BL304" s="48">
        <v>2</v>
      </c>
    </row>
    <row r="305" spans="1:64" ht="15">
      <c r="A305" s="64" t="s">
        <v>493</v>
      </c>
      <c r="B305" s="64" t="s">
        <v>493</v>
      </c>
      <c r="C305" s="65"/>
      <c r="D305" s="66"/>
      <c r="E305" s="67"/>
      <c r="F305" s="68"/>
      <c r="G305" s="65"/>
      <c r="H305" s="69"/>
      <c r="I305" s="70"/>
      <c r="J305" s="70"/>
      <c r="K305" s="34" t="s">
        <v>65</v>
      </c>
      <c r="L305" s="77">
        <v>460</v>
      </c>
      <c r="M305" s="77"/>
      <c r="N305" s="72"/>
      <c r="O305" s="79" t="s">
        <v>176</v>
      </c>
      <c r="P305" s="81">
        <v>43463.93875</v>
      </c>
      <c r="Q305" s="79" t="s">
        <v>766</v>
      </c>
      <c r="R305" s="79"/>
      <c r="S305" s="79"/>
      <c r="T305" s="79"/>
      <c r="U305" s="79"/>
      <c r="V305" s="82" t="s">
        <v>1119</v>
      </c>
      <c r="W305" s="81">
        <v>43463.93875</v>
      </c>
      <c r="X305" s="82" t="s">
        <v>1457</v>
      </c>
      <c r="Y305" s="79"/>
      <c r="Z305" s="79"/>
      <c r="AA305" s="85" t="s">
        <v>1802</v>
      </c>
      <c r="AB305" s="79"/>
      <c r="AC305" s="79" t="b">
        <v>0</v>
      </c>
      <c r="AD305" s="79">
        <v>0</v>
      </c>
      <c r="AE305" s="85" t="s">
        <v>1876</v>
      </c>
      <c r="AF305" s="79" t="b">
        <v>0</v>
      </c>
      <c r="AG305" s="79" t="s">
        <v>1909</v>
      </c>
      <c r="AH305" s="79"/>
      <c r="AI305" s="85" t="s">
        <v>1876</v>
      </c>
      <c r="AJ305" s="79" t="b">
        <v>0</v>
      </c>
      <c r="AK305" s="79">
        <v>0</v>
      </c>
      <c r="AL305" s="85" t="s">
        <v>1876</v>
      </c>
      <c r="AM305" s="79" t="s">
        <v>1938</v>
      </c>
      <c r="AN305" s="79" t="b">
        <v>0</v>
      </c>
      <c r="AO305" s="85" t="s">
        <v>1802</v>
      </c>
      <c r="AP305" s="79" t="s">
        <v>176</v>
      </c>
      <c r="AQ305" s="79">
        <v>0</v>
      </c>
      <c r="AR305" s="79">
        <v>0</v>
      </c>
      <c r="AS305" s="79"/>
      <c r="AT305" s="79"/>
      <c r="AU305" s="79"/>
      <c r="AV305" s="79"/>
      <c r="AW305" s="79"/>
      <c r="AX305" s="79"/>
      <c r="AY305" s="79"/>
      <c r="AZ305" s="79"/>
      <c r="BA305">
        <v>6</v>
      </c>
      <c r="BB305" s="78" t="str">
        <f>REPLACE(INDEX(GroupVertices[Group],MATCH(Edges24[[#This Row],[Vertex 1]],GroupVertices[Vertex],0)),1,1,"")</f>
        <v>5</v>
      </c>
      <c r="BC305" s="78" t="str">
        <f>REPLACE(INDEX(GroupVertices[Group],MATCH(Edges24[[#This Row],[Vertex 2]],GroupVertices[Vertex],0)),1,1,"")</f>
        <v>5</v>
      </c>
      <c r="BD305" s="48">
        <v>0</v>
      </c>
      <c r="BE305" s="49">
        <v>0</v>
      </c>
      <c r="BF305" s="48">
        <v>0</v>
      </c>
      <c r="BG305" s="49">
        <v>0</v>
      </c>
      <c r="BH305" s="48">
        <v>0</v>
      </c>
      <c r="BI305" s="49">
        <v>0</v>
      </c>
      <c r="BJ305" s="48">
        <v>2</v>
      </c>
      <c r="BK305" s="49">
        <v>100</v>
      </c>
      <c r="BL305" s="48">
        <v>2</v>
      </c>
    </row>
    <row r="306" spans="1:64" ht="15">
      <c r="A306" s="64" t="s">
        <v>493</v>
      </c>
      <c r="B306" s="64" t="s">
        <v>493</v>
      </c>
      <c r="C306" s="65"/>
      <c r="D306" s="66"/>
      <c r="E306" s="67"/>
      <c r="F306" s="68"/>
      <c r="G306" s="65"/>
      <c r="H306" s="69"/>
      <c r="I306" s="70"/>
      <c r="J306" s="70"/>
      <c r="K306" s="34" t="s">
        <v>65</v>
      </c>
      <c r="L306" s="77">
        <v>461</v>
      </c>
      <c r="M306" s="77"/>
      <c r="N306" s="72"/>
      <c r="O306" s="79" t="s">
        <v>176</v>
      </c>
      <c r="P306" s="81">
        <v>43478.52208333334</v>
      </c>
      <c r="Q306" s="79" t="s">
        <v>766</v>
      </c>
      <c r="R306" s="79"/>
      <c r="S306" s="79"/>
      <c r="T306" s="79"/>
      <c r="U306" s="79"/>
      <c r="V306" s="82" t="s">
        <v>1119</v>
      </c>
      <c r="W306" s="81">
        <v>43478.52208333334</v>
      </c>
      <c r="X306" s="82" t="s">
        <v>1458</v>
      </c>
      <c r="Y306" s="79"/>
      <c r="Z306" s="79"/>
      <c r="AA306" s="85" t="s">
        <v>1803</v>
      </c>
      <c r="AB306" s="79"/>
      <c r="AC306" s="79" t="b">
        <v>0</v>
      </c>
      <c r="AD306" s="79">
        <v>0</v>
      </c>
      <c r="AE306" s="85" t="s">
        <v>1876</v>
      </c>
      <c r="AF306" s="79" t="b">
        <v>0</v>
      </c>
      <c r="AG306" s="79" t="s">
        <v>1909</v>
      </c>
      <c r="AH306" s="79"/>
      <c r="AI306" s="85" t="s">
        <v>1876</v>
      </c>
      <c r="AJ306" s="79" t="b">
        <v>0</v>
      </c>
      <c r="AK306" s="79">
        <v>0</v>
      </c>
      <c r="AL306" s="85" t="s">
        <v>1876</v>
      </c>
      <c r="AM306" s="79" t="s">
        <v>1938</v>
      </c>
      <c r="AN306" s="79" t="b">
        <v>0</v>
      </c>
      <c r="AO306" s="85" t="s">
        <v>1803</v>
      </c>
      <c r="AP306" s="79" t="s">
        <v>176</v>
      </c>
      <c r="AQ306" s="79">
        <v>0</v>
      </c>
      <c r="AR306" s="79">
        <v>0</v>
      </c>
      <c r="AS306" s="79"/>
      <c r="AT306" s="79"/>
      <c r="AU306" s="79"/>
      <c r="AV306" s="79"/>
      <c r="AW306" s="79"/>
      <c r="AX306" s="79"/>
      <c r="AY306" s="79"/>
      <c r="AZ306" s="79"/>
      <c r="BA306">
        <v>6</v>
      </c>
      <c r="BB306" s="78" t="str">
        <f>REPLACE(INDEX(GroupVertices[Group],MATCH(Edges24[[#This Row],[Vertex 1]],GroupVertices[Vertex],0)),1,1,"")</f>
        <v>5</v>
      </c>
      <c r="BC306" s="78" t="str">
        <f>REPLACE(INDEX(GroupVertices[Group],MATCH(Edges24[[#This Row],[Vertex 2]],GroupVertices[Vertex],0)),1,1,"")</f>
        <v>5</v>
      </c>
      <c r="BD306" s="48">
        <v>0</v>
      </c>
      <c r="BE306" s="49">
        <v>0</v>
      </c>
      <c r="BF306" s="48">
        <v>0</v>
      </c>
      <c r="BG306" s="49">
        <v>0</v>
      </c>
      <c r="BH306" s="48">
        <v>0</v>
      </c>
      <c r="BI306" s="49">
        <v>0</v>
      </c>
      <c r="BJ306" s="48">
        <v>2</v>
      </c>
      <c r="BK306" s="49">
        <v>100</v>
      </c>
      <c r="BL306" s="48">
        <v>2</v>
      </c>
    </row>
    <row r="307" spans="1:64" ht="15">
      <c r="A307" s="64" t="s">
        <v>494</v>
      </c>
      <c r="B307" s="64" t="s">
        <v>642</v>
      </c>
      <c r="C307" s="65"/>
      <c r="D307" s="66"/>
      <c r="E307" s="67"/>
      <c r="F307" s="68"/>
      <c r="G307" s="65"/>
      <c r="H307" s="69"/>
      <c r="I307" s="70"/>
      <c r="J307" s="70"/>
      <c r="K307" s="34" t="s">
        <v>65</v>
      </c>
      <c r="L307" s="77">
        <v>462</v>
      </c>
      <c r="M307" s="77"/>
      <c r="N307" s="72"/>
      <c r="O307" s="79" t="s">
        <v>646</v>
      </c>
      <c r="P307" s="81">
        <v>43478.53425925926</v>
      </c>
      <c r="Q307" s="79" t="s">
        <v>765</v>
      </c>
      <c r="R307" s="79"/>
      <c r="S307" s="79"/>
      <c r="T307" s="79"/>
      <c r="U307" s="79"/>
      <c r="V307" s="82" t="s">
        <v>1120</v>
      </c>
      <c r="W307" s="81">
        <v>43478.53425925926</v>
      </c>
      <c r="X307" s="82" t="s">
        <v>1459</v>
      </c>
      <c r="Y307" s="79"/>
      <c r="Z307" s="79"/>
      <c r="AA307" s="85" t="s">
        <v>1804</v>
      </c>
      <c r="AB307" s="79"/>
      <c r="AC307" s="79" t="b">
        <v>0</v>
      </c>
      <c r="AD307" s="79">
        <v>0</v>
      </c>
      <c r="AE307" s="85" t="s">
        <v>1876</v>
      </c>
      <c r="AF307" s="79" t="b">
        <v>0</v>
      </c>
      <c r="AG307" s="79" t="s">
        <v>1909</v>
      </c>
      <c r="AH307" s="79"/>
      <c r="AI307" s="85" t="s">
        <v>1876</v>
      </c>
      <c r="AJ307" s="79" t="b">
        <v>0</v>
      </c>
      <c r="AK307" s="79">
        <v>88</v>
      </c>
      <c r="AL307" s="85" t="s">
        <v>1843</v>
      </c>
      <c r="AM307" s="79" t="s">
        <v>1920</v>
      </c>
      <c r="AN307" s="79" t="b">
        <v>0</v>
      </c>
      <c r="AO307" s="85" t="s">
        <v>1843</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1</v>
      </c>
      <c r="BC307" s="78" t="str">
        <f>REPLACE(INDEX(GroupVertices[Group],MATCH(Edges24[[#This Row],[Vertex 2]],GroupVertices[Vertex],0)),1,1,"")</f>
        <v>1</v>
      </c>
      <c r="BD307" s="48"/>
      <c r="BE307" s="49"/>
      <c r="BF307" s="48"/>
      <c r="BG307" s="49"/>
      <c r="BH307" s="48"/>
      <c r="BI307" s="49"/>
      <c r="BJ307" s="48"/>
      <c r="BK307" s="49"/>
      <c r="BL307" s="48"/>
    </row>
    <row r="308" spans="1:64" ht="15">
      <c r="A308" s="64" t="s">
        <v>495</v>
      </c>
      <c r="B308" s="64" t="s">
        <v>642</v>
      </c>
      <c r="C308" s="65"/>
      <c r="D308" s="66"/>
      <c r="E308" s="67"/>
      <c r="F308" s="68"/>
      <c r="G308" s="65"/>
      <c r="H308" s="69"/>
      <c r="I308" s="70"/>
      <c r="J308" s="70"/>
      <c r="K308" s="34" t="s">
        <v>65</v>
      </c>
      <c r="L308" s="77">
        <v>464</v>
      </c>
      <c r="M308" s="77"/>
      <c r="N308" s="72"/>
      <c r="O308" s="79" t="s">
        <v>646</v>
      </c>
      <c r="P308" s="81">
        <v>43478.53944444445</v>
      </c>
      <c r="Q308" s="79" t="s">
        <v>765</v>
      </c>
      <c r="R308" s="79"/>
      <c r="S308" s="79"/>
      <c r="T308" s="79"/>
      <c r="U308" s="79"/>
      <c r="V308" s="82" t="s">
        <v>1121</v>
      </c>
      <c r="W308" s="81">
        <v>43478.53944444445</v>
      </c>
      <c r="X308" s="82" t="s">
        <v>1460</v>
      </c>
      <c r="Y308" s="79"/>
      <c r="Z308" s="79"/>
      <c r="AA308" s="85" t="s">
        <v>1805</v>
      </c>
      <c r="AB308" s="79"/>
      <c r="AC308" s="79" t="b">
        <v>0</v>
      </c>
      <c r="AD308" s="79">
        <v>0</v>
      </c>
      <c r="AE308" s="85" t="s">
        <v>1876</v>
      </c>
      <c r="AF308" s="79" t="b">
        <v>0</v>
      </c>
      <c r="AG308" s="79" t="s">
        <v>1909</v>
      </c>
      <c r="AH308" s="79"/>
      <c r="AI308" s="85" t="s">
        <v>1876</v>
      </c>
      <c r="AJ308" s="79" t="b">
        <v>0</v>
      </c>
      <c r="AK308" s="79">
        <v>88</v>
      </c>
      <c r="AL308" s="85" t="s">
        <v>1843</v>
      </c>
      <c r="AM308" s="79" t="s">
        <v>1920</v>
      </c>
      <c r="AN308" s="79" t="b">
        <v>0</v>
      </c>
      <c r="AO308" s="85" t="s">
        <v>1843</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c r="BE308" s="49"/>
      <c r="BF308" s="48"/>
      <c r="BG308" s="49"/>
      <c r="BH308" s="48"/>
      <c r="BI308" s="49"/>
      <c r="BJ308" s="48"/>
      <c r="BK308" s="49"/>
      <c r="BL308" s="48"/>
    </row>
    <row r="309" spans="1:64" ht="15">
      <c r="A309" s="64" t="s">
        <v>496</v>
      </c>
      <c r="B309" s="64" t="s">
        <v>642</v>
      </c>
      <c r="C309" s="65"/>
      <c r="D309" s="66"/>
      <c r="E309" s="67"/>
      <c r="F309" s="68"/>
      <c r="G309" s="65"/>
      <c r="H309" s="69"/>
      <c r="I309" s="70"/>
      <c r="J309" s="70"/>
      <c r="K309" s="34" t="s">
        <v>65</v>
      </c>
      <c r="L309" s="77">
        <v>466</v>
      </c>
      <c r="M309" s="77"/>
      <c r="N309" s="72"/>
      <c r="O309" s="79" t="s">
        <v>646</v>
      </c>
      <c r="P309" s="81">
        <v>43478.541875</v>
      </c>
      <c r="Q309" s="79" t="s">
        <v>765</v>
      </c>
      <c r="R309" s="79"/>
      <c r="S309" s="79"/>
      <c r="T309" s="79"/>
      <c r="U309" s="79"/>
      <c r="V309" s="82" t="s">
        <v>1122</v>
      </c>
      <c r="W309" s="81">
        <v>43478.541875</v>
      </c>
      <c r="X309" s="82" t="s">
        <v>1461</v>
      </c>
      <c r="Y309" s="79"/>
      <c r="Z309" s="79"/>
      <c r="AA309" s="85" t="s">
        <v>1806</v>
      </c>
      <c r="AB309" s="79"/>
      <c r="AC309" s="79" t="b">
        <v>0</v>
      </c>
      <c r="AD309" s="79">
        <v>0</v>
      </c>
      <c r="AE309" s="85" t="s">
        <v>1876</v>
      </c>
      <c r="AF309" s="79" t="b">
        <v>0</v>
      </c>
      <c r="AG309" s="79" t="s">
        <v>1909</v>
      </c>
      <c r="AH309" s="79"/>
      <c r="AI309" s="85" t="s">
        <v>1876</v>
      </c>
      <c r="AJ309" s="79" t="b">
        <v>0</v>
      </c>
      <c r="AK309" s="79">
        <v>88</v>
      </c>
      <c r="AL309" s="85" t="s">
        <v>1843</v>
      </c>
      <c r="AM309" s="79" t="s">
        <v>1920</v>
      </c>
      <c r="AN309" s="79" t="b">
        <v>0</v>
      </c>
      <c r="AO309" s="85" t="s">
        <v>1843</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1</v>
      </c>
      <c r="BD309" s="48"/>
      <c r="BE309" s="49"/>
      <c r="BF309" s="48"/>
      <c r="BG309" s="49"/>
      <c r="BH309" s="48"/>
      <c r="BI309" s="49"/>
      <c r="BJ309" s="48"/>
      <c r="BK309" s="49"/>
      <c r="BL309" s="48"/>
    </row>
    <row r="310" spans="1:64" ht="15">
      <c r="A310" s="64" t="s">
        <v>497</v>
      </c>
      <c r="B310" s="64" t="s">
        <v>642</v>
      </c>
      <c r="C310" s="65"/>
      <c r="D310" s="66"/>
      <c r="E310" s="67"/>
      <c r="F310" s="68"/>
      <c r="G310" s="65"/>
      <c r="H310" s="69"/>
      <c r="I310" s="70"/>
      <c r="J310" s="70"/>
      <c r="K310" s="34" t="s">
        <v>65</v>
      </c>
      <c r="L310" s="77">
        <v>468</v>
      </c>
      <c r="M310" s="77"/>
      <c r="N310" s="72"/>
      <c r="O310" s="79" t="s">
        <v>646</v>
      </c>
      <c r="P310" s="81">
        <v>43478.569340277776</v>
      </c>
      <c r="Q310" s="79" t="s">
        <v>765</v>
      </c>
      <c r="R310" s="79"/>
      <c r="S310" s="79"/>
      <c r="T310" s="79"/>
      <c r="U310" s="79"/>
      <c r="V310" s="82" t="s">
        <v>1123</v>
      </c>
      <c r="W310" s="81">
        <v>43478.569340277776</v>
      </c>
      <c r="X310" s="82" t="s">
        <v>1462</v>
      </c>
      <c r="Y310" s="79"/>
      <c r="Z310" s="79"/>
      <c r="AA310" s="85" t="s">
        <v>1807</v>
      </c>
      <c r="AB310" s="79"/>
      <c r="AC310" s="79" t="b">
        <v>0</v>
      </c>
      <c r="AD310" s="79">
        <v>0</v>
      </c>
      <c r="AE310" s="85" t="s">
        <v>1876</v>
      </c>
      <c r="AF310" s="79" t="b">
        <v>0</v>
      </c>
      <c r="AG310" s="79" t="s">
        <v>1909</v>
      </c>
      <c r="AH310" s="79"/>
      <c r="AI310" s="85" t="s">
        <v>1876</v>
      </c>
      <c r="AJ310" s="79" t="b">
        <v>0</v>
      </c>
      <c r="AK310" s="79">
        <v>88</v>
      </c>
      <c r="AL310" s="85" t="s">
        <v>1843</v>
      </c>
      <c r="AM310" s="79" t="s">
        <v>1919</v>
      </c>
      <c r="AN310" s="79" t="b">
        <v>0</v>
      </c>
      <c r="AO310" s="85" t="s">
        <v>1843</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1</v>
      </c>
      <c r="BC310" s="78" t="str">
        <f>REPLACE(INDEX(GroupVertices[Group],MATCH(Edges24[[#This Row],[Vertex 2]],GroupVertices[Vertex],0)),1,1,"")</f>
        <v>1</v>
      </c>
      <c r="BD310" s="48"/>
      <c r="BE310" s="49"/>
      <c r="BF310" s="48"/>
      <c r="BG310" s="49"/>
      <c r="BH310" s="48"/>
      <c r="BI310" s="49"/>
      <c r="BJ310" s="48"/>
      <c r="BK310" s="49"/>
      <c r="BL310" s="48"/>
    </row>
    <row r="311" spans="1:64" ht="15">
      <c r="A311" s="64" t="s">
        <v>498</v>
      </c>
      <c r="B311" s="64" t="s">
        <v>642</v>
      </c>
      <c r="C311" s="65"/>
      <c r="D311" s="66"/>
      <c r="E311" s="67"/>
      <c r="F311" s="68"/>
      <c r="G311" s="65"/>
      <c r="H311" s="69"/>
      <c r="I311" s="70"/>
      <c r="J311" s="70"/>
      <c r="K311" s="34" t="s">
        <v>65</v>
      </c>
      <c r="L311" s="77">
        <v>470</v>
      </c>
      <c r="M311" s="77"/>
      <c r="N311" s="72"/>
      <c r="O311" s="79" t="s">
        <v>646</v>
      </c>
      <c r="P311" s="81">
        <v>43478.59032407407</v>
      </c>
      <c r="Q311" s="79" t="s">
        <v>765</v>
      </c>
      <c r="R311" s="79"/>
      <c r="S311" s="79"/>
      <c r="T311" s="79"/>
      <c r="U311" s="79"/>
      <c r="V311" s="82" t="s">
        <v>938</v>
      </c>
      <c r="W311" s="81">
        <v>43478.59032407407</v>
      </c>
      <c r="X311" s="82" t="s">
        <v>1463</v>
      </c>
      <c r="Y311" s="79"/>
      <c r="Z311" s="79"/>
      <c r="AA311" s="85" t="s">
        <v>1808</v>
      </c>
      <c r="AB311" s="79"/>
      <c r="AC311" s="79" t="b">
        <v>0</v>
      </c>
      <c r="AD311" s="79">
        <v>0</v>
      </c>
      <c r="AE311" s="85" t="s">
        <v>1876</v>
      </c>
      <c r="AF311" s="79" t="b">
        <v>0</v>
      </c>
      <c r="AG311" s="79" t="s">
        <v>1909</v>
      </c>
      <c r="AH311" s="79"/>
      <c r="AI311" s="85" t="s">
        <v>1876</v>
      </c>
      <c r="AJ311" s="79" t="b">
        <v>0</v>
      </c>
      <c r="AK311" s="79">
        <v>88</v>
      </c>
      <c r="AL311" s="85" t="s">
        <v>1843</v>
      </c>
      <c r="AM311" s="79" t="s">
        <v>1919</v>
      </c>
      <c r="AN311" s="79" t="b">
        <v>0</v>
      </c>
      <c r="AO311" s="85" t="s">
        <v>1843</v>
      </c>
      <c r="AP311" s="79" t="s">
        <v>176</v>
      </c>
      <c r="AQ311" s="79">
        <v>0</v>
      </c>
      <c r="AR311" s="79">
        <v>0</v>
      </c>
      <c r="AS311" s="79"/>
      <c r="AT311" s="79"/>
      <c r="AU311" s="79"/>
      <c r="AV311" s="79"/>
      <c r="AW311" s="79"/>
      <c r="AX311" s="79"/>
      <c r="AY311" s="79"/>
      <c r="AZ311" s="79"/>
      <c r="BA311">
        <v>1</v>
      </c>
      <c r="BB311" s="78" t="str">
        <f>REPLACE(INDEX(GroupVertices[Group],MATCH(Edges24[[#This Row],[Vertex 1]],GroupVertices[Vertex],0)),1,1,"")</f>
        <v>1</v>
      </c>
      <c r="BC311" s="78" t="str">
        <f>REPLACE(INDEX(GroupVertices[Group],MATCH(Edges24[[#This Row],[Vertex 2]],GroupVertices[Vertex],0)),1,1,"")</f>
        <v>1</v>
      </c>
      <c r="BD311" s="48"/>
      <c r="BE311" s="49"/>
      <c r="BF311" s="48"/>
      <c r="BG311" s="49"/>
      <c r="BH311" s="48"/>
      <c r="BI311" s="49"/>
      <c r="BJ311" s="48"/>
      <c r="BK311" s="49"/>
      <c r="BL311" s="48"/>
    </row>
    <row r="312" spans="1:64" ht="15">
      <c r="A312" s="64" t="s">
        <v>499</v>
      </c>
      <c r="B312" s="64" t="s">
        <v>642</v>
      </c>
      <c r="C312" s="65"/>
      <c r="D312" s="66"/>
      <c r="E312" s="67"/>
      <c r="F312" s="68"/>
      <c r="G312" s="65"/>
      <c r="H312" s="69"/>
      <c r="I312" s="70"/>
      <c r="J312" s="70"/>
      <c r="K312" s="34" t="s">
        <v>65</v>
      </c>
      <c r="L312" s="77">
        <v>472</v>
      </c>
      <c r="M312" s="77"/>
      <c r="N312" s="72"/>
      <c r="O312" s="79" t="s">
        <v>646</v>
      </c>
      <c r="P312" s="81">
        <v>43478.591782407406</v>
      </c>
      <c r="Q312" s="79" t="s">
        <v>765</v>
      </c>
      <c r="R312" s="79"/>
      <c r="S312" s="79"/>
      <c r="T312" s="79"/>
      <c r="U312" s="79"/>
      <c r="V312" s="82" t="s">
        <v>1124</v>
      </c>
      <c r="W312" s="81">
        <v>43478.591782407406</v>
      </c>
      <c r="X312" s="82" t="s">
        <v>1464</v>
      </c>
      <c r="Y312" s="79"/>
      <c r="Z312" s="79"/>
      <c r="AA312" s="85" t="s">
        <v>1809</v>
      </c>
      <c r="AB312" s="79"/>
      <c r="AC312" s="79" t="b">
        <v>0</v>
      </c>
      <c r="AD312" s="79">
        <v>0</v>
      </c>
      <c r="AE312" s="85" t="s">
        <v>1876</v>
      </c>
      <c r="AF312" s="79" t="b">
        <v>0</v>
      </c>
      <c r="AG312" s="79" t="s">
        <v>1909</v>
      </c>
      <c r="AH312" s="79"/>
      <c r="AI312" s="85" t="s">
        <v>1876</v>
      </c>
      <c r="AJ312" s="79" t="b">
        <v>0</v>
      </c>
      <c r="AK312" s="79">
        <v>88</v>
      </c>
      <c r="AL312" s="85" t="s">
        <v>1843</v>
      </c>
      <c r="AM312" s="79" t="s">
        <v>1923</v>
      </c>
      <c r="AN312" s="79" t="b">
        <v>0</v>
      </c>
      <c r="AO312" s="85" t="s">
        <v>1843</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1</v>
      </c>
      <c r="BC312" s="78" t="str">
        <f>REPLACE(INDEX(GroupVertices[Group],MATCH(Edges24[[#This Row],[Vertex 2]],GroupVertices[Vertex],0)),1,1,"")</f>
        <v>1</v>
      </c>
      <c r="BD312" s="48"/>
      <c r="BE312" s="49"/>
      <c r="BF312" s="48"/>
      <c r="BG312" s="49"/>
      <c r="BH312" s="48"/>
      <c r="BI312" s="49"/>
      <c r="BJ312" s="48"/>
      <c r="BK312" s="49"/>
      <c r="BL312" s="48"/>
    </row>
    <row r="313" spans="1:64" ht="15">
      <c r="A313" s="64" t="s">
        <v>500</v>
      </c>
      <c r="B313" s="64" t="s">
        <v>642</v>
      </c>
      <c r="C313" s="65"/>
      <c r="D313" s="66"/>
      <c r="E313" s="67"/>
      <c r="F313" s="68"/>
      <c r="G313" s="65"/>
      <c r="H313" s="69"/>
      <c r="I313" s="70"/>
      <c r="J313" s="70"/>
      <c r="K313" s="34" t="s">
        <v>65</v>
      </c>
      <c r="L313" s="77">
        <v>474</v>
      </c>
      <c r="M313" s="77"/>
      <c r="N313" s="72"/>
      <c r="O313" s="79" t="s">
        <v>646</v>
      </c>
      <c r="P313" s="81">
        <v>43478.65357638889</v>
      </c>
      <c r="Q313" s="79" t="s">
        <v>765</v>
      </c>
      <c r="R313" s="79"/>
      <c r="S313" s="79"/>
      <c r="T313" s="79"/>
      <c r="U313" s="79"/>
      <c r="V313" s="82" t="s">
        <v>1125</v>
      </c>
      <c r="W313" s="81">
        <v>43478.65357638889</v>
      </c>
      <c r="X313" s="82" t="s">
        <v>1465</v>
      </c>
      <c r="Y313" s="79"/>
      <c r="Z313" s="79"/>
      <c r="AA313" s="85" t="s">
        <v>1810</v>
      </c>
      <c r="AB313" s="79"/>
      <c r="AC313" s="79" t="b">
        <v>0</v>
      </c>
      <c r="AD313" s="79">
        <v>0</v>
      </c>
      <c r="AE313" s="85" t="s">
        <v>1876</v>
      </c>
      <c r="AF313" s="79" t="b">
        <v>0</v>
      </c>
      <c r="AG313" s="79" t="s">
        <v>1909</v>
      </c>
      <c r="AH313" s="79"/>
      <c r="AI313" s="85" t="s">
        <v>1876</v>
      </c>
      <c r="AJ313" s="79" t="b">
        <v>0</v>
      </c>
      <c r="AK313" s="79">
        <v>88</v>
      </c>
      <c r="AL313" s="85" t="s">
        <v>1843</v>
      </c>
      <c r="AM313" s="79" t="s">
        <v>1929</v>
      </c>
      <c r="AN313" s="79" t="b">
        <v>0</v>
      </c>
      <c r="AO313" s="85" t="s">
        <v>1843</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c r="BE313" s="49"/>
      <c r="BF313" s="48"/>
      <c r="BG313" s="49"/>
      <c r="BH313" s="48"/>
      <c r="BI313" s="49"/>
      <c r="BJ313" s="48"/>
      <c r="BK313" s="49"/>
      <c r="BL313" s="48"/>
    </row>
    <row r="314" spans="1:64" ht="15">
      <c r="A314" s="64" t="s">
        <v>501</v>
      </c>
      <c r="B314" s="64" t="s">
        <v>642</v>
      </c>
      <c r="C314" s="65"/>
      <c r="D314" s="66"/>
      <c r="E314" s="67"/>
      <c r="F314" s="68"/>
      <c r="G314" s="65"/>
      <c r="H314" s="69"/>
      <c r="I314" s="70"/>
      <c r="J314" s="70"/>
      <c r="K314" s="34" t="s">
        <v>65</v>
      </c>
      <c r="L314" s="77">
        <v>476</v>
      </c>
      <c r="M314" s="77"/>
      <c r="N314" s="72"/>
      <c r="O314" s="79" t="s">
        <v>646</v>
      </c>
      <c r="P314" s="81">
        <v>43478.67766203704</v>
      </c>
      <c r="Q314" s="79" t="s">
        <v>765</v>
      </c>
      <c r="R314" s="79"/>
      <c r="S314" s="79"/>
      <c r="T314" s="79"/>
      <c r="U314" s="79"/>
      <c r="V314" s="82" t="s">
        <v>1126</v>
      </c>
      <c r="W314" s="81">
        <v>43478.67766203704</v>
      </c>
      <c r="X314" s="82" t="s">
        <v>1466</v>
      </c>
      <c r="Y314" s="79"/>
      <c r="Z314" s="79"/>
      <c r="AA314" s="85" t="s">
        <v>1811</v>
      </c>
      <c r="AB314" s="79"/>
      <c r="AC314" s="79" t="b">
        <v>0</v>
      </c>
      <c r="AD314" s="79">
        <v>0</v>
      </c>
      <c r="AE314" s="85" t="s">
        <v>1876</v>
      </c>
      <c r="AF314" s="79" t="b">
        <v>0</v>
      </c>
      <c r="AG314" s="79" t="s">
        <v>1909</v>
      </c>
      <c r="AH314" s="79"/>
      <c r="AI314" s="85" t="s">
        <v>1876</v>
      </c>
      <c r="AJ314" s="79" t="b">
        <v>0</v>
      </c>
      <c r="AK314" s="79">
        <v>88</v>
      </c>
      <c r="AL314" s="85" t="s">
        <v>1843</v>
      </c>
      <c r="AM314" s="79" t="s">
        <v>1920</v>
      </c>
      <c r="AN314" s="79" t="b">
        <v>0</v>
      </c>
      <c r="AO314" s="85" t="s">
        <v>1843</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502</v>
      </c>
      <c r="B315" s="64" t="s">
        <v>642</v>
      </c>
      <c r="C315" s="65"/>
      <c r="D315" s="66"/>
      <c r="E315" s="67"/>
      <c r="F315" s="68"/>
      <c r="G315" s="65"/>
      <c r="H315" s="69"/>
      <c r="I315" s="70"/>
      <c r="J315" s="70"/>
      <c r="K315" s="34" t="s">
        <v>65</v>
      </c>
      <c r="L315" s="77">
        <v>478</v>
      </c>
      <c r="M315" s="77"/>
      <c r="N315" s="72"/>
      <c r="O315" s="79" t="s">
        <v>646</v>
      </c>
      <c r="P315" s="81">
        <v>43478.71649305556</v>
      </c>
      <c r="Q315" s="79" t="s">
        <v>765</v>
      </c>
      <c r="R315" s="79"/>
      <c r="S315" s="79"/>
      <c r="T315" s="79"/>
      <c r="U315" s="79"/>
      <c r="V315" s="82" t="s">
        <v>1127</v>
      </c>
      <c r="W315" s="81">
        <v>43478.71649305556</v>
      </c>
      <c r="X315" s="82" t="s">
        <v>1467</v>
      </c>
      <c r="Y315" s="79"/>
      <c r="Z315" s="79"/>
      <c r="AA315" s="85" t="s">
        <v>1812</v>
      </c>
      <c r="AB315" s="79"/>
      <c r="AC315" s="79" t="b">
        <v>0</v>
      </c>
      <c r="AD315" s="79">
        <v>0</v>
      </c>
      <c r="AE315" s="85" t="s">
        <v>1876</v>
      </c>
      <c r="AF315" s="79" t="b">
        <v>0</v>
      </c>
      <c r="AG315" s="79" t="s">
        <v>1909</v>
      </c>
      <c r="AH315" s="79"/>
      <c r="AI315" s="85" t="s">
        <v>1876</v>
      </c>
      <c r="AJ315" s="79" t="b">
        <v>0</v>
      </c>
      <c r="AK315" s="79">
        <v>88</v>
      </c>
      <c r="AL315" s="85" t="s">
        <v>1843</v>
      </c>
      <c r="AM315" s="79" t="s">
        <v>1920</v>
      </c>
      <c r="AN315" s="79" t="b">
        <v>0</v>
      </c>
      <c r="AO315" s="85" t="s">
        <v>1843</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21</v>
      </c>
      <c r="BC315" s="78" t="str">
        <f>REPLACE(INDEX(GroupVertices[Group],MATCH(Edges24[[#This Row],[Vertex 2]],GroupVertices[Vertex],0)),1,1,"")</f>
        <v>1</v>
      </c>
      <c r="BD315" s="48"/>
      <c r="BE315" s="49"/>
      <c r="BF315" s="48"/>
      <c r="BG315" s="49"/>
      <c r="BH315" s="48"/>
      <c r="BI315" s="49"/>
      <c r="BJ315" s="48"/>
      <c r="BK315" s="49"/>
      <c r="BL315" s="48"/>
    </row>
    <row r="316" spans="1:64" ht="15">
      <c r="A316" s="64" t="s">
        <v>503</v>
      </c>
      <c r="B316" s="64" t="s">
        <v>642</v>
      </c>
      <c r="C316" s="65"/>
      <c r="D316" s="66"/>
      <c r="E316" s="67"/>
      <c r="F316" s="68"/>
      <c r="G316" s="65"/>
      <c r="H316" s="69"/>
      <c r="I316" s="70"/>
      <c r="J316" s="70"/>
      <c r="K316" s="34" t="s">
        <v>65</v>
      </c>
      <c r="L316" s="77">
        <v>480</v>
      </c>
      <c r="M316" s="77"/>
      <c r="N316" s="72"/>
      <c r="O316" s="79" t="s">
        <v>646</v>
      </c>
      <c r="P316" s="81">
        <v>43478.71949074074</v>
      </c>
      <c r="Q316" s="79" t="s">
        <v>765</v>
      </c>
      <c r="R316" s="79"/>
      <c r="S316" s="79"/>
      <c r="T316" s="79"/>
      <c r="U316" s="79"/>
      <c r="V316" s="82" t="s">
        <v>1128</v>
      </c>
      <c r="W316" s="81">
        <v>43478.71949074074</v>
      </c>
      <c r="X316" s="82" t="s">
        <v>1468</v>
      </c>
      <c r="Y316" s="79"/>
      <c r="Z316" s="79"/>
      <c r="AA316" s="85" t="s">
        <v>1813</v>
      </c>
      <c r="AB316" s="79"/>
      <c r="AC316" s="79" t="b">
        <v>0</v>
      </c>
      <c r="AD316" s="79">
        <v>0</v>
      </c>
      <c r="AE316" s="85" t="s">
        <v>1876</v>
      </c>
      <c r="AF316" s="79" t="b">
        <v>0</v>
      </c>
      <c r="AG316" s="79" t="s">
        <v>1909</v>
      </c>
      <c r="AH316" s="79"/>
      <c r="AI316" s="85" t="s">
        <v>1876</v>
      </c>
      <c r="AJ316" s="79" t="b">
        <v>0</v>
      </c>
      <c r="AK316" s="79">
        <v>88</v>
      </c>
      <c r="AL316" s="85" t="s">
        <v>1843</v>
      </c>
      <c r="AM316" s="79" t="s">
        <v>1920</v>
      </c>
      <c r="AN316" s="79" t="b">
        <v>0</v>
      </c>
      <c r="AO316" s="85" t="s">
        <v>1843</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504</v>
      </c>
      <c r="B317" s="64" t="s">
        <v>642</v>
      </c>
      <c r="C317" s="65"/>
      <c r="D317" s="66"/>
      <c r="E317" s="67"/>
      <c r="F317" s="68"/>
      <c r="G317" s="65"/>
      <c r="H317" s="69"/>
      <c r="I317" s="70"/>
      <c r="J317" s="70"/>
      <c r="K317" s="34" t="s">
        <v>65</v>
      </c>
      <c r="L317" s="77">
        <v>482</v>
      </c>
      <c r="M317" s="77"/>
      <c r="N317" s="72"/>
      <c r="O317" s="79" t="s">
        <v>646</v>
      </c>
      <c r="P317" s="81">
        <v>43478.72015046296</v>
      </c>
      <c r="Q317" s="79" t="s">
        <v>765</v>
      </c>
      <c r="R317" s="79"/>
      <c r="S317" s="79"/>
      <c r="T317" s="79"/>
      <c r="U317" s="79"/>
      <c r="V317" s="82" t="s">
        <v>1129</v>
      </c>
      <c r="W317" s="81">
        <v>43478.72015046296</v>
      </c>
      <c r="X317" s="82" t="s">
        <v>1469</v>
      </c>
      <c r="Y317" s="79"/>
      <c r="Z317" s="79"/>
      <c r="AA317" s="85" t="s">
        <v>1814</v>
      </c>
      <c r="AB317" s="79"/>
      <c r="AC317" s="79" t="b">
        <v>0</v>
      </c>
      <c r="AD317" s="79">
        <v>0</v>
      </c>
      <c r="AE317" s="85" t="s">
        <v>1876</v>
      </c>
      <c r="AF317" s="79" t="b">
        <v>0</v>
      </c>
      <c r="AG317" s="79" t="s">
        <v>1909</v>
      </c>
      <c r="AH317" s="79"/>
      <c r="AI317" s="85" t="s">
        <v>1876</v>
      </c>
      <c r="AJ317" s="79" t="b">
        <v>0</v>
      </c>
      <c r="AK317" s="79">
        <v>88</v>
      </c>
      <c r="AL317" s="85" t="s">
        <v>1843</v>
      </c>
      <c r="AM317" s="79" t="s">
        <v>1920</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c r="BE317" s="49"/>
      <c r="BF317" s="48"/>
      <c r="BG317" s="49"/>
      <c r="BH317" s="48"/>
      <c r="BI317" s="49"/>
      <c r="BJ317" s="48"/>
      <c r="BK317" s="49"/>
      <c r="BL317" s="48"/>
    </row>
    <row r="318" spans="1:64" ht="15">
      <c r="A318" s="64" t="s">
        <v>505</v>
      </c>
      <c r="B318" s="64" t="s">
        <v>642</v>
      </c>
      <c r="C318" s="65"/>
      <c r="D318" s="66"/>
      <c r="E318" s="67"/>
      <c r="F318" s="68"/>
      <c r="G318" s="65"/>
      <c r="H318" s="69"/>
      <c r="I318" s="70"/>
      <c r="J318" s="70"/>
      <c r="K318" s="34" t="s">
        <v>65</v>
      </c>
      <c r="L318" s="77">
        <v>484</v>
      </c>
      <c r="M318" s="77"/>
      <c r="N318" s="72"/>
      <c r="O318" s="79" t="s">
        <v>646</v>
      </c>
      <c r="P318" s="81">
        <v>43478.727060185185</v>
      </c>
      <c r="Q318" s="79" t="s">
        <v>765</v>
      </c>
      <c r="R318" s="79"/>
      <c r="S318" s="79"/>
      <c r="T318" s="79"/>
      <c r="U318" s="79"/>
      <c r="V318" s="82" t="s">
        <v>1130</v>
      </c>
      <c r="W318" s="81">
        <v>43478.727060185185</v>
      </c>
      <c r="X318" s="82" t="s">
        <v>1470</v>
      </c>
      <c r="Y318" s="79"/>
      <c r="Z318" s="79"/>
      <c r="AA318" s="85" t="s">
        <v>1815</v>
      </c>
      <c r="AB318" s="79"/>
      <c r="AC318" s="79" t="b">
        <v>0</v>
      </c>
      <c r="AD318" s="79">
        <v>0</v>
      </c>
      <c r="AE318" s="85" t="s">
        <v>1876</v>
      </c>
      <c r="AF318" s="79" t="b">
        <v>0</v>
      </c>
      <c r="AG318" s="79" t="s">
        <v>1909</v>
      </c>
      <c r="AH318" s="79"/>
      <c r="AI318" s="85" t="s">
        <v>1876</v>
      </c>
      <c r="AJ318" s="79" t="b">
        <v>0</v>
      </c>
      <c r="AK318" s="79">
        <v>88</v>
      </c>
      <c r="AL318" s="85" t="s">
        <v>1843</v>
      </c>
      <c r="AM318" s="79" t="s">
        <v>1920</v>
      </c>
      <c r="AN318" s="79" t="b">
        <v>0</v>
      </c>
      <c r="AO318" s="85" t="s">
        <v>1843</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1</v>
      </c>
      <c r="BC318" s="78" t="str">
        <f>REPLACE(INDEX(GroupVertices[Group],MATCH(Edges24[[#This Row],[Vertex 2]],GroupVertices[Vertex],0)),1,1,"")</f>
        <v>1</v>
      </c>
      <c r="BD318" s="48"/>
      <c r="BE318" s="49"/>
      <c r="BF318" s="48"/>
      <c r="BG318" s="49"/>
      <c r="BH318" s="48"/>
      <c r="BI318" s="49"/>
      <c r="BJ318" s="48"/>
      <c r="BK318" s="49"/>
      <c r="BL318" s="48"/>
    </row>
    <row r="319" spans="1:64" ht="15">
      <c r="A319" s="64" t="s">
        <v>506</v>
      </c>
      <c r="B319" s="64" t="s">
        <v>642</v>
      </c>
      <c r="C319" s="65"/>
      <c r="D319" s="66"/>
      <c r="E319" s="67"/>
      <c r="F319" s="68"/>
      <c r="G319" s="65"/>
      <c r="H319" s="69"/>
      <c r="I319" s="70"/>
      <c r="J319" s="70"/>
      <c r="K319" s="34" t="s">
        <v>65</v>
      </c>
      <c r="L319" s="77">
        <v>486</v>
      </c>
      <c r="M319" s="77"/>
      <c r="N319" s="72"/>
      <c r="O319" s="79" t="s">
        <v>646</v>
      </c>
      <c r="P319" s="81">
        <v>43478.732881944445</v>
      </c>
      <c r="Q319" s="79" t="s">
        <v>765</v>
      </c>
      <c r="R319" s="79"/>
      <c r="S319" s="79"/>
      <c r="T319" s="79"/>
      <c r="U319" s="79"/>
      <c r="V319" s="82" t="s">
        <v>1131</v>
      </c>
      <c r="W319" s="81">
        <v>43478.732881944445</v>
      </c>
      <c r="X319" s="82" t="s">
        <v>1471</v>
      </c>
      <c r="Y319" s="79"/>
      <c r="Z319" s="79"/>
      <c r="AA319" s="85" t="s">
        <v>1816</v>
      </c>
      <c r="AB319" s="79"/>
      <c r="AC319" s="79" t="b">
        <v>0</v>
      </c>
      <c r="AD319" s="79">
        <v>0</v>
      </c>
      <c r="AE319" s="85" t="s">
        <v>1876</v>
      </c>
      <c r="AF319" s="79" t="b">
        <v>0</v>
      </c>
      <c r="AG319" s="79" t="s">
        <v>1909</v>
      </c>
      <c r="AH319" s="79"/>
      <c r="AI319" s="85" t="s">
        <v>1876</v>
      </c>
      <c r="AJ319" s="79" t="b">
        <v>0</v>
      </c>
      <c r="AK319" s="79">
        <v>88</v>
      </c>
      <c r="AL319" s="85" t="s">
        <v>1843</v>
      </c>
      <c r="AM319" s="79" t="s">
        <v>1920</v>
      </c>
      <c r="AN319" s="79" t="b">
        <v>0</v>
      </c>
      <c r="AO319" s="85" t="s">
        <v>1843</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1</v>
      </c>
      <c r="BC319" s="78" t="str">
        <f>REPLACE(INDEX(GroupVertices[Group],MATCH(Edges24[[#This Row],[Vertex 2]],GroupVertices[Vertex],0)),1,1,"")</f>
        <v>1</v>
      </c>
      <c r="BD319" s="48"/>
      <c r="BE319" s="49"/>
      <c r="BF319" s="48"/>
      <c r="BG319" s="49"/>
      <c r="BH319" s="48"/>
      <c r="BI319" s="49"/>
      <c r="BJ319" s="48"/>
      <c r="BK319" s="49"/>
      <c r="BL319" s="48"/>
    </row>
    <row r="320" spans="1:64" ht="15">
      <c r="A320" s="64" t="s">
        <v>507</v>
      </c>
      <c r="B320" s="64" t="s">
        <v>642</v>
      </c>
      <c r="C320" s="65"/>
      <c r="D320" s="66"/>
      <c r="E320" s="67"/>
      <c r="F320" s="68"/>
      <c r="G320" s="65"/>
      <c r="H320" s="69"/>
      <c r="I320" s="70"/>
      <c r="J320" s="70"/>
      <c r="K320" s="34" t="s">
        <v>65</v>
      </c>
      <c r="L320" s="77">
        <v>488</v>
      </c>
      <c r="M320" s="77"/>
      <c r="N320" s="72"/>
      <c r="O320" s="79" t="s">
        <v>646</v>
      </c>
      <c r="P320" s="81">
        <v>43478.733715277776</v>
      </c>
      <c r="Q320" s="79" t="s">
        <v>765</v>
      </c>
      <c r="R320" s="79"/>
      <c r="S320" s="79"/>
      <c r="T320" s="79"/>
      <c r="U320" s="79"/>
      <c r="V320" s="82" t="s">
        <v>1132</v>
      </c>
      <c r="W320" s="81">
        <v>43478.733715277776</v>
      </c>
      <c r="X320" s="82" t="s">
        <v>1472</v>
      </c>
      <c r="Y320" s="79"/>
      <c r="Z320" s="79"/>
      <c r="AA320" s="85" t="s">
        <v>1817</v>
      </c>
      <c r="AB320" s="79"/>
      <c r="AC320" s="79" t="b">
        <v>0</v>
      </c>
      <c r="AD320" s="79">
        <v>0</v>
      </c>
      <c r="AE320" s="85" t="s">
        <v>1876</v>
      </c>
      <c r="AF320" s="79" t="b">
        <v>0</v>
      </c>
      <c r="AG320" s="79" t="s">
        <v>1909</v>
      </c>
      <c r="AH320" s="79"/>
      <c r="AI320" s="85" t="s">
        <v>1876</v>
      </c>
      <c r="AJ320" s="79" t="b">
        <v>0</v>
      </c>
      <c r="AK320" s="79">
        <v>88</v>
      </c>
      <c r="AL320" s="85" t="s">
        <v>1843</v>
      </c>
      <c r="AM320" s="79" t="s">
        <v>1920</v>
      </c>
      <c r="AN320" s="79" t="b">
        <v>0</v>
      </c>
      <c r="AO320" s="85" t="s">
        <v>1843</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1</v>
      </c>
      <c r="BC320" s="78" t="str">
        <f>REPLACE(INDEX(GroupVertices[Group],MATCH(Edges24[[#This Row],[Vertex 2]],GroupVertices[Vertex],0)),1,1,"")</f>
        <v>1</v>
      </c>
      <c r="BD320" s="48"/>
      <c r="BE320" s="49"/>
      <c r="BF320" s="48"/>
      <c r="BG320" s="49"/>
      <c r="BH320" s="48"/>
      <c r="BI320" s="49"/>
      <c r="BJ320" s="48"/>
      <c r="BK320" s="49"/>
      <c r="BL320" s="48"/>
    </row>
    <row r="321" spans="1:64" ht="15">
      <c r="A321" s="64" t="s">
        <v>508</v>
      </c>
      <c r="B321" s="64" t="s">
        <v>642</v>
      </c>
      <c r="C321" s="65"/>
      <c r="D321" s="66"/>
      <c r="E321" s="67"/>
      <c r="F321" s="68"/>
      <c r="G321" s="65"/>
      <c r="H321" s="69"/>
      <c r="I321" s="70"/>
      <c r="J321" s="70"/>
      <c r="K321" s="34" t="s">
        <v>65</v>
      </c>
      <c r="L321" s="77">
        <v>490</v>
      </c>
      <c r="M321" s="77"/>
      <c r="N321" s="72"/>
      <c r="O321" s="79" t="s">
        <v>646</v>
      </c>
      <c r="P321" s="81">
        <v>43478.7556712963</v>
      </c>
      <c r="Q321" s="79" t="s">
        <v>765</v>
      </c>
      <c r="R321" s="79"/>
      <c r="S321" s="79"/>
      <c r="T321" s="79"/>
      <c r="U321" s="79"/>
      <c r="V321" s="82" t="s">
        <v>1133</v>
      </c>
      <c r="W321" s="81">
        <v>43478.7556712963</v>
      </c>
      <c r="X321" s="82" t="s">
        <v>1473</v>
      </c>
      <c r="Y321" s="79"/>
      <c r="Z321" s="79"/>
      <c r="AA321" s="85" t="s">
        <v>1818</v>
      </c>
      <c r="AB321" s="79"/>
      <c r="AC321" s="79" t="b">
        <v>0</v>
      </c>
      <c r="AD321" s="79">
        <v>0</v>
      </c>
      <c r="AE321" s="85" t="s">
        <v>1876</v>
      </c>
      <c r="AF321" s="79" t="b">
        <v>0</v>
      </c>
      <c r="AG321" s="79" t="s">
        <v>1909</v>
      </c>
      <c r="AH321" s="79"/>
      <c r="AI321" s="85" t="s">
        <v>1876</v>
      </c>
      <c r="AJ321" s="79" t="b">
        <v>0</v>
      </c>
      <c r="AK321" s="79">
        <v>88</v>
      </c>
      <c r="AL321" s="85" t="s">
        <v>1843</v>
      </c>
      <c r="AM321" s="79" t="s">
        <v>1923</v>
      </c>
      <c r="AN321" s="79" t="b">
        <v>0</v>
      </c>
      <c r="AO321" s="85" t="s">
        <v>1843</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1</v>
      </c>
      <c r="BC321" s="78" t="str">
        <f>REPLACE(INDEX(GroupVertices[Group],MATCH(Edges24[[#This Row],[Vertex 2]],GroupVertices[Vertex],0)),1,1,"")</f>
        <v>1</v>
      </c>
      <c r="BD321" s="48"/>
      <c r="BE321" s="49"/>
      <c r="BF321" s="48"/>
      <c r="BG321" s="49"/>
      <c r="BH321" s="48"/>
      <c r="BI321" s="49"/>
      <c r="BJ321" s="48"/>
      <c r="BK321" s="49"/>
      <c r="BL321" s="48"/>
    </row>
    <row r="322" spans="1:64" ht="15">
      <c r="A322" s="64" t="s">
        <v>509</v>
      </c>
      <c r="B322" s="64" t="s">
        <v>642</v>
      </c>
      <c r="C322" s="65"/>
      <c r="D322" s="66"/>
      <c r="E322" s="67"/>
      <c r="F322" s="68"/>
      <c r="G322" s="65"/>
      <c r="H322" s="69"/>
      <c r="I322" s="70"/>
      <c r="J322" s="70"/>
      <c r="K322" s="34" t="s">
        <v>65</v>
      </c>
      <c r="L322" s="77">
        <v>492</v>
      </c>
      <c r="M322" s="77"/>
      <c r="N322" s="72"/>
      <c r="O322" s="79" t="s">
        <v>646</v>
      </c>
      <c r="P322" s="81">
        <v>43477.711550925924</v>
      </c>
      <c r="Q322" s="79" t="s">
        <v>765</v>
      </c>
      <c r="R322" s="79"/>
      <c r="S322" s="79"/>
      <c r="T322" s="79"/>
      <c r="U322" s="79"/>
      <c r="V322" s="82" t="s">
        <v>1134</v>
      </c>
      <c r="W322" s="81">
        <v>43477.711550925924</v>
      </c>
      <c r="X322" s="82" t="s">
        <v>1474</v>
      </c>
      <c r="Y322" s="79"/>
      <c r="Z322" s="79"/>
      <c r="AA322" s="85" t="s">
        <v>1819</v>
      </c>
      <c r="AB322" s="79"/>
      <c r="AC322" s="79" t="b">
        <v>0</v>
      </c>
      <c r="AD322" s="79">
        <v>0</v>
      </c>
      <c r="AE322" s="85" t="s">
        <v>1876</v>
      </c>
      <c r="AF322" s="79" t="b">
        <v>0</v>
      </c>
      <c r="AG322" s="79" t="s">
        <v>1909</v>
      </c>
      <c r="AH322" s="79"/>
      <c r="AI322" s="85" t="s">
        <v>1876</v>
      </c>
      <c r="AJ322" s="79" t="b">
        <v>0</v>
      </c>
      <c r="AK322" s="79">
        <v>88</v>
      </c>
      <c r="AL322" s="85" t="s">
        <v>1843</v>
      </c>
      <c r="AM322" s="79" t="s">
        <v>1921</v>
      </c>
      <c r="AN322" s="79" t="b">
        <v>0</v>
      </c>
      <c r="AO322" s="85" t="s">
        <v>1843</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1</v>
      </c>
      <c r="BC322" s="78" t="str">
        <f>REPLACE(INDEX(GroupVertices[Group],MATCH(Edges24[[#This Row],[Vertex 2]],GroupVertices[Vertex],0)),1,1,"")</f>
        <v>1</v>
      </c>
      <c r="BD322" s="48"/>
      <c r="BE322" s="49"/>
      <c r="BF322" s="48"/>
      <c r="BG322" s="49"/>
      <c r="BH322" s="48"/>
      <c r="BI322" s="49"/>
      <c r="BJ322" s="48"/>
      <c r="BK322" s="49"/>
      <c r="BL322" s="48"/>
    </row>
    <row r="323" spans="1:64" ht="15">
      <c r="A323" s="64" t="s">
        <v>509</v>
      </c>
      <c r="B323" s="64" t="s">
        <v>369</v>
      </c>
      <c r="C323" s="65"/>
      <c r="D323" s="66"/>
      <c r="E323" s="67"/>
      <c r="F323" s="68"/>
      <c r="G323" s="65"/>
      <c r="H323" s="69"/>
      <c r="I323" s="70"/>
      <c r="J323" s="70"/>
      <c r="K323" s="34" t="s">
        <v>65</v>
      </c>
      <c r="L323" s="77">
        <v>494</v>
      </c>
      <c r="M323" s="77"/>
      <c r="N323" s="72"/>
      <c r="O323" s="79" t="s">
        <v>646</v>
      </c>
      <c r="P323" s="81">
        <v>43478.815613425926</v>
      </c>
      <c r="Q323" s="79" t="s">
        <v>761</v>
      </c>
      <c r="R323" s="79"/>
      <c r="S323" s="79"/>
      <c r="T323" s="79"/>
      <c r="U323" s="79"/>
      <c r="V323" s="82" t="s">
        <v>1134</v>
      </c>
      <c r="W323" s="81">
        <v>43478.815613425926</v>
      </c>
      <c r="X323" s="82" t="s">
        <v>1475</v>
      </c>
      <c r="Y323" s="79"/>
      <c r="Z323" s="79"/>
      <c r="AA323" s="85" t="s">
        <v>1820</v>
      </c>
      <c r="AB323" s="79"/>
      <c r="AC323" s="79" t="b">
        <v>0</v>
      </c>
      <c r="AD323" s="79">
        <v>0</v>
      </c>
      <c r="AE323" s="85" t="s">
        <v>1876</v>
      </c>
      <c r="AF323" s="79" t="b">
        <v>1</v>
      </c>
      <c r="AG323" s="79" t="s">
        <v>1909</v>
      </c>
      <c r="AH323" s="79"/>
      <c r="AI323" s="85" t="s">
        <v>1918</v>
      </c>
      <c r="AJ323" s="79" t="b">
        <v>0</v>
      </c>
      <c r="AK323" s="79">
        <v>81</v>
      </c>
      <c r="AL323" s="85" t="s">
        <v>1671</v>
      </c>
      <c r="AM323" s="79" t="s">
        <v>1920</v>
      </c>
      <c r="AN323" s="79" t="b">
        <v>0</v>
      </c>
      <c r="AO323" s="85" t="s">
        <v>1671</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2</v>
      </c>
      <c r="BD323" s="48">
        <v>0</v>
      </c>
      <c r="BE323" s="49">
        <v>0</v>
      </c>
      <c r="BF323" s="48">
        <v>2</v>
      </c>
      <c r="BG323" s="49">
        <v>7.142857142857143</v>
      </c>
      <c r="BH323" s="48">
        <v>0</v>
      </c>
      <c r="BI323" s="49">
        <v>0</v>
      </c>
      <c r="BJ323" s="48">
        <v>26</v>
      </c>
      <c r="BK323" s="49">
        <v>92.85714285714286</v>
      </c>
      <c r="BL323" s="48">
        <v>28</v>
      </c>
    </row>
    <row r="324" spans="1:64" ht="15">
      <c r="A324" s="64" t="s">
        <v>510</v>
      </c>
      <c r="B324" s="64" t="s">
        <v>642</v>
      </c>
      <c r="C324" s="65"/>
      <c r="D324" s="66"/>
      <c r="E324" s="67"/>
      <c r="F324" s="68"/>
      <c r="G324" s="65"/>
      <c r="H324" s="69"/>
      <c r="I324" s="70"/>
      <c r="J324" s="70"/>
      <c r="K324" s="34" t="s">
        <v>65</v>
      </c>
      <c r="L324" s="77">
        <v>495</v>
      </c>
      <c r="M324" s="77"/>
      <c r="N324" s="72"/>
      <c r="O324" s="79" t="s">
        <v>646</v>
      </c>
      <c r="P324" s="81">
        <v>43478.82188657407</v>
      </c>
      <c r="Q324" s="79" t="s">
        <v>765</v>
      </c>
      <c r="R324" s="79"/>
      <c r="S324" s="79"/>
      <c r="T324" s="79"/>
      <c r="U324" s="79"/>
      <c r="V324" s="82" t="s">
        <v>1135</v>
      </c>
      <c r="W324" s="81">
        <v>43478.82188657407</v>
      </c>
      <c r="X324" s="82" t="s">
        <v>1476</v>
      </c>
      <c r="Y324" s="79"/>
      <c r="Z324" s="79"/>
      <c r="AA324" s="85" t="s">
        <v>1821</v>
      </c>
      <c r="AB324" s="79"/>
      <c r="AC324" s="79" t="b">
        <v>0</v>
      </c>
      <c r="AD324" s="79">
        <v>0</v>
      </c>
      <c r="AE324" s="85" t="s">
        <v>1876</v>
      </c>
      <c r="AF324" s="79" t="b">
        <v>0</v>
      </c>
      <c r="AG324" s="79" t="s">
        <v>1909</v>
      </c>
      <c r="AH324" s="79"/>
      <c r="AI324" s="85" t="s">
        <v>1876</v>
      </c>
      <c r="AJ324" s="79" t="b">
        <v>0</v>
      </c>
      <c r="AK324" s="79">
        <v>88</v>
      </c>
      <c r="AL324" s="85" t="s">
        <v>1843</v>
      </c>
      <c r="AM324" s="79" t="s">
        <v>1921</v>
      </c>
      <c r="AN324" s="79" t="b">
        <v>0</v>
      </c>
      <c r="AO324" s="85" t="s">
        <v>1843</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c r="BE324" s="49"/>
      <c r="BF324" s="48"/>
      <c r="BG324" s="49"/>
      <c r="BH324" s="48"/>
      <c r="BI324" s="49"/>
      <c r="BJ324" s="48"/>
      <c r="BK324" s="49"/>
      <c r="BL324" s="48"/>
    </row>
    <row r="325" spans="1:64" ht="15">
      <c r="A325" s="64" t="s">
        <v>511</v>
      </c>
      <c r="B325" s="64" t="s">
        <v>642</v>
      </c>
      <c r="C325" s="65"/>
      <c r="D325" s="66"/>
      <c r="E325" s="67"/>
      <c r="F325" s="68"/>
      <c r="G325" s="65"/>
      <c r="H325" s="69"/>
      <c r="I325" s="70"/>
      <c r="J325" s="70"/>
      <c r="K325" s="34" t="s">
        <v>65</v>
      </c>
      <c r="L325" s="77">
        <v>497</v>
      </c>
      <c r="M325" s="77"/>
      <c r="N325" s="72"/>
      <c r="O325" s="79" t="s">
        <v>646</v>
      </c>
      <c r="P325" s="81">
        <v>43478.82241898148</v>
      </c>
      <c r="Q325" s="79" t="s">
        <v>765</v>
      </c>
      <c r="R325" s="79"/>
      <c r="S325" s="79"/>
      <c r="T325" s="79"/>
      <c r="U325" s="79"/>
      <c r="V325" s="82" t="s">
        <v>1136</v>
      </c>
      <c r="W325" s="81">
        <v>43478.82241898148</v>
      </c>
      <c r="X325" s="82" t="s">
        <v>1477</v>
      </c>
      <c r="Y325" s="79"/>
      <c r="Z325" s="79"/>
      <c r="AA325" s="85" t="s">
        <v>1822</v>
      </c>
      <c r="AB325" s="79"/>
      <c r="AC325" s="79" t="b">
        <v>0</v>
      </c>
      <c r="AD325" s="79">
        <v>0</v>
      </c>
      <c r="AE325" s="85" t="s">
        <v>1876</v>
      </c>
      <c r="AF325" s="79" t="b">
        <v>0</v>
      </c>
      <c r="AG325" s="79" t="s">
        <v>1909</v>
      </c>
      <c r="AH325" s="79"/>
      <c r="AI325" s="85" t="s">
        <v>1876</v>
      </c>
      <c r="AJ325" s="79" t="b">
        <v>0</v>
      </c>
      <c r="AK325" s="79">
        <v>88</v>
      </c>
      <c r="AL325" s="85" t="s">
        <v>1843</v>
      </c>
      <c r="AM325" s="79" t="s">
        <v>1921</v>
      </c>
      <c r="AN325" s="79" t="b">
        <v>0</v>
      </c>
      <c r="AO325" s="85" t="s">
        <v>1843</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c r="BE325" s="49"/>
      <c r="BF325" s="48"/>
      <c r="BG325" s="49"/>
      <c r="BH325" s="48"/>
      <c r="BI325" s="49"/>
      <c r="BJ325" s="48"/>
      <c r="BK325" s="49"/>
      <c r="BL325" s="48"/>
    </row>
    <row r="326" spans="1:64" ht="15">
      <c r="A326" s="64" t="s">
        <v>512</v>
      </c>
      <c r="B326" s="64" t="s">
        <v>642</v>
      </c>
      <c r="C326" s="65"/>
      <c r="D326" s="66"/>
      <c r="E326" s="67"/>
      <c r="F326" s="68"/>
      <c r="G326" s="65"/>
      <c r="H326" s="69"/>
      <c r="I326" s="70"/>
      <c r="J326" s="70"/>
      <c r="K326" s="34" t="s">
        <v>65</v>
      </c>
      <c r="L326" s="77">
        <v>499</v>
      </c>
      <c r="M326" s="77"/>
      <c r="N326" s="72"/>
      <c r="O326" s="79" t="s">
        <v>646</v>
      </c>
      <c r="P326" s="81">
        <v>43478.825740740744</v>
      </c>
      <c r="Q326" s="79" t="s">
        <v>765</v>
      </c>
      <c r="R326" s="79"/>
      <c r="S326" s="79"/>
      <c r="T326" s="79"/>
      <c r="U326" s="79"/>
      <c r="V326" s="82" t="s">
        <v>1137</v>
      </c>
      <c r="W326" s="81">
        <v>43478.825740740744</v>
      </c>
      <c r="X326" s="82" t="s">
        <v>1478</v>
      </c>
      <c r="Y326" s="79"/>
      <c r="Z326" s="79"/>
      <c r="AA326" s="85" t="s">
        <v>1823</v>
      </c>
      <c r="AB326" s="79"/>
      <c r="AC326" s="79" t="b">
        <v>0</v>
      </c>
      <c r="AD326" s="79">
        <v>0</v>
      </c>
      <c r="AE326" s="85" t="s">
        <v>1876</v>
      </c>
      <c r="AF326" s="79" t="b">
        <v>0</v>
      </c>
      <c r="AG326" s="79" t="s">
        <v>1909</v>
      </c>
      <c r="AH326" s="79"/>
      <c r="AI326" s="85" t="s">
        <v>1876</v>
      </c>
      <c r="AJ326" s="79" t="b">
        <v>0</v>
      </c>
      <c r="AK326" s="79">
        <v>88</v>
      </c>
      <c r="AL326" s="85" t="s">
        <v>1843</v>
      </c>
      <c r="AM326" s="79" t="s">
        <v>1920</v>
      </c>
      <c r="AN326" s="79" t="b">
        <v>0</v>
      </c>
      <c r="AO326" s="85" t="s">
        <v>1843</v>
      </c>
      <c r="AP326" s="79" t="s">
        <v>176</v>
      </c>
      <c r="AQ326" s="79">
        <v>0</v>
      </c>
      <c r="AR326" s="79">
        <v>0</v>
      </c>
      <c r="AS326" s="79"/>
      <c r="AT326" s="79"/>
      <c r="AU326" s="79"/>
      <c r="AV326" s="79"/>
      <c r="AW326" s="79"/>
      <c r="AX326" s="79"/>
      <c r="AY326" s="79"/>
      <c r="AZ326" s="79"/>
      <c r="BA326">
        <v>1</v>
      </c>
      <c r="BB326" s="78" t="str">
        <f>REPLACE(INDEX(GroupVertices[Group],MATCH(Edges24[[#This Row],[Vertex 1]],GroupVertices[Vertex],0)),1,1,"")</f>
        <v>1</v>
      </c>
      <c r="BC326" s="78" t="str">
        <f>REPLACE(INDEX(GroupVertices[Group],MATCH(Edges24[[#This Row],[Vertex 2]],GroupVertices[Vertex],0)),1,1,"")</f>
        <v>1</v>
      </c>
      <c r="BD326" s="48"/>
      <c r="BE326" s="49"/>
      <c r="BF326" s="48"/>
      <c r="BG326" s="49"/>
      <c r="BH326" s="48"/>
      <c r="BI326" s="49"/>
      <c r="BJ326" s="48"/>
      <c r="BK326" s="49"/>
      <c r="BL326" s="48"/>
    </row>
    <row r="327" spans="1:64" ht="15">
      <c r="A327" s="64" t="s">
        <v>513</v>
      </c>
      <c r="B327" s="64" t="s">
        <v>642</v>
      </c>
      <c r="C327" s="65"/>
      <c r="D327" s="66"/>
      <c r="E327" s="67"/>
      <c r="F327" s="68"/>
      <c r="G327" s="65"/>
      <c r="H327" s="69"/>
      <c r="I327" s="70"/>
      <c r="J327" s="70"/>
      <c r="K327" s="34" t="s">
        <v>65</v>
      </c>
      <c r="L327" s="77">
        <v>501</v>
      </c>
      <c r="M327" s="77"/>
      <c r="N327" s="72"/>
      <c r="O327" s="79" t="s">
        <v>646</v>
      </c>
      <c r="P327" s="81">
        <v>43478.82674768518</v>
      </c>
      <c r="Q327" s="79" t="s">
        <v>765</v>
      </c>
      <c r="R327" s="79"/>
      <c r="S327" s="79"/>
      <c r="T327" s="79"/>
      <c r="U327" s="79"/>
      <c r="V327" s="82" t="s">
        <v>1138</v>
      </c>
      <c r="W327" s="81">
        <v>43478.82674768518</v>
      </c>
      <c r="X327" s="82" t="s">
        <v>1479</v>
      </c>
      <c r="Y327" s="79"/>
      <c r="Z327" s="79"/>
      <c r="AA327" s="85" t="s">
        <v>1824</v>
      </c>
      <c r="AB327" s="79"/>
      <c r="AC327" s="79" t="b">
        <v>0</v>
      </c>
      <c r="AD327" s="79">
        <v>0</v>
      </c>
      <c r="AE327" s="85" t="s">
        <v>1876</v>
      </c>
      <c r="AF327" s="79" t="b">
        <v>0</v>
      </c>
      <c r="AG327" s="79" t="s">
        <v>1909</v>
      </c>
      <c r="AH327" s="79"/>
      <c r="AI327" s="85" t="s">
        <v>1876</v>
      </c>
      <c r="AJ327" s="79" t="b">
        <v>0</v>
      </c>
      <c r="AK327" s="79">
        <v>88</v>
      </c>
      <c r="AL327" s="85" t="s">
        <v>1843</v>
      </c>
      <c r="AM327" s="79" t="s">
        <v>1921</v>
      </c>
      <c r="AN327" s="79" t="b">
        <v>0</v>
      </c>
      <c r="AO327" s="85" t="s">
        <v>1843</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514</v>
      </c>
      <c r="B328" s="64" t="s">
        <v>642</v>
      </c>
      <c r="C328" s="65"/>
      <c r="D328" s="66"/>
      <c r="E328" s="67"/>
      <c r="F328" s="68"/>
      <c r="G328" s="65"/>
      <c r="H328" s="69"/>
      <c r="I328" s="70"/>
      <c r="J328" s="70"/>
      <c r="K328" s="34" t="s">
        <v>65</v>
      </c>
      <c r="L328" s="77">
        <v>503</v>
      </c>
      <c r="M328" s="77"/>
      <c r="N328" s="72"/>
      <c r="O328" s="79" t="s">
        <v>646</v>
      </c>
      <c r="P328" s="81">
        <v>43478.82679398148</v>
      </c>
      <c r="Q328" s="79" t="s">
        <v>765</v>
      </c>
      <c r="R328" s="79"/>
      <c r="S328" s="79"/>
      <c r="T328" s="79"/>
      <c r="U328" s="79"/>
      <c r="V328" s="82" t="s">
        <v>1139</v>
      </c>
      <c r="W328" s="81">
        <v>43478.82679398148</v>
      </c>
      <c r="X328" s="82" t="s">
        <v>1480</v>
      </c>
      <c r="Y328" s="79"/>
      <c r="Z328" s="79"/>
      <c r="AA328" s="85" t="s">
        <v>1825</v>
      </c>
      <c r="AB328" s="79"/>
      <c r="AC328" s="79" t="b">
        <v>0</v>
      </c>
      <c r="AD328" s="79">
        <v>0</v>
      </c>
      <c r="AE328" s="85" t="s">
        <v>1876</v>
      </c>
      <c r="AF328" s="79" t="b">
        <v>0</v>
      </c>
      <c r="AG328" s="79" t="s">
        <v>1909</v>
      </c>
      <c r="AH328" s="79"/>
      <c r="AI328" s="85" t="s">
        <v>1876</v>
      </c>
      <c r="AJ328" s="79" t="b">
        <v>0</v>
      </c>
      <c r="AK328" s="79">
        <v>88</v>
      </c>
      <c r="AL328" s="85" t="s">
        <v>1843</v>
      </c>
      <c r="AM328" s="79" t="s">
        <v>1919</v>
      </c>
      <c r="AN328" s="79" t="b">
        <v>0</v>
      </c>
      <c r="AO328" s="85" t="s">
        <v>1843</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1</v>
      </c>
      <c r="BC328" s="78" t="str">
        <f>REPLACE(INDEX(GroupVertices[Group],MATCH(Edges24[[#This Row],[Vertex 2]],GroupVertices[Vertex],0)),1,1,"")</f>
        <v>1</v>
      </c>
      <c r="BD328" s="48"/>
      <c r="BE328" s="49"/>
      <c r="BF328" s="48"/>
      <c r="BG328" s="49"/>
      <c r="BH328" s="48"/>
      <c r="BI328" s="49"/>
      <c r="BJ328" s="48"/>
      <c r="BK328" s="49"/>
      <c r="BL328" s="48"/>
    </row>
    <row r="329" spans="1:64" ht="15">
      <c r="A329" s="64" t="s">
        <v>515</v>
      </c>
      <c r="B329" s="64" t="s">
        <v>642</v>
      </c>
      <c r="C329" s="65"/>
      <c r="D329" s="66"/>
      <c r="E329" s="67"/>
      <c r="F329" s="68"/>
      <c r="G329" s="65"/>
      <c r="H329" s="69"/>
      <c r="I329" s="70"/>
      <c r="J329" s="70"/>
      <c r="K329" s="34" t="s">
        <v>65</v>
      </c>
      <c r="L329" s="77">
        <v>505</v>
      </c>
      <c r="M329" s="77"/>
      <c r="N329" s="72"/>
      <c r="O329" s="79" t="s">
        <v>646</v>
      </c>
      <c r="P329" s="81">
        <v>43478.83157407407</v>
      </c>
      <c r="Q329" s="79" t="s">
        <v>765</v>
      </c>
      <c r="R329" s="79"/>
      <c r="S329" s="79"/>
      <c r="T329" s="79"/>
      <c r="U329" s="79"/>
      <c r="V329" s="82" t="s">
        <v>1140</v>
      </c>
      <c r="W329" s="81">
        <v>43478.83157407407</v>
      </c>
      <c r="X329" s="82" t="s">
        <v>1481</v>
      </c>
      <c r="Y329" s="79"/>
      <c r="Z329" s="79"/>
      <c r="AA329" s="85" t="s">
        <v>1826</v>
      </c>
      <c r="AB329" s="79"/>
      <c r="AC329" s="79" t="b">
        <v>0</v>
      </c>
      <c r="AD329" s="79">
        <v>0</v>
      </c>
      <c r="AE329" s="85" t="s">
        <v>1876</v>
      </c>
      <c r="AF329" s="79" t="b">
        <v>0</v>
      </c>
      <c r="AG329" s="79" t="s">
        <v>1909</v>
      </c>
      <c r="AH329" s="79"/>
      <c r="AI329" s="85" t="s">
        <v>1876</v>
      </c>
      <c r="AJ329" s="79" t="b">
        <v>0</v>
      </c>
      <c r="AK329" s="79">
        <v>88</v>
      </c>
      <c r="AL329" s="85" t="s">
        <v>1843</v>
      </c>
      <c r="AM329" s="79" t="s">
        <v>1921</v>
      </c>
      <c r="AN329" s="79" t="b">
        <v>0</v>
      </c>
      <c r="AO329" s="85" t="s">
        <v>1843</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v>
      </c>
      <c r="BC329" s="78" t="str">
        <f>REPLACE(INDEX(GroupVertices[Group],MATCH(Edges24[[#This Row],[Vertex 2]],GroupVertices[Vertex],0)),1,1,"")</f>
        <v>1</v>
      </c>
      <c r="BD329" s="48"/>
      <c r="BE329" s="49"/>
      <c r="BF329" s="48"/>
      <c r="BG329" s="49"/>
      <c r="BH329" s="48"/>
      <c r="BI329" s="49"/>
      <c r="BJ329" s="48"/>
      <c r="BK329" s="49"/>
      <c r="BL329" s="48"/>
    </row>
    <row r="330" spans="1:64" ht="15">
      <c r="A330" s="64" t="s">
        <v>516</v>
      </c>
      <c r="B330" s="64" t="s">
        <v>642</v>
      </c>
      <c r="C330" s="65"/>
      <c r="D330" s="66"/>
      <c r="E330" s="67"/>
      <c r="F330" s="68"/>
      <c r="G330" s="65"/>
      <c r="H330" s="69"/>
      <c r="I330" s="70"/>
      <c r="J330" s="70"/>
      <c r="K330" s="34" t="s">
        <v>65</v>
      </c>
      <c r="L330" s="77">
        <v>507</v>
      </c>
      <c r="M330" s="77"/>
      <c r="N330" s="72"/>
      <c r="O330" s="79" t="s">
        <v>646</v>
      </c>
      <c r="P330" s="81">
        <v>43478.85585648148</v>
      </c>
      <c r="Q330" s="79" t="s">
        <v>765</v>
      </c>
      <c r="R330" s="79"/>
      <c r="S330" s="79"/>
      <c r="T330" s="79"/>
      <c r="U330" s="79"/>
      <c r="V330" s="82" t="s">
        <v>1141</v>
      </c>
      <c r="W330" s="81">
        <v>43478.85585648148</v>
      </c>
      <c r="X330" s="82" t="s">
        <v>1482</v>
      </c>
      <c r="Y330" s="79"/>
      <c r="Z330" s="79"/>
      <c r="AA330" s="85" t="s">
        <v>1827</v>
      </c>
      <c r="AB330" s="79"/>
      <c r="AC330" s="79" t="b">
        <v>0</v>
      </c>
      <c r="AD330" s="79">
        <v>0</v>
      </c>
      <c r="AE330" s="85" t="s">
        <v>1876</v>
      </c>
      <c r="AF330" s="79" t="b">
        <v>0</v>
      </c>
      <c r="AG330" s="79" t="s">
        <v>1909</v>
      </c>
      <c r="AH330" s="79"/>
      <c r="AI330" s="85" t="s">
        <v>1876</v>
      </c>
      <c r="AJ330" s="79" t="b">
        <v>0</v>
      </c>
      <c r="AK330" s="79">
        <v>88</v>
      </c>
      <c r="AL330" s="85" t="s">
        <v>1843</v>
      </c>
      <c r="AM330" s="79" t="s">
        <v>1920</v>
      </c>
      <c r="AN330" s="79" t="b">
        <v>0</v>
      </c>
      <c r="AO330" s="85" t="s">
        <v>1843</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c r="BE330" s="49"/>
      <c r="BF330" s="48"/>
      <c r="BG330" s="49"/>
      <c r="BH330" s="48"/>
      <c r="BI330" s="49"/>
      <c r="BJ330" s="48"/>
      <c r="BK330" s="49"/>
      <c r="BL330" s="48"/>
    </row>
    <row r="331" spans="1:64" ht="15">
      <c r="A331" s="64" t="s">
        <v>517</v>
      </c>
      <c r="B331" s="64" t="s">
        <v>642</v>
      </c>
      <c r="C331" s="65"/>
      <c r="D331" s="66"/>
      <c r="E331" s="67"/>
      <c r="F331" s="68"/>
      <c r="G331" s="65"/>
      <c r="H331" s="69"/>
      <c r="I331" s="70"/>
      <c r="J331" s="70"/>
      <c r="K331" s="34" t="s">
        <v>65</v>
      </c>
      <c r="L331" s="77">
        <v>509</v>
      </c>
      <c r="M331" s="77"/>
      <c r="N331" s="72"/>
      <c r="O331" s="79" t="s">
        <v>646</v>
      </c>
      <c r="P331" s="81">
        <v>43478.903715277775</v>
      </c>
      <c r="Q331" s="79" t="s">
        <v>767</v>
      </c>
      <c r="R331" s="79"/>
      <c r="S331" s="79"/>
      <c r="T331" s="79"/>
      <c r="U331" s="79"/>
      <c r="V331" s="82" t="s">
        <v>1142</v>
      </c>
      <c r="W331" s="81">
        <v>43478.903715277775</v>
      </c>
      <c r="X331" s="82" t="s">
        <v>1483</v>
      </c>
      <c r="Y331" s="79"/>
      <c r="Z331" s="79"/>
      <c r="AA331" s="85" t="s">
        <v>1828</v>
      </c>
      <c r="AB331" s="79"/>
      <c r="AC331" s="79" t="b">
        <v>0</v>
      </c>
      <c r="AD331" s="79">
        <v>0</v>
      </c>
      <c r="AE331" s="85" t="s">
        <v>1876</v>
      </c>
      <c r="AF331" s="79" t="b">
        <v>1</v>
      </c>
      <c r="AG331" s="79" t="s">
        <v>1909</v>
      </c>
      <c r="AH331" s="79"/>
      <c r="AI331" s="85" t="s">
        <v>1843</v>
      </c>
      <c r="AJ331" s="79" t="b">
        <v>0</v>
      </c>
      <c r="AK331" s="79">
        <v>3</v>
      </c>
      <c r="AL331" s="85" t="s">
        <v>1836</v>
      </c>
      <c r="AM331" s="79" t="s">
        <v>1923</v>
      </c>
      <c r="AN331" s="79" t="b">
        <v>0</v>
      </c>
      <c r="AO331" s="85" t="s">
        <v>1836</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1</v>
      </c>
      <c r="BC331" s="78" t="str">
        <f>REPLACE(INDEX(GroupVertices[Group],MATCH(Edges24[[#This Row],[Vertex 2]],GroupVertices[Vertex],0)),1,1,"")</f>
        <v>1</v>
      </c>
      <c r="BD331" s="48"/>
      <c r="BE331" s="49"/>
      <c r="BF331" s="48"/>
      <c r="BG331" s="49"/>
      <c r="BH331" s="48"/>
      <c r="BI331" s="49"/>
      <c r="BJ331" s="48"/>
      <c r="BK331" s="49"/>
      <c r="BL331" s="48"/>
    </row>
    <row r="332" spans="1:64" ht="15">
      <c r="A332" s="64" t="s">
        <v>518</v>
      </c>
      <c r="B332" s="64" t="s">
        <v>642</v>
      </c>
      <c r="C332" s="65"/>
      <c r="D332" s="66"/>
      <c r="E332" s="67"/>
      <c r="F332" s="68"/>
      <c r="G332" s="65"/>
      <c r="H332" s="69"/>
      <c r="I332" s="70"/>
      <c r="J332" s="70"/>
      <c r="K332" s="34" t="s">
        <v>65</v>
      </c>
      <c r="L332" s="77">
        <v>511</v>
      </c>
      <c r="M332" s="77"/>
      <c r="N332" s="72"/>
      <c r="O332" s="79" t="s">
        <v>646</v>
      </c>
      <c r="P332" s="81">
        <v>43478.910219907404</v>
      </c>
      <c r="Q332" s="79" t="s">
        <v>765</v>
      </c>
      <c r="R332" s="79"/>
      <c r="S332" s="79"/>
      <c r="T332" s="79"/>
      <c r="U332" s="79"/>
      <c r="V332" s="82" t="s">
        <v>1143</v>
      </c>
      <c r="W332" s="81">
        <v>43478.910219907404</v>
      </c>
      <c r="X332" s="82" t="s">
        <v>1484</v>
      </c>
      <c r="Y332" s="79"/>
      <c r="Z332" s="79"/>
      <c r="AA332" s="85" t="s">
        <v>1829</v>
      </c>
      <c r="AB332" s="79"/>
      <c r="AC332" s="79" t="b">
        <v>0</v>
      </c>
      <c r="AD332" s="79">
        <v>0</v>
      </c>
      <c r="AE332" s="85" t="s">
        <v>1876</v>
      </c>
      <c r="AF332" s="79" t="b">
        <v>0</v>
      </c>
      <c r="AG332" s="79" t="s">
        <v>1909</v>
      </c>
      <c r="AH332" s="79"/>
      <c r="AI332" s="85" t="s">
        <v>1876</v>
      </c>
      <c r="AJ332" s="79" t="b">
        <v>0</v>
      </c>
      <c r="AK332" s="79">
        <v>88</v>
      </c>
      <c r="AL332" s="85" t="s">
        <v>1843</v>
      </c>
      <c r="AM332" s="79" t="s">
        <v>1921</v>
      </c>
      <c r="AN332" s="79" t="b">
        <v>0</v>
      </c>
      <c r="AO332" s="85" t="s">
        <v>1843</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1</v>
      </c>
      <c r="BD332" s="48"/>
      <c r="BE332" s="49"/>
      <c r="BF332" s="48"/>
      <c r="BG332" s="49"/>
      <c r="BH332" s="48"/>
      <c r="BI332" s="49"/>
      <c r="BJ332" s="48"/>
      <c r="BK332" s="49"/>
      <c r="BL332" s="48"/>
    </row>
    <row r="333" spans="1:64" ht="15">
      <c r="A333" s="64" t="s">
        <v>519</v>
      </c>
      <c r="B333" s="64" t="s">
        <v>642</v>
      </c>
      <c r="C333" s="65"/>
      <c r="D333" s="66"/>
      <c r="E333" s="67"/>
      <c r="F333" s="68"/>
      <c r="G333" s="65"/>
      <c r="H333" s="69"/>
      <c r="I333" s="70"/>
      <c r="J333" s="70"/>
      <c r="K333" s="34" t="s">
        <v>65</v>
      </c>
      <c r="L333" s="77">
        <v>513</v>
      </c>
      <c r="M333" s="77"/>
      <c r="N333" s="72"/>
      <c r="O333" s="79" t="s">
        <v>646</v>
      </c>
      <c r="P333" s="81">
        <v>43478.91767361111</v>
      </c>
      <c r="Q333" s="79" t="s">
        <v>765</v>
      </c>
      <c r="R333" s="79"/>
      <c r="S333" s="79"/>
      <c r="T333" s="79"/>
      <c r="U333" s="79"/>
      <c r="V333" s="82" t="s">
        <v>1144</v>
      </c>
      <c r="W333" s="81">
        <v>43478.91767361111</v>
      </c>
      <c r="X333" s="82" t="s">
        <v>1485</v>
      </c>
      <c r="Y333" s="79"/>
      <c r="Z333" s="79"/>
      <c r="AA333" s="85" t="s">
        <v>1830</v>
      </c>
      <c r="AB333" s="79"/>
      <c r="AC333" s="79" t="b">
        <v>0</v>
      </c>
      <c r="AD333" s="79">
        <v>0</v>
      </c>
      <c r="AE333" s="85" t="s">
        <v>1876</v>
      </c>
      <c r="AF333" s="79" t="b">
        <v>0</v>
      </c>
      <c r="AG333" s="79" t="s">
        <v>1909</v>
      </c>
      <c r="AH333" s="79"/>
      <c r="AI333" s="85" t="s">
        <v>1876</v>
      </c>
      <c r="AJ333" s="79" t="b">
        <v>0</v>
      </c>
      <c r="AK333" s="79">
        <v>88</v>
      </c>
      <c r="AL333" s="85" t="s">
        <v>1843</v>
      </c>
      <c r="AM333" s="79" t="s">
        <v>1921</v>
      </c>
      <c r="AN333" s="79" t="b">
        <v>0</v>
      </c>
      <c r="AO333" s="85" t="s">
        <v>1843</v>
      </c>
      <c r="AP333" s="79" t="s">
        <v>176</v>
      </c>
      <c r="AQ333" s="79">
        <v>0</v>
      </c>
      <c r="AR333" s="79">
        <v>0</v>
      </c>
      <c r="AS333" s="79"/>
      <c r="AT333" s="79"/>
      <c r="AU333" s="79"/>
      <c r="AV333" s="79"/>
      <c r="AW333" s="79"/>
      <c r="AX333" s="79"/>
      <c r="AY333" s="79"/>
      <c r="AZ333" s="79"/>
      <c r="BA333">
        <v>1</v>
      </c>
      <c r="BB333" s="78" t="str">
        <f>REPLACE(INDEX(GroupVertices[Group],MATCH(Edges24[[#This Row],[Vertex 1]],GroupVertices[Vertex],0)),1,1,"")</f>
        <v>1</v>
      </c>
      <c r="BC333" s="78" t="str">
        <f>REPLACE(INDEX(GroupVertices[Group],MATCH(Edges24[[#This Row],[Vertex 2]],GroupVertices[Vertex],0)),1,1,"")</f>
        <v>1</v>
      </c>
      <c r="BD333" s="48"/>
      <c r="BE333" s="49"/>
      <c r="BF333" s="48"/>
      <c r="BG333" s="49"/>
      <c r="BH333" s="48"/>
      <c r="BI333" s="49"/>
      <c r="BJ333" s="48"/>
      <c r="BK333" s="49"/>
      <c r="BL333" s="48"/>
    </row>
    <row r="334" spans="1:64" ht="15">
      <c r="A334" s="64" t="s">
        <v>520</v>
      </c>
      <c r="B334" s="64" t="s">
        <v>642</v>
      </c>
      <c r="C334" s="65"/>
      <c r="D334" s="66"/>
      <c r="E334" s="67"/>
      <c r="F334" s="68"/>
      <c r="G334" s="65"/>
      <c r="H334" s="69"/>
      <c r="I334" s="70"/>
      <c r="J334" s="70"/>
      <c r="K334" s="34" t="s">
        <v>65</v>
      </c>
      <c r="L334" s="77">
        <v>515</v>
      </c>
      <c r="M334" s="77"/>
      <c r="N334" s="72"/>
      <c r="O334" s="79" t="s">
        <v>646</v>
      </c>
      <c r="P334" s="81">
        <v>43479.002974537034</v>
      </c>
      <c r="Q334" s="79" t="s">
        <v>767</v>
      </c>
      <c r="R334" s="79"/>
      <c r="S334" s="79"/>
      <c r="T334" s="79"/>
      <c r="U334" s="79"/>
      <c r="V334" s="82" t="s">
        <v>1145</v>
      </c>
      <c r="W334" s="81">
        <v>43479.002974537034</v>
      </c>
      <c r="X334" s="82" t="s">
        <v>1486</v>
      </c>
      <c r="Y334" s="79"/>
      <c r="Z334" s="79"/>
      <c r="AA334" s="85" t="s">
        <v>1831</v>
      </c>
      <c r="AB334" s="79"/>
      <c r="AC334" s="79" t="b">
        <v>0</v>
      </c>
      <c r="AD334" s="79">
        <v>0</v>
      </c>
      <c r="AE334" s="85" t="s">
        <v>1876</v>
      </c>
      <c r="AF334" s="79" t="b">
        <v>1</v>
      </c>
      <c r="AG334" s="79" t="s">
        <v>1909</v>
      </c>
      <c r="AH334" s="79"/>
      <c r="AI334" s="85" t="s">
        <v>1843</v>
      </c>
      <c r="AJ334" s="79" t="b">
        <v>0</v>
      </c>
      <c r="AK334" s="79">
        <v>3</v>
      </c>
      <c r="AL334" s="85" t="s">
        <v>1836</v>
      </c>
      <c r="AM334" s="79" t="s">
        <v>1923</v>
      </c>
      <c r="AN334" s="79" t="b">
        <v>0</v>
      </c>
      <c r="AO334" s="85" t="s">
        <v>1836</v>
      </c>
      <c r="AP334" s="79" t="s">
        <v>176</v>
      </c>
      <c r="AQ334" s="79">
        <v>0</v>
      </c>
      <c r="AR334" s="79">
        <v>0</v>
      </c>
      <c r="AS334" s="79"/>
      <c r="AT334" s="79"/>
      <c r="AU334" s="79"/>
      <c r="AV334" s="79"/>
      <c r="AW334" s="79"/>
      <c r="AX334" s="79"/>
      <c r="AY334" s="79"/>
      <c r="AZ334" s="79"/>
      <c r="BA334">
        <v>1</v>
      </c>
      <c r="BB334" s="78" t="str">
        <f>REPLACE(INDEX(GroupVertices[Group],MATCH(Edges24[[#This Row],[Vertex 1]],GroupVertices[Vertex],0)),1,1,"")</f>
        <v>1</v>
      </c>
      <c r="BC334" s="78" t="str">
        <f>REPLACE(INDEX(GroupVertices[Group],MATCH(Edges24[[#This Row],[Vertex 2]],GroupVertices[Vertex],0)),1,1,"")</f>
        <v>1</v>
      </c>
      <c r="BD334" s="48"/>
      <c r="BE334" s="49"/>
      <c r="BF334" s="48"/>
      <c r="BG334" s="49"/>
      <c r="BH334" s="48"/>
      <c r="BI334" s="49"/>
      <c r="BJ334" s="48"/>
      <c r="BK334" s="49"/>
      <c r="BL334" s="48"/>
    </row>
    <row r="335" spans="1:64" ht="15">
      <c r="A335" s="64" t="s">
        <v>521</v>
      </c>
      <c r="B335" s="64" t="s">
        <v>642</v>
      </c>
      <c r="C335" s="65"/>
      <c r="D335" s="66"/>
      <c r="E335" s="67"/>
      <c r="F335" s="68"/>
      <c r="G335" s="65"/>
      <c r="H335" s="69"/>
      <c r="I335" s="70"/>
      <c r="J335" s="70"/>
      <c r="K335" s="34" t="s">
        <v>65</v>
      </c>
      <c r="L335" s="77">
        <v>517</v>
      </c>
      <c r="M335" s="77"/>
      <c r="N335" s="72"/>
      <c r="O335" s="79" t="s">
        <v>646</v>
      </c>
      <c r="P335" s="81">
        <v>43479.055925925924</v>
      </c>
      <c r="Q335" s="79" t="s">
        <v>765</v>
      </c>
      <c r="R335" s="79"/>
      <c r="S335" s="79"/>
      <c r="T335" s="79"/>
      <c r="U335" s="79"/>
      <c r="V335" s="82" t="s">
        <v>1146</v>
      </c>
      <c r="W335" s="81">
        <v>43479.055925925924</v>
      </c>
      <c r="X335" s="82" t="s">
        <v>1487</v>
      </c>
      <c r="Y335" s="79"/>
      <c r="Z335" s="79"/>
      <c r="AA335" s="85" t="s">
        <v>1832</v>
      </c>
      <c r="AB335" s="79"/>
      <c r="AC335" s="79" t="b">
        <v>0</v>
      </c>
      <c r="AD335" s="79">
        <v>0</v>
      </c>
      <c r="AE335" s="85" t="s">
        <v>1876</v>
      </c>
      <c r="AF335" s="79" t="b">
        <v>0</v>
      </c>
      <c r="AG335" s="79" t="s">
        <v>1909</v>
      </c>
      <c r="AH335" s="79"/>
      <c r="AI335" s="85" t="s">
        <v>1876</v>
      </c>
      <c r="AJ335" s="79" t="b">
        <v>0</v>
      </c>
      <c r="AK335" s="79">
        <v>88</v>
      </c>
      <c r="AL335" s="85" t="s">
        <v>1843</v>
      </c>
      <c r="AM335" s="79" t="s">
        <v>1919</v>
      </c>
      <c r="AN335" s="79" t="b">
        <v>0</v>
      </c>
      <c r="AO335" s="85" t="s">
        <v>1843</v>
      </c>
      <c r="AP335" s="79" t="s">
        <v>176</v>
      </c>
      <c r="AQ335" s="79">
        <v>0</v>
      </c>
      <c r="AR335" s="79">
        <v>0</v>
      </c>
      <c r="AS335" s="79"/>
      <c r="AT335" s="79"/>
      <c r="AU335" s="79"/>
      <c r="AV335" s="79"/>
      <c r="AW335" s="79"/>
      <c r="AX335" s="79"/>
      <c r="AY335" s="79"/>
      <c r="AZ335" s="79"/>
      <c r="BA335">
        <v>1</v>
      </c>
      <c r="BB335" s="78" t="str">
        <f>REPLACE(INDEX(GroupVertices[Group],MATCH(Edges24[[#This Row],[Vertex 1]],GroupVertices[Vertex],0)),1,1,"")</f>
        <v>1</v>
      </c>
      <c r="BC335" s="78" t="str">
        <f>REPLACE(INDEX(GroupVertices[Group],MATCH(Edges24[[#This Row],[Vertex 2]],GroupVertices[Vertex],0)),1,1,"")</f>
        <v>1</v>
      </c>
      <c r="BD335" s="48"/>
      <c r="BE335" s="49"/>
      <c r="BF335" s="48"/>
      <c r="BG335" s="49"/>
      <c r="BH335" s="48"/>
      <c r="BI335" s="49"/>
      <c r="BJ335" s="48"/>
      <c r="BK335" s="49"/>
      <c r="BL335" s="48"/>
    </row>
    <row r="336" spans="1:64" ht="15">
      <c r="A336" s="64" t="s">
        <v>522</v>
      </c>
      <c r="B336" s="64" t="s">
        <v>642</v>
      </c>
      <c r="C336" s="65"/>
      <c r="D336" s="66"/>
      <c r="E336" s="67"/>
      <c r="F336" s="68"/>
      <c r="G336" s="65"/>
      <c r="H336" s="69"/>
      <c r="I336" s="70"/>
      <c r="J336" s="70"/>
      <c r="K336" s="34" t="s">
        <v>65</v>
      </c>
      <c r="L336" s="77">
        <v>519</v>
      </c>
      <c r="M336" s="77"/>
      <c r="N336" s="72"/>
      <c r="O336" s="79" t="s">
        <v>646</v>
      </c>
      <c r="P336" s="81">
        <v>43479.14142361111</v>
      </c>
      <c r="Q336" s="79" t="s">
        <v>765</v>
      </c>
      <c r="R336" s="79"/>
      <c r="S336" s="79"/>
      <c r="T336" s="79"/>
      <c r="U336" s="79"/>
      <c r="V336" s="82" t="s">
        <v>1147</v>
      </c>
      <c r="W336" s="81">
        <v>43479.14142361111</v>
      </c>
      <c r="X336" s="82" t="s">
        <v>1488</v>
      </c>
      <c r="Y336" s="79"/>
      <c r="Z336" s="79"/>
      <c r="AA336" s="85" t="s">
        <v>1833</v>
      </c>
      <c r="AB336" s="79"/>
      <c r="AC336" s="79" t="b">
        <v>0</v>
      </c>
      <c r="AD336" s="79">
        <v>0</v>
      </c>
      <c r="AE336" s="85" t="s">
        <v>1876</v>
      </c>
      <c r="AF336" s="79" t="b">
        <v>0</v>
      </c>
      <c r="AG336" s="79" t="s">
        <v>1909</v>
      </c>
      <c r="AH336" s="79"/>
      <c r="AI336" s="85" t="s">
        <v>1876</v>
      </c>
      <c r="AJ336" s="79" t="b">
        <v>0</v>
      </c>
      <c r="AK336" s="79">
        <v>88</v>
      </c>
      <c r="AL336" s="85" t="s">
        <v>1843</v>
      </c>
      <c r="AM336" s="79" t="s">
        <v>1921</v>
      </c>
      <c r="AN336" s="79" t="b">
        <v>0</v>
      </c>
      <c r="AO336" s="85" t="s">
        <v>1843</v>
      </c>
      <c r="AP336" s="79" t="s">
        <v>176</v>
      </c>
      <c r="AQ336" s="79">
        <v>0</v>
      </c>
      <c r="AR336" s="79">
        <v>0</v>
      </c>
      <c r="AS336" s="79"/>
      <c r="AT336" s="79"/>
      <c r="AU336" s="79"/>
      <c r="AV336" s="79"/>
      <c r="AW336" s="79"/>
      <c r="AX336" s="79"/>
      <c r="AY336" s="79"/>
      <c r="AZ336" s="79"/>
      <c r="BA336">
        <v>1</v>
      </c>
      <c r="BB336" s="78" t="str">
        <f>REPLACE(INDEX(GroupVertices[Group],MATCH(Edges24[[#This Row],[Vertex 1]],GroupVertices[Vertex],0)),1,1,"")</f>
        <v>1</v>
      </c>
      <c r="BC336" s="78" t="str">
        <f>REPLACE(INDEX(GroupVertices[Group],MATCH(Edges24[[#This Row],[Vertex 2]],GroupVertices[Vertex],0)),1,1,"")</f>
        <v>1</v>
      </c>
      <c r="BD336" s="48"/>
      <c r="BE336" s="49"/>
      <c r="BF336" s="48"/>
      <c r="BG336" s="49"/>
      <c r="BH336" s="48"/>
      <c r="BI336" s="49"/>
      <c r="BJ336" s="48"/>
      <c r="BK336" s="49"/>
      <c r="BL336" s="48"/>
    </row>
    <row r="337" spans="1:64" ht="15">
      <c r="A337" s="64" t="s">
        <v>523</v>
      </c>
      <c r="B337" s="64" t="s">
        <v>642</v>
      </c>
      <c r="C337" s="65"/>
      <c r="D337" s="66"/>
      <c r="E337" s="67"/>
      <c r="F337" s="68"/>
      <c r="G337" s="65"/>
      <c r="H337" s="69"/>
      <c r="I337" s="70"/>
      <c r="J337" s="70"/>
      <c r="K337" s="34" t="s">
        <v>65</v>
      </c>
      <c r="L337" s="77">
        <v>521</v>
      </c>
      <c r="M337" s="77"/>
      <c r="N337" s="72"/>
      <c r="O337" s="79" t="s">
        <v>646</v>
      </c>
      <c r="P337" s="81">
        <v>43479.157222222224</v>
      </c>
      <c r="Q337" s="79" t="s">
        <v>765</v>
      </c>
      <c r="R337" s="79"/>
      <c r="S337" s="79"/>
      <c r="T337" s="79"/>
      <c r="U337" s="79"/>
      <c r="V337" s="82" t="s">
        <v>1148</v>
      </c>
      <c r="W337" s="81">
        <v>43479.157222222224</v>
      </c>
      <c r="X337" s="82" t="s">
        <v>1489</v>
      </c>
      <c r="Y337" s="79"/>
      <c r="Z337" s="79"/>
      <c r="AA337" s="85" t="s">
        <v>1834</v>
      </c>
      <c r="AB337" s="79"/>
      <c r="AC337" s="79" t="b">
        <v>0</v>
      </c>
      <c r="AD337" s="79">
        <v>0</v>
      </c>
      <c r="AE337" s="85" t="s">
        <v>1876</v>
      </c>
      <c r="AF337" s="79" t="b">
        <v>0</v>
      </c>
      <c r="AG337" s="79" t="s">
        <v>1909</v>
      </c>
      <c r="AH337" s="79"/>
      <c r="AI337" s="85" t="s">
        <v>1876</v>
      </c>
      <c r="AJ337" s="79" t="b">
        <v>0</v>
      </c>
      <c r="AK337" s="79">
        <v>88</v>
      </c>
      <c r="AL337" s="85" t="s">
        <v>1843</v>
      </c>
      <c r="AM337" s="79" t="s">
        <v>1923</v>
      </c>
      <c r="AN337" s="79" t="b">
        <v>0</v>
      </c>
      <c r="AO337" s="85" t="s">
        <v>1843</v>
      </c>
      <c r="AP337" s="79" t="s">
        <v>176</v>
      </c>
      <c r="AQ337" s="79">
        <v>0</v>
      </c>
      <c r="AR337" s="79">
        <v>0</v>
      </c>
      <c r="AS337" s="79"/>
      <c r="AT337" s="79"/>
      <c r="AU337" s="79"/>
      <c r="AV337" s="79"/>
      <c r="AW337" s="79"/>
      <c r="AX337" s="79"/>
      <c r="AY337" s="79"/>
      <c r="AZ337" s="79"/>
      <c r="BA337">
        <v>1</v>
      </c>
      <c r="BB337" s="78" t="str">
        <f>REPLACE(INDEX(GroupVertices[Group],MATCH(Edges24[[#This Row],[Vertex 1]],GroupVertices[Vertex],0)),1,1,"")</f>
        <v>1</v>
      </c>
      <c r="BC337" s="78" t="str">
        <f>REPLACE(INDEX(GroupVertices[Group],MATCH(Edges24[[#This Row],[Vertex 2]],GroupVertices[Vertex],0)),1,1,"")</f>
        <v>1</v>
      </c>
      <c r="BD337" s="48"/>
      <c r="BE337" s="49"/>
      <c r="BF337" s="48"/>
      <c r="BG337" s="49"/>
      <c r="BH337" s="48"/>
      <c r="BI337" s="49"/>
      <c r="BJ337" s="48"/>
      <c r="BK337" s="49"/>
      <c r="BL337" s="48"/>
    </row>
    <row r="338" spans="1:64" ht="15">
      <c r="A338" s="64" t="s">
        <v>524</v>
      </c>
      <c r="B338" s="64" t="s">
        <v>642</v>
      </c>
      <c r="C338" s="65"/>
      <c r="D338" s="66"/>
      <c r="E338" s="67"/>
      <c r="F338" s="68"/>
      <c r="G338" s="65"/>
      <c r="H338" s="69"/>
      <c r="I338" s="70"/>
      <c r="J338" s="70"/>
      <c r="K338" s="34" t="s">
        <v>65</v>
      </c>
      <c r="L338" s="77">
        <v>523</v>
      </c>
      <c r="M338" s="77"/>
      <c r="N338" s="72"/>
      <c r="O338" s="79" t="s">
        <v>646</v>
      </c>
      <c r="P338" s="81">
        <v>43479.227222222224</v>
      </c>
      <c r="Q338" s="79" t="s">
        <v>767</v>
      </c>
      <c r="R338" s="79"/>
      <c r="S338" s="79"/>
      <c r="T338" s="79"/>
      <c r="U338" s="79"/>
      <c r="V338" s="82" t="s">
        <v>1149</v>
      </c>
      <c r="W338" s="81">
        <v>43479.227222222224</v>
      </c>
      <c r="X338" s="82" t="s">
        <v>1490</v>
      </c>
      <c r="Y338" s="79"/>
      <c r="Z338" s="79"/>
      <c r="AA338" s="85" t="s">
        <v>1835</v>
      </c>
      <c r="AB338" s="79"/>
      <c r="AC338" s="79" t="b">
        <v>0</v>
      </c>
      <c r="AD338" s="79">
        <v>0</v>
      </c>
      <c r="AE338" s="85" t="s">
        <v>1876</v>
      </c>
      <c r="AF338" s="79" t="b">
        <v>1</v>
      </c>
      <c r="AG338" s="79" t="s">
        <v>1909</v>
      </c>
      <c r="AH338" s="79"/>
      <c r="AI338" s="85" t="s">
        <v>1843</v>
      </c>
      <c r="AJ338" s="79" t="b">
        <v>0</v>
      </c>
      <c r="AK338" s="79">
        <v>3</v>
      </c>
      <c r="AL338" s="85" t="s">
        <v>1836</v>
      </c>
      <c r="AM338" s="79" t="s">
        <v>1921</v>
      </c>
      <c r="AN338" s="79" t="b">
        <v>0</v>
      </c>
      <c r="AO338" s="85" t="s">
        <v>1836</v>
      </c>
      <c r="AP338" s="79" t="s">
        <v>176</v>
      </c>
      <c r="AQ338" s="79">
        <v>0</v>
      </c>
      <c r="AR338" s="79">
        <v>0</v>
      </c>
      <c r="AS338" s="79"/>
      <c r="AT338" s="79"/>
      <c r="AU338" s="79"/>
      <c r="AV338" s="79"/>
      <c r="AW338" s="79"/>
      <c r="AX338" s="79"/>
      <c r="AY338" s="79"/>
      <c r="AZ338" s="79"/>
      <c r="BA338">
        <v>1</v>
      </c>
      <c r="BB338" s="78" t="str">
        <f>REPLACE(INDEX(GroupVertices[Group],MATCH(Edges24[[#This Row],[Vertex 1]],GroupVertices[Vertex],0)),1,1,"")</f>
        <v>1</v>
      </c>
      <c r="BC338" s="78" t="str">
        <f>REPLACE(INDEX(GroupVertices[Group],MATCH(Edges24[[#This Row],[Vertex 2]],GroupVertices[Vertex],0)),1,1,"")</f>
        <v>1</v>
      </c>
      <c r="BD338" s="48"/>
      <c r="BE338" s="49"/>
      <c r="BF338" s="48"/>
      <c r="BG338" s="49"/>
      <c r="BH338" s="48"/>
      <c r="BI338" s="49"/>
      <c r="BJ338" s="48"/>
      <c r="BK338" s="49"/>
      <c r="BL338" s="48"/>
    </row>
    <row r="339" spans="1:64" ht="15">
      <c r="A339" s="64" t="s">
        <v>525</v>
      </c>
      <c r="B339" s="64" t="s">
        <v>642</v>
      </c>
      <c r="C339" s="65"/>
      <c r="D339" s="66"/>
      <c r="E339" s="67"/>
      <c r="F339" s="68"/>
      <c r="G339" s="65"/>
      <c r="H339" s="69"/>
      <c r="I339" s="70"/>
      <c r="J339" s="70"/>
      <c r="K339" s="34" t="s">
        <v>65</v>
      </c>
      <c r="L339" s="77">
        <v>525</v>
      </c>
      <c r="M339" s="77"/>
      <c r="N339" s="72"/>
      <c r="O339" s="79" t="s">
        <v>646</v>
      </c>
      <c r="P339" s="81">
        <v>43478.90244212963</v>
      </c>
      <c r="Q339" s="79" t="s">
        <v>768</v>
      </c>
      <c r="R339" s="82" t="s">
        <v>800</v>
      </c>
      <c r="S339" s="79" t="s">
        <v>801</v>
      </c>
      <c r="T339" s="79" t="s">
        <v>844</v>
      </c>
      <c r="U339" s="79"/>
      <c r="V339" s="82" t="s">
        <v>1150</v>
      </c>
      <c r="W339" s="81">
        <v>43478.90244212963</v>
      </c>
      <c r="X339" s="82" t="s">
        <v>1491</v>
      </c>
      <c r="Y339" s="79"/>
      <c r="Z339" s="79"/>
      <c r="AA339" s="85" t="s">
        <v>1836</v>
      </c>
      <c r="AB339" s="79"/>
      <c r="AC339" s="79" t="b">
        <v>0</v>
      </c>
      <c r="AD339" s="79">
        <v>1</v>
      </c>
      <c r="AE339" s="85" t="s">
        <v>1876</v>
      </c>
      <c r="AF339" s="79" t="b">
        <v>1</v>
      </c>
      <c r="AG339" s="79" t="s">
        <v>1909</v>
      </c>
      <c r="AH339" s="79"/>
      <c r="AI339" s="85" t="s">
        <v>1843</v>
      </c>
      <c r="AJ339" s="79" t="b">
        <v>0</v>
      </c>
      <c r="AK339" s="79">
        <v>3</v>
      </c>
      <c r="AL339" s="85" t="s">
        <v>1876</v>
      </c>
      <c r="AM339" s="79" t="s">
        <v>1921</v>
      </c>
      <c r="AN339" s="79" t="b">
        <v>0</v>
      </c>
      <c r="AO339" s="85" t="s">
        <v>1836</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1</v>
      </c>
      <c r="BC339" s="78" t="str">
        <f>REPLACE(INDEX(GroupVertices[Group],MATCH(Edges24[[#This Row],[Vertex 2]],GroupVertices[Vertex],0)),1,1,"")</f>
        <v>1</v>
      </c>
      <c r="BD339" s="48">
        <v>3</v>
      </c>
      <c r="BE339" s="49">
        <v>6.818181818181818</v>
      </c>
      <c r="BF339" s="48">
        <v>1</v>
      </c>
      <c r="BG339" s="49">
        <v>2.272727272727273</v>
      </c>
      <c r="BH339" s="48">
        <v>0</v>
      </c>
      <c r="BI339" s="49">
        <v>0</v>
      </c>
      <c r="BJ339" s="48">
        <v>40</v>
      </c>
      <c r="BK339" s="49">
        <v>90.9090909090909</v>
      </c>
      <c r="BL339" s="48">
        <v>44</v>
      </c>
    </row>
    <row r="340" spans="1:64" ht="15">
      <c r="A340" s="64" t="s">
        <v>526</v>
      </c>
      <c r="B340" s="64" t="s">
        <v>525</v>
      </c>
      <c r="C340" s="65"/>
      <c r="D340" s="66"/>
      <c r="E340" s="67"/>
      <c r="F340" s="68"/>
      <c r="G340" s="65"/>
      <c r="H340" s="69"/>
      <c r="I340" s="70"/>
      <c r="J340" s="70"/>
      <c r="K340" s="34" t="s">
        <v>65</v>
      </c>
      <c r="L340" s="77">
        <v>526</v>
      </c>
      <c r="M340" s="77"/>
      <c r="N340" s="72"/>
      <c r="O340" s="79" t="s">
        <v>646</v>
      </c>
      <c r="P340" s="81">
        <v>43479.25650462963</v>
      </c>
      <c r="Q340" s="79" t="s">
        <v>767</v>
      </c>
      <c r="R340" s="79"/>
      <c r="S340" s="79"/>
      <c r="T340" s="79"/>
      <c r="U340" s="79"/>
      <c r="V340" s="82" t="s">
        <v>938</v>
      </c>
      <c r="W340" s="81">
        <v>43479.25650462963</v>
      </c>
      <c r="X340" s="82" t="s">
        <v>1492</v>
      </c>
      <c r="Y340" s="79"/>
      <c r="Z340" s="79"/>
      <c r="AA340" s="85" t="s">
        <v>1837</v>
      </c>
      <c r="AB340" s="79"/>
      <c r="AC340" s="79" t="b">
        <v>0</v>
      </c>
      <c r="AD340" s="79">
        <v>0</v>
      </c>
      <c r="AE340" s="85" t="s">
        <v>1876</v>
      </c>
      <c r="AF340" s="79" t="b">
        <v>1</v>
      </c>
      <c r="AG340" s="79" t="s">
        <v>1909</v>
      </c>
      <c r="AH340" s="79"/>
      <c r="AI340" s="85" t="s">
        <v>1843</v>
      </c>
      <c r="AJ340" s="79" t="b">
        <v>0</v>
      </c>
      <c r="AK340" s="79">
        <v>4</v>
      </c>
      <c r="AL340" s="85" t="s">
        <v>1836</v>
      </c>
      <c r="AM340" s="79" t="s">
        <v>1919</v>
      </c>
      <c r="AN340" s="79" t="b">
        <v>0</v>
      </c>
      <c r="AO340" s="85" t="s">
        <v>1836</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1</v>
      </c>
      <c r="BC340" s="78" t="str">
        <f>REPLACE(INDEX(GroupVertices[Group],MATCH(Edges24[[#This Row],[Vertex 2]],GroupVertices[Vertex],0)),1,1,"")</f>
        <v>1</v>
      </c>
      <c r="BD340" s="48"/>
      <c r="BE340" s="49"/>
      <c r="BF340" s="48"/>
      <c r="BG340" s="49"/>
      <c r="BH340" s="48"/>
      <c r="BI340" s="49"/>
      <c r="BJ340" s="48"/>
      <c r="BK340" s="49"/>
      <c r="BL340" s="48"/>
    </row>
    <row r="341" spans="1:64" ht="15">
      <c r="A341" s="64" t="s">
        <v>526</v>
      </c>
      <c r="B341" s="64" t="s">
        <v>369</v>
      </c>
      <c r="C341" s="65"/>
      <c r="D341" s="66"/>
      <c r="E341" s="67"/>
      <c r="F341" s="68"/>
      <c r="G341" s="65"/>
      <c r="H341" s="69"/>
      <c r="I341" s="70"/>
      <c r="J341" s="70"/>
      <c r="K341" s="34" t="s">
        <v>65</v>
      </c>
      <c r="L341" s="77">
        <v>527</v>
      </c>
      <c r="M341" s="77"/>
      <c r="N341" s="72"/>
      <c r="O341" s="79" t="s">
        <v>646</v>
      </c>
      <c r="P341" s="81">
        <v>43476.524733796294</v>
      </c>
      <c r="Q341" s="79" t="s">
        <v>761</v>
      </c>
      <c r="R341" s="79"/>
      <c r="S341" s="79"/>
      <c r="T341" s="79"/>
      <c r="U341" s="79"/>
      <c r="V341" s="82" t="s">
        <v>938</v>
      </c>
      <c r="W341" s="81">
        <v>43476.524733796294</v>
      </c>
      <c r="X341" s="82" t="s">
        <v>1493</v>
      </c>
      <c r="Y341" s="79"/>
      <c r="Z341" s="79"/>
      <c r="AA341" s="85" t="s">
        <v>1838</v>
      </c>
      <c r="AB341" s="79"/>
      <c r="AC341" s="79" t="b">
        <v>0</v>
      </c>
      <c r="AD341" s="79">
        <v>0</v>
      </c>
      <c r="AE341" s="85" t="s">
        <v>1876</v>
      </c>
      <c r="AF341" s="79" t="b">
        <v>1</v>
      </c>
      <c r="AG341" s="79" t="s">
        <v>1909</v>
      </c>
      <c r="AH341" s="79"/>
      <c r="AI341" s="85" t="s">
        <v>1918</v>
      </c>
      <c r="AJ341" s="79" t="b">
        <v>0</v>
      </c>
      <c r="AK341" s="79">
        <v>76</v>
      </c>
      <c r="AL341" s="85" t="s">
        <v>1671</v>
      </c>
      <c r="AM341" s="79" t="s">
        <v>1919</v>
      </c>
      <c r="AN341" s="79" t="b">
        <v>0</v>
      </c>
      <c r="AO341" s="85" t="s">
        <v>1671</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1</v>
      </c>
      <c r="BC341" s="78" t="str">
        <f>REPLACE(INDEX(GroupVertices[Group],MATCH(Edges24[[#This Row],[Vertex 2]],GroupVertices[Vertex],0)),1,1,"")</f>
        <v>2</v>
      </c>
      <c r="BD341" s="48">
        <v>0</v>
      </c>
      <c r="BE341" s="49">
        <v>0</v>
      </c>
      <c r="BF341" s="48">
        <v>2</v>
      </c>
      <c r="BG341" s="49">
        <v>7.142857142857143</v>
      </c>
      <c r="BH341" s="48">
        <v>0</v>
      </c>
      <c r="BI341" s="49">
        <v>0</v>
      </c>
      <c r="BJ341" s="48">
        <v>26</v>
      </c>
      <c r="BK341" s="49">
        <v>92.85714285714286</v>
      </c>
      <c r="BL341" s="48">
        <v>28</v>
      </c>
    </row>
    <row r="342" spans="1:64" ht="15">
      <c r="A342" s="64" t="s">
        <v>526</v>
      </c>
      <c r="B342" s="64" t="s">
        <v>642</v>
      </c>
      <c r="C342" s="65"/>
      <c r="D342" s="66"/>
      <c r="E342" s="67"/>
      <c r="F342" s="68"/>
      <c r="G342" s="65"/>
      <c r="H342" s="69"/>
      <c r="I342" s="70"/>
      <c r="J342" s="70"/>
      <c r="K342" s="34" t="s">
        <v>65</v>
      </c>
      <c r="L342" s="77">
        <v>528</v>
      </c>
      <c r="M342" s="77"/>
      <c r="N342" s="72"/>
      <c r="O342" s="79" t="s">
        <v>646</v>
      </c>
      <c r="P342" s="81">
        <v>43478.16259259259</v>
      </c>
      <c r="Q342" s="79" t="s">
        <v>765</v>
      </c>
      <c r="R342" s="79"/>
      <c r="S342" s="79"/>
      <c r="T342" s="79"/>
      <c r="U342" s="79"/>
      <c r="V342" s="82" t="s">
        <v>938</v>
      </c>
      <c r="W342" s="81">
        <v>43478.16259259259</v>
      </c>
      <c r="X342" s="82" t="s">
        <v>1494</v>
      </c>
      <c r="Y342" s="79"/>
      <c r="Z342" s="79"/>
      <c r="AA342" s="85" t="s">
        <v>1839</v>
      </c>
      <c r="AB342" s="79"/>
      <c r="AC342" s="79" t="b">
        <v>0</v>
      </c>
      <c r="AD342" s="79">
        <v>0</v>
      </c>
      <c r="AE342" s="85" t="s">
        <v>1876</v>
      </c>
      <c r="AF342" s="79" t="b">
        <v>0</v>
      </c>
      <c r="AG342" s="79" t="s">
        <v>1909</v>
      </c>
      <c r="AH342" s="79"/>
      <c r="AI342" s="85" t="s">
        <v>1876</v>
      </c>
      <c r="AJ342" s="79" t="b">
        <v>0</v>
      </c>
      <c r="AK342" s="79">
        <v>88</v>
      </c>
      <c r="AL342" s="85" t="s">
        <v>1843</v>
      </c>
      <c r="AM342" s="79" t="s">
        <v>1919</v>
      </c>
      <c r="AN342" s="79" t="b">
        <v>0</v>
      </c>
      <c r="AO342" s="85" t="s">
        <v>1843</v>
      </c>
      <c r="AP342" s="79" t="s">
        <v>176</v>
      </c>
      <c r="AQ342" s="79">
        <v>0</v>
      </c>
      <c r="AR342" s="79">
        <v>0</v>
      </c>
      <c r="AS342" s="79"/>
      <c r="AT342" s="79"/>
      <c r="AU342" s="79"/>
      <c r="AV342" s="79"/>
      <c r="AW342" s="79"/>
      <c r="AX342" s="79"/>
      <c r="AY342" s="79"/>
      <c r="AZ342" s="79"/>
      <c r="BA342">
        <v>2</v>
      </c>
      <c r="BB342" s="78" t="str">
        <f>REPLACE(INDEX(GroupVertices[Group],MATCH(Edges24[[#This Row],[Vertex 1]],GroupVertices[Vertex],0)),1,1,"")</f>
        <v>1</v>
      </c>
      <c r="BC342" s="78" t="str">
        <f>REPLACE(INDEX(GroupVertices[Group],MATCH(Edges24[[#This Row],[Vertex 2]],GroupVertices[Vertex],0)),1,1,"")</f>
        <v>1</v>
      </c>
      <c r="BD342" s="48"/>
      <c r="BE342" s="49"/>
      <c r="BF342" s="48"/>
      <c r="BG342" s="49"/>
      <c r="BH342" s="48"/>
      <c r="BI342" s="49"/>
      <c r="BJ342" s="48"/>
      <c r="BK342" s="49"/>
      <c r="BL342" s="48"/>
    </row>
    <row r="343" spans="1:64" ht="15">
      <c r="A343" s="64" t="s">
        <v>527</v>
      </c>
      <c r="B343" s="64" t="s">
        <v>643</v>
      </c>
      <c r="C343" s="65"/>
      <c r="D343" s="66"/>
      <c r="E343" s="67"/>
      <c r="F343" s="68"/>
      <c r="G343" s="65"/>
      <c r="H343" s="69"/>
      <c r="I343" s="70"/>
      <c r="J343" s="70"/>
      <c r="K343" s="34" t="s">
        <v>65</v>
      </c>
      <c r="L343" s="77">
        <v>531</v>
      </c>
      <c r="M343" s="77"/>
      <c r="N343" s="72"/>
      <c r="O343" s="79" t="s">
        <v>646</v>
      </c>
      <c r="P343" s="81">
        <v>43479.305659722224</v>
      </c>
      <c r="Q343" s="79" t="s">
        <v>769</v>
      </c>
      <c r="R343" s="79"/>
      <c r="S343" s="79"/>
      <c r="T343" s="79"/>
      <c r="U343" s="79"/>
      <c r="V343" s="82" t="s">
        <v>1151</v>
      </c>
      <c r="W343" s="81">
        <v>43479.305659722224</v>
      </c>
      <c r="X343" s="82" t="s">
        <v>1495</v>
      </c>
      <c r="Y343" s="79"/>
      <c r="Z343" s="79"/>
      <c r="AA343" s="85" t="s">
        <v>1840</v>
      </c>
      <c r="AB343" s="85" t="s">
        <v>1875</v>
      </c>
      <c r="AC343" s="79" t="b">
        <v>0</v>
      </c>
      <c r="AD343" s="79">
        <v>0</v>
      </c>
      <c r="AE343" s="85" t="s">
        <v>1908</v>
      </c>
      <c r="AF343" s="79" t="b">
        <v>0</v>
      </c>
      <c r="AG343" s="79" t="s">
        <v>1909</v>
      </c>
      <c r="AH343" s="79"/>
      <c r="AI343" s="85" t="s">
        <v>1876</v>
      </c>
      <c r="AJ343" s="79" t="b">
        <v>0</v>
      </c>
      <c r="AK343" s="79">
        <v>0</v>
      </c>
      <c r="AL343" s="85" t="s">
        <v>1876</v>
      </c>
      <c r="AM343" s="79" t="s">
        <v>1923</v>
      </c>
      <c r="AN343" s="79" t="b">
        <v>0</v>
      </c>
      <c r="AO343" s="85" t="s">
        <v>1875</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17</v>
      </c>
      <c r="BC343" s="78" t="str">
        <f>REPLACE(INDEX(GroupVertices[Group],MATCH(Edges24[[#This Row],[Vertex 2]],GroupVertices[Vertex],0)),1,1,"")</f>
        <v>17</v>
      </c>
      <c r="BD343" s="48"/>
      <c r="BE343" s="49"/>
      <c r="BF343" s="48"/>
      <c r="BG343" s="49"/>
      <c r="BH343" s="48"/>
      <c r="BI343" s="49"/>
      <c r="BJ343" s="48"/>
      <c r="BK343" s="49"/>
      <c r="BL343" s="48"/>
    </row>
    <row r="344" spans="1:64" ht="15">
      <c r="A344" s="64" t="s">
        <v>528</v>
      </c>
      <c r="B344" s="64" t="s">
        <v>642</v>
      </c>
      <c r="C344" s="65"/>
      <c r="D344" s="66"/>
      <c r="E344" s="67"/>
      <c r="F344" s="68"/>
      <c r="G344" s="65"/>
      <c r="H344" s="69"/>
      <c r="I344" s="70"/>
      <c r="J344" s="70"/>
      <c r="K344" s="34" t="s">
        <v>65</v>
      </c>
      <c r="L344" s="77">
        <v>534</v>
      </c>
      <c r="M344" s="77"/>
      <c r="N344" s="72"/>
      <c r="O344" s="79" t="s">
        <v>646</v>
      </c>
      <c r="P344" s="81">
        <v>43479.62008101852</v>
      </c>
      <c r="Q344" s="79" t="s">
        <v>765</v>
      </c>
      <c r="R344" s="79"/>
      <c r="S344" s="79"/>
      <c r="T344" s="79"/>
      <c r="U344" s="79"/>
      <c r="V344" s="82" t="s">
        <v>1152</v>
      </c>
      <c r="W344" s="81">
        <v>43479.62008101852</v>
      </c>
      <c r="X344" s="82" t="s">
        <v>1496</v>
      </c>
      <c r="Y344" s="79"/>
      <c r="Z344" s="79"/>
      <c r="AA344" s="85" t="s">
        <v>1841</v>
      </c>
      <c r="AB344" s="79"/>
      <c r="AC344" s="79" t="b">
        <v>0</v>
      </c>
      <c r="AD344" s="79">
        <v>0</v>
      </c>
      <c r="AE344" s="85" t="s">
        <v>1876</v>
      </c>
      <c r="AF344" s="79" t="b">
        <v>0</v>
      </c>
      <c r="AG344" s="79" t="s">
        <v>1909</v>
      </c>
      <c r="AH344" s="79"/>
      <c r="AI344" s="85" t="s">
        <v>1876</v>
      </c>
      <c r="AJ344" s="79" t="b">
        <v>0</v>
      </c>
      <c r="AK344" s="79">
        <v>90</v>
      </c>
      <c r="AL344" s="85" t="s">
        <v>1843</v>
      </c>
      <c r="AM344" s="79" t="s">
        <v>1919</v>
      </c>
      <c r="AN344" s="79" t="b">
        <v>0</v>
      </c>
      <c r="AO344" s="85" t="s">
        <v>1843</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1</v>
      </c>
      <c r="BC344" s="78" t="str">
        <f>REPLACE(INDEX(GroupVertices[Group],MATCH(Edges24[[#This Row],[Vertex 2]],GroupVertices[Vertex],0)),1,1,"")</f>
        <v>1</v>
      </c>
      <c r="BD344" s="48"/>
      <c r="BE344" s="49"/>
      <c r="BF344" s="48"/>
      <c r="BG344" s="49"/>
      <c r="BH344" s="48"/>
      <c r="BI344" s="49"/>
      <c r="BJ344" s="48"/>
      <c r="BK344" s="49"/>
      <c r="BL344" s="48"/>
    </row>
    <row r="345" spans="1:64" ht="15">
      <c r="A345" s="64" t="s">
        <v>529</v>
      </c>
      <c r="B345" s="64" t="s">
        <v>369</v>
      </c>
      <c r="C345" s="65"/>
      <c r="D345" s="66"/>
      <c r="E345" s="67"/>
      <c r="F345" s="68"/>
      <c r="G345" s="65"/>
      <c r="H345" s="69"/>
      <c r="I345" s="70"/>
      <c r="J345" s="70"/>
      <c r="K345" s="34" t="s">
        <v>65</v>
      </c>
      <c r="L345" s="77">
        <v>536</v>
      </c>
      <c r="M345" s="77"/>
      <c r="N345" s="72"/>
      <c r="O345" s="79" t="s">
        <v>646</v>
      </c>
      <c r="P345" s="81">
        <v>43476.829664351855</v>
      </c>
      <c r="Q345" s="79" t="s">
        <v>761</v>
      </c>
      <c r="R345" s="79"/>
      <c r="S345" s="79"/>
      <c r="T345" s="79"/>
      <c r="U345" s="79"/>
      <c r="V345" s="82" t="s">
        <v>1153</v>
      </c>
      <c r="W345" s="81">
        <v>43476.829664351855</v>
      </c>
      <c r="X345" s="82" t="s">
        <v>1497</v>
      </c>
      <c r="Y345" s="79"/>
      <c r="Z345" s="79"/>
      <c r="AA345" s="85" t="s">
        <v>1842</v>
      </c>
      <c r="AB345" s="79"/>
      <c r="AC345" s="79" t="b">
        <v>0</v>
      </c>
      <c r="AD345" s="79">
        <v>0</v>
      </c>
      <c r="AE345" s="85" t="s">
        <v>1876</v>
      </c>
      <c r="AF345" s="79" t="b">
        <v>1</v>
      </c>
      <c r="AG345" s="79" t="s">
        <v>1909</v>
      </c>
      <c r="AH345" s="79"/>
      <c r="AI345" s="85" t="s">
        <v>1918</v>
      </c>
      <c r="AJ345" s="79" t="b">
        <v>0</v>
      </c>
      <c r="AK345" s="79">
        <v>76</v>
      </c>
      <c r="AL345" s="85" t="s">
        <v>1671</v>
      </c>
      <c r="AM345" s="79" t="s">
        <v>1919</v>
      </c>
      <c r="AN345" s="79" t="b">
        <v>0</v>
      </c>
      <c r="AO345" s="85" t="s">
        <v>1671</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1</v>
      </c>
      <c r="BC345" s="78" t="str">
        <f>REPLACE(INDEX(GroupVertices[Group],MATCH(Edges24[[#This Row],[Vertex 2]],GroupVertices[Vertex],0)),1,1,"")</f>
        <v>2</v>
      </c>
      <c r="BD345" s="48">
        <v>0</v>
      </c>
      <c r="BE345" s="49">
        <v>0</v>
      </c>
      <c r="BF345" s="48">
        <v>2</v>
      </c>
      <c r="BG345" s="49">
        <v>7.142857142857143</v>
      </c>
      <c r="BH345" s="48">
        <v>0</v>
      </c>
      <c r="BI345" s="49">
        <v>0</v>
      </c>
      <c r="BJ345" s="48">
        <v>26</v>
      </c>
      <c r="BK345" s="49">
        <v>92.85714285714286</v>
      </c>
      <c r="BL345" s="48">
        <v>28</v>
      </c>
    </row>
    <row r="346" spans="1:64" ht="15">
      <c r="A346" s="64" t="s">
        <v>530</v>
      </c>
      <c r="B346" s="64" t="s">
        <v>642</v>
      </c>
      <c r="C346" s="65"/>
      <c r="D346" s="66"/>
      <c r="E346" s="67"/>
      <c r="F346" s="68"/>
      <c r="G346" s="65"/>
      <c r="H346" s="69"/>
      <c r="I346" s="70"/>
      <c r="J346" s="70"/>
      <c r="K346" s="34" t="s">
        <v>65</v>
      </c>
      <c r="L346" s="77">
        <v>537</v>
      </c>
      <c r="M346" s="77"/>
      <c r="N346" s="72"/>
      <c r="O346" s="79" t="s">
        <v>646</v>
      </c>
      <c r="P346" s="81">
        <v>43477.69556712963</v>
      </c>
      <c r="Q346" s="79" t="s">
        <v>770</v>
      </c>
      <c r="R346" s="82" t="s">
        <v>799</v>
      </c>
      <c r="S346" s="79" t="s">
        <v>818</v>
      </c>
      <c r="T346" s="79"/>
      <c r="U346" s="79"/>
      <c r="V346" s="82" t="s">
        <v>1154</v>
      </c>
      <c r="W346" s="81">
        <v>43477.69556712963</v>
      </c>
      <c r="X346" s="82" t="s">
        <v>1498</v>
      </c>
      <c r="Y346" s="79"/>
      <c r="Z346" s="79"/>
      <c r="AA346" s="85" t="s">
        <v>1843</v>
      </c>
      <c r="AB346" s="79"/>
      <c r="AC346" s="79" t="b">
        <v>0</v>
      </c>
      <c r="AD346" s="79">
        <v>100</v>
      </c>
      <c r="AE346" s="85" t="s">
        <v>1876</v>
      </c>
      <c r="AF346" s="79" t="b">
        <v>0</v>
      </c>
      <c r="AG346" s="79" t="s">
        <v>1909</v>
      </c>
      <c r="AH346" s="79"/>
      <c r="AI346" s="85" t="s">
        <v>1876</v>
      </c>
      <c r="AJ346" s="79" t="b">
        <v>0</v>
      </c>
      <c r="AK346" s="79">
        <v>88</v>
      </c>
      <c r="AL346" s="85" t="s">
        <v>1876</v>
      </c>
      <c r="AM346" s="79" t="s">
        <v>1920</v>
      </c>
      <c r="AN346" s="79" t="b">
        <v>0</v>
      </c>
      <c r="AO346" s="85" t="s">
        <v>1843</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1</v>
      </c>
      <c r="BC346" s="78" t="str">
        <f>REPLACE(INDEX(GroupVertices[Group],MATCH(Edges24[[#This Row],[Vertex 2]],GroupVertices[Vertex],0)),1,1,"")</f>
        <v>1</v>
      </c>
      <c r="BD346" s="48">
        <v>2</v>
      </c>
      <c r="BE346" s="49">
        <v>4.878048780487805</v>
      </c>
      <c r="BF346" s="48">
        <v>1</v>
      </c>
      <c r="BG346" s="49">
        <v>2.4390243902439024</v>
      </c>
      <c r="BH346" s="48">
        <v>0</v>
      </c>
      <c r="BI346" s="49">
        <v>0</v>
      </c>
      <c r="BJ346" s="48">
        <v>38</v>
      </c>
      <c r="BK346" s="49">
        <v>92.6829268292683</v>
      </c>
      <c r="BL346" s="48">
        <v>41</v>
      </c>
    </row>
    <row r="347" spans="1:64" ht="15">
      <c r="A347" s="64" t="s">
        <v>529</v>
      </c>
      <c r="B347" s="64" t="s">
        <v>642</v>
      </c>
      <c r="C347" s="65"/>
      <c r="D347" s="66"/>
      <c r="E347" s="67"/>
      <c r="F347" s="68"/>
      <c r="G347" s="65"/>
      <c r="H347" s="69"/>
      <c r="I347" s="70"/>
      <c r="J347" s="70"/>
      <c r="K347" s="34" t="s">
        <v>65</v>
      </c>
      <c r="L347" s="77">
        <v>538</v>
      </c>
      <c r="M347" s="77"/>
      <c r="N347" s="72"/>
      <c r="O347" s="79" t="s">
        <v>646</v>
      </c>
      <c r="P347" s="81">
        <v>43479.80809027778</v>
      </c>
      <c r="Q347" s="79" t="s">
        <v>765</v>
      </c>
      <c r="R347" s="79"/>
      <c r="S347" s="79"/>
      <c r="T347" s="79"/>
      <c r="U347" s="79"/>
      <c r="V347" s="82" t="s">
        <v>1153</v>
      </c>
      <c r="W347" s="81">
        <v>43479.80809027778</v>
      </c>
      <c r="X347" s="82" t="s">
        <v>1499</v>
      </c>
      <c r="Y347" s="79"/>
      <c r="Z347" s="79"/>
      <c r="AA347" s="85" t="s">
        <v>1844</v>
      </c>
      <c r="AB347" s="79"/>
      <c r="AC347" s="79" t="b">
        <v>0</v>
      </c>
      <c r="AD347" s="79">
        <v>0</v>
      </c>
      <c r="AE347" s="85" t="s">
        <v>1876</v>
      </c>
      <c r="AF347" s="79" t="b">
        <v>0</v>
      </c>
      <c r="AG347" s="79" t="s">
        <v>1909</v>
      </c>
      <c r="AH347" s="79"/>
      <c r="AI347" s="85" t="s">
        <v>1876</v>
      </c>
      <c r="AJ347" s="79" t="b">
        <v>0</v>
      </c>
      <c r="AK347" s="79">
        <v>90</v>
      </c>
      <c r="AL347" s="85" t="s">
        <v>1843</v>
      </c>
      <c r="AM347" s="79" t="s">
        <v>1919</v>
      </c>
      <c r="AN347" s="79" t="b">
        <v>0</v>
      </c>
      <c r="AO347" s="85" t="s">
        <v>1843</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1</v>
      </c>
      <c r="BC347" s="78" t="str">
        <f>REPLACE(INDEX(GroupVertices[Group],MATCH(Edges24[[#This Row],[Vertex 2]],GroupVertices[Vertex],0)),1,1,"")</f>
        <v>1</v>
      </c>
      <c r="BD347" s="48"/>
      <c r="BE347" s="49"/>
      <c r="BF347" s="48"/>
      <c r="BG347" s="49"/>
      <c r="BH347" s="48"/>
      <c r="BI347" s="49"/>
      <c r="BJ347" s="48"/>
      <c r="BK347" s="49"/>
      <c r="BL347" s="48"/>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allowBlank="1" showInputMessage="1" showErrorMessage="1" promptTitle="Vertex 2 Name" prompt="Enter the name of the edge's second vertex." sqref="B3:B347"/>
    <dataValidation allowBlank="1" showInputMessage="1" showErrorMessage="1" promptTitle="Vertex 1 Name" prompt="Enter the name of the edge's first vertex." sqref="A3:A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Color" prompt="To select an optional edge color, right-click and select Select Color on the right-click menu." sqref="C3:C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ErrorMessage="1" sqref="N2:N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s>
  <hyperlinks>
    <hyperlink ref="R13" r:id="rId1" display="https://twitter.com/BridgettHenwood/status/1047110766019661824"/>
    <hyperlink ref="R35" r:id="rId2" display="http://wwwphilatelie-truchtersheim.e-monsite.com/album-photos/identifications-de-surcharges/surcharges-inconnues-sur-type-blanc/"/>
    <hyperlink ref="R45" r:id="rId3" display="https://www.youtube.com/watch?v=_YAQMx3aylI&amp;feature=youtu.be"/>
    <hyperlink ref="R46" r:id="rId4" display="https://www.youtube.com/watch?v=_YAQMx3aylI&amp;feature=youtu.be"/>
    <hyperlink ref="R48" r:id="rId5" display="https://www.youtube.com/watch?v=_YAQMx3aylI&amp;feature=youtu.be"/>
    <hyperlink ref="R49" r:id="rId6" display="https://www.youtube.com/watch?v=_YAQMx3aylI&amp;feature=youtu.be"/>
    <hyperlink ref="R50" r:id="rId7" display="https://www.youtube.com/watch?v=_YAQMx3aylI&amp;feature=youtu.be"/>
    <hyperlink ref="R51" r:id="rId8" display="https://www.youtube.com/watch?v=_YAQMx3aylI&amp;feature=youtu.be"/>
    <hyperlink ref="R56" r:id="rId9" display="https://worldview.stratfor.com/situation-report/israel-some-ministers-consider-targeted-killings-hamas-leaders-gaza-reoccupation?utm_source=Twitter&amp;utm_medium=social&amp;utm_campaign=article"/>
    <hyperlink ref="R57" r:id="rId10" display="https://twitter.com/Stratfor/status/1065355111403261958"/>
    <hyperlink ref="R63" r:id="rId11" display="https://lenta.ru/news/2018/11/21/reoccupation/?utm_source=lentatw&amp;utm_medium=social"/>
    <hyperlink ref="R66" r:id="rId12" display="https://libuwspaceprd02.uwaterloo.ca/handle/10012/12878"/>
    <hyperlink ref="R68" r:id="rId13" display="https://twitter.com/FlashForFreedom/status/1066614187235950592"/>
    <hyperlink ref="R78" r:id="rId14" display="https://rouendanslarue.net/video-expulsion-et-reoccupation-du-rond-point-des-vaches-round-2/"/>
    <hyperlink ref="R80" r:id="rId15" display="https://rouendanslarue.net/video-expulsion-et-reoccupation-du-rond-point-des-vaches-round-2/"/>
    <hyperlink ref="R83" r:id="rId16" display="https://www.youtube.com/watch?v=_YAQMx3aylI&amp;feature=youtu.be"/>
    <hyperlink ref="R84" r:id="rId17" display="https://www.youtube.com/watch?v=BwaEcWjD-lQ&amp;feature=youtu.be"/>
    <hyperlink ref="R90" r:id="rId18" display="https://www.metropolismag.com/architecture/181-fremont-seismic-structure-arup/pic/44491/"/>
    <hyperlink ref="R97" r:id="rId19" display="https://www.thenational.ae/world/europe/britain-should-use-threat-of-food-shortages-against-ireland-says-leading-brexiteer-1.800238"/>
    <hyperlink ref="R98" r:id="rId20" display="https://www.thenational.ae/world/europe/britain-should-use-threat-of-food-shortages-against-ireland-says-leading-brexiteer-1.800238"/>
    <hyperlink ref="R99" r:id="rId21" display="https://www.jpost.com/Israel-News/Israeli-PA-security-coordination-is-at-risk-unless-US-law-is-changed-573760"/>
    <hyperlink ref="R100" r:id="rId22" display="https://twitter.com/AzAmbassadeFr/status/1071310294247456768"/>
    <hyperlink ref="R102" r:id="rId23" display="http://presscore.ca/nato-was-created-by-nazi-war-criminals-to-establish-the-fourth-reich"/>
    <hyperlink ref="R103" r:id="rId24" display="http://presscore.ca/2011-congressional-audit-forfeited-federal-reserve-franchise-for-violation-of-law"/>
    <hyperlink ref="R108" r:id="rId25" display="https://twitter.com/lawson_sv/status/715265549945610240"/>
    <hyperlink ref="R109" r:id="rId26" display="https://www.youtube.com/watch?v=NJ9NDctoK0E&amp;feature=youtu.be"/>
    <hyperlink ref="R110" r:id="rId27" display="https://educationactiontoronto.com/articles/education-funding-guide-a-first-step-towards-privatization/"/>
    <hyperlink ref="R111" r:id="rId28" display="https://www.youtube.com/watch?v=BwaEcWjD-lQ&amp;feature=youtu.be"/>
    <hyperlink ref="R131" r:id="rId29" display="http://historyloversclub.com/historical-photos-of-allied-forces/11/"/>
    <hyperlink ref="R133" r:id="rId30" display="https://www.cupw.ca/fr/campaign/resources/d%C3%A9claration-de-solidarit%C3%A9-du-sttp-avec-le-camp-des-unist%E2%80%99ot%E2%80%99en-et-la-r%C3%A9occupation"/>
    <hyperlink ref="R135" r:id="rId31" display="https://twitter.com/mrvalentynne/status/1078811084214149120"/>
    <hyperlink ref="R140" r:id="rId32" display="https://twitter.com/CpbLexit/status/1079490437805756417"/>
    <hyperlink ref="R142" r:id="rId33" display="https://twitter.com/azuretone/status/1079768614033649664"/>
    <hyperlink ref="R174" r:id="rId34" display="https://twitter.com/Trevor_Jang/status/1083452191556329473"/>
    <hyperlink ref="R188" r:id="rId35" display="https://www.vice.com/en_ca/article/kzvmqv/the-real-war-facing-the-wetsuweten-nation"/>
    <hyperlink ref="R339" r:id="rId36" display="https://twitter.com/ORCRoseAnne/status/1084128274425483264"/>
    <hyperlink ref="R346" r:id="rId37" display="https://www.vice.com/en_ca/article/kzvmqv/the-real-war-facing-the-wetsuweten-nation"/>
    <hyperlink ref="U3" r:id="rId38" display="https://pbs.twimg.com/media/DqOHKziWoAUB8Ga.jpg"/>
    <hyperlink ref="U18" r:id="rId39" display="https://pbs.twimg.com/media/DrVus6GW4AURsOK.jpg"/>
    <hyperlink ref="U22" r:id="rId40" display="https://pbs.twimg.com/media/DrfbQaWWsAERrTz.jpg"/>
    <hyperlink ref="U35" r:id="rId41" display="https://pbs.twimg.com/media/DsIyfbMWoAAhFkP.jpg"/>
    <hyperlink ref="U52" r:id="rId42" display="https://pbs.twimg.com/media/DsWNvenUwAUTeX_.jpg"/>
    <hyperlink ref="U63" r:id="rId43" display="https://pbs.twimg.com/media/DsiqBj5W0AEWzkF.jpg"/>
    <hyperlink ref="U70" r:id="rId44" display="https://pbs.twimg.com/media/DtKMxO1X4AAZXOl.jpg"/>
    <hyperlink ref="U73" r:id="rId45" display="https://pbs.twimg.com/media/DsM18CoWoAAXtD7.jpg"/>
    <hyperlink ref="U87" r:id="rId46" display="https://pbs.twimg.com/media/CmwwbOxW8AEe6uB.jpg"/>
    <hyperlink ref="U88" r:id="rId47" display="https://pbs.twimg.com/media/CmwwbOxW8AEe6uB.jpg"/>
    <hyperlink ref="U90" r:id="rId48" display="https://pbs.twimg.com/media/DtvWX4uX4AEfDq_.jpg"/>
    <hyperlink ref="U93" r:id="rId49" display="https://pbs.twimg.com/media/DtvWX4uX4AEfDq_.jpg"/>
    <hyperlink ref="U102" r:id="rId50" display="https://pbs.twimg.com/media/DVEHoI_W0AAPn4y.jpg"/>
    <hyperlink ref="U131" r:id="rId51" display="https://pbs.twimg.com/media/DvSIA9MXcAEc4Bp.jpg"/>
    <hyperlink ref="U136" r:id="rId52" display="https://pbs.twimg.com/media/Dt_56nRXgAIbG23.jpg"/>
    <hyperlink ref="U144" r:id="rId53" display="https://pbs.twimg.com/media/DqazO96WsAAmWd5.jpg"/>
    <hyperlink ref="U146" r:id="rId54" display="https://pbs.twimg.com/media/Dv3smozVAAArLsP.jpg"/>
    <hyperlink ref="U147" r:id="rId55" display="https://pbs.twimg.com/media/Dv3smozVAAArLsP.jpg"/>
    <hyperlink ref="U148" r:id="rId56" display="https://pbs.twimg.com/media/DsoYfpnWwAYNKPp.jpg"/>
    <hyperlink ref="U153" r:id="rId57" display="https://pbs.twimg.com/media/Dv5338xU8AAXFpl.jpg"/>
    <hyperlink ref="U160" r:id="rId58" display="https://pbs.twimg.com/media/DwUHC3PXcAA4TeE.jpg"/>
    <hyperlink ref="V3" r:id="rId59" display="https://pbs.twimg.com/media/DqOHKziWoAUB8Ga.jpg"/>
    <hyperlink ref="V4" r:id="rId60" display="http://pbs.twimg.com/profile_images/650882209310633984/5qWUJBp9_normal.png"/>
    <hyperlink ref="V5" r:id="rId61" display="http://pbs.twimg.com/profile_images/511690776112160769/2IRnIrKU_normal.jpeg"/>
    <hyperlink ref="V6" r:id="rId62" display="http://pbs.twimg.com/profile_images/1047761128133152768/Cx7kr4rr_normal.jpg"/>
    <hyperlink ref="V7" r:id="rId63" display="http://pbs.twimg.com/profile_images/990109622/doro_normal.jpg"/>
    <hyperlink ref="V8" r:id="rId64" display="http://pbs.twimg.com/profile_images/1037290612381364224/fvvrD1ap_normal.jpg"/>
    <hyperlink ref="V9" r:id="rId65" display="http://pbs.twimg.com/profile_images/1051562415220031488/O2qrYJjk_normal.jpg"/>
    <hyperlink ref="V10" r:id="rId66" display="http://pbs.twimg.com/profile_images/565989643808931840/HEvm0C65_normal.jpeg"/>
    <hyperlink ref="V11" r:id="rId67" display="http://pbs.twimg.com/profile_images/1043737166621364224/6_hu4ar3_normal.jpg"/>
    <hyperlink ref="V12" r:id="rId68" display="http://pbs.twimg.com/profile_images/571553454154199040/K1byB2Eo_normal.jpeg"/>
    <hyperlink ref="V13" r:id="rId69" display="http://pbs.twimg.com/profile_images/1083189397137379328/k0HwuBqW_normal.jpg"/>
    <hyperlink ref="V14" r:id="rId70" display="http://pbs.twimg.com/profile_images/632639849674240000/GJYai_DF_normal.jpg"/>
    <hyperlink ref="V15" r:id="rId71" display="http://pbs.twimg.com/profile_images/883619784142802945/WhLLf-ct_normal.jpg"/>
    <hyperlink ref="V16" r:id="rId72" display="http://pbs.twimg.com/profile_images/1046786987565469698/yjO93-Ek_normal.jpg"/>
    <hyperlink ref="V17" r:id="rId73" display="http://pbs.twimg.com/profile_images/1080153901641416706/d8Nhlo8y_normal.jpg"/>
    <hyperlink ref="V18" r:id="rId74" display="https://pbs.twimg.com/media/DrVus6GW4AURsOK.jpg"/>
    <hyperlink ref="V19" r:id="rId75" display="http://pbs.twimg.com/profile_images/1034581160440094721/s5aSFhHx_normal.jpg"/>
    <hyperlink ref="V20" r:id="rId76" display="http://pbs.twimg.com/profile_images/859124319917617155/DkWL7sO6_normal.jpg"/>
    <hyperlink ref="V21" r:id="rId77" display="http://pbs.twimg.com/profile_images/958798396277522432/y5qGlZ7W_normal.jpg"/>
    <hyperlink ref="V22" r:id="rId78" display="https://pbs.twimg.com/media/DrfbQaWWsAERrTz.jpg"/>
    <hyperlink ref="V23" r:id="rId79" display="http://pbs.twimg.com/profile_images/756421767485423616/9dteWYnL_normal.jpg"/>
    <hyperlink ref="V24" r:id="rId80" display="http://pbs.twimg.com/profile_images/882873716803215360/orviFGmX_normal.jpg"/>
    <hyperlink ref="V25" r:id="rId81" display="http://pbs.twimg.com/profile_images/1058459680492576768/rec39Kql_normal.jpg"/>
    <hyperlink ref="V26" r:id="rId82" display="http://pbs.twimg.com/profile_images/503374390516383744/0fIUyd8-_normal.jpeg"/>
    <hyperlink ref="V27" r:id="rId83" display="http://pbs.twimg.com/profile_images/584294428497543169/GyQGoSlX_normal.jpg"/>
    <hyperlink ref="V28" r:id="rId84" display="http://pbs.twimg.com/profile_images/845138980794380293/OwdMI8gU_normal.jpg"/>
    <hyperlink ref="V29" r:id="rId85" display="http://pbs.twimg.com/profile_images/1021653794843779073/mkTvicNp_normal.jpg"/>
    <hyperlink ref="V30" r:id="rId86" display="http://pbs.twimg.com/profile_images/910195734301020161/eXDfe0HL_normal.jpg"/>
    <hyperlink ref="V31" r:id="rId87" display="http://pbs.twimg.com/profile_images/2230539759/oh-stop-it-you_normal.png"/>
    <hyperlink ref="V32" r:id="rId88" display="http://pbs.twimg.com/profile_images/580091795532562432/xt8jHoum_normal.jpg"/>
    <hyperlink ref="V33" r:id="rId89" display="http://pbs.twimg.com/profile_images/1624528068/image_normal.jpg"/>
    <hyperlink ref="V34" r:id="rId90" display="http://pbs.twimg.com/profile_images/869267719417470976/nfQZF2Nn_normal.jpg"/>
    <hyperlink ref="V35" r:id="rId91" display="https://pbs.twimg.com/media/DsIyfbMWoAAhFkP.jpg"/>
    <hyperlink ref="V36" r:id="rId92" display="http://pbs.twimg.com/profile_images/884538938240749570/48NSaxM7_normal.jpg"/>
    <hyperlink ref="V37" r:id="rId93" display="http://pbs.twimg.com/profile_images/953949336702013441/6RRf_Zza_normal.jpg"/>
    <hyperlink ref="V38" r:id="rId94" display="http://pbs.twimg.com/profile_images/749232284293791744/lfSyQO8z_normal.jpg"/>
    <hyperlink ref="V39" r:id="rId95" display="http://pbs.twimg.com/profile_images/988229691738853377/VyCW77_f_normal.jpg"/>
    <hyperlink ref="V40" r:id="rId96" display="http://pbs.twimg.com/profile_images/896519889363619840/gqDeBqpt_normal.jpg"/>
    <hyperlink ref="V41" r:id="rId97" display="http://pbs.twimg.com/profile_images/983061172843941888/aWKp9uck_normal.jpg"/>
    <hyperlink ref="V42" r:id="rId98" display="http://pbs.twimg.com/profile_images/1041026270312710144/f141jSHA_normal.jpg"/>
    <hyperlink ref="V43" r:id="rId99" display="http://pbs.twimg.com/profile_images/2402525109/aeeikw8vry4fnd38k0kj_normal.jpeg"/>
    <hyperlink ref="V44" r:id="rId100" display="http://pbs.twimg.com/profile_images/826073606392315904/_noPxyve_normal.jpg"/>
    <hyperlink ref="V45" r:id="rId101" display="http://pbs.twimg.com/profile_images/767321623766630400/K1k83P2o_normal.jpg"/>
    <hyperlink ref="V46" r:id="rId102" display="http://pbs.twimg.com/profile_images/863053348974600192/5Pn0wrAw_normal.jpg"/>
    <hyperlink ref="V47" r:id="rId103" display="http://pbs.twimg.com/profile_images/897779974375055360/HGakOxnL_normal.jpg"/>
    <hyperlink ref="V48" r:id="rId104" display="http://pbs.twimg.com/profile_images/926453239515631616/lYvqWNg9_normal.jpg"/>
    <hyperlink ref="V49" r:id="rId105" display="http://pbs.twimg.com/profile_images/1051188466816622592/aKKjJquY_normal.jpg"/>
    <hyperlink ref="V50" r:id="rId106" display="http://pbs.twimg.com/profile_images/1064439374241284096/LV7antAv_normal.jpg"/>
    <hyperlink ref="V51" r:id="rId107" display="http://pbs.twimg.com/profile_images/984746968160391169/txjNjWep_normal.jpg"/>
    <hyperlink ref="V52" r:id="rId108" display="https://pbs.twimg.com/media/DsWNvenUwAUTeX_.jpg"/>
    <hyperlink ref="V53" r:id="rId109" display="http://pbs.twimg.com/profile_images/1616035514/Games_Warhammer_016339__normal.jpg"/>
    <hyperlink ref="V54" r:id="rId110" display="http://pbs.twimg.com/profile_images/830455672416387073/Fe9_Td72_normal.jpg"/>
    <hyperlink ref="V55" r:id="rId111" display="http://pbs.twimg.com/profile_images/3471613885/9b2c205deaa3bc5a2aa7bba2c276d304_normal.jpeg"/>
    <hyperlink ref="V56" r:id="rId112" display="http://pbs.twimg.com/profile_images/856691407150489600/qR4LbD6F_normal.jpg"/>
    <hyperlink ref="V57" r:id="rId113" display="http://pbs.twimg.com/profile_images/1010950458620272640/RK7LfT2I_normal.jpg"/>
    <hyperlink ref="V58" r:id="rId114" display="http://pbs.twimg.com/profile_images/876595701618057217/WDTdbfOO_normal.jpg"/>
    <hyperlink ref="V59" r:id="rId115" display="http://pbs.twimg.com/profile_images/815864550268473344/g0AtCUWM_normal.jpg"/>
    <hyperlink ref="V60" r:id="rId116" display="http://pbs.twimg.com/profile_images/748321226746060804/EDGVZUuN_normal.jpg"/>
    <hyperlink ref="V61" r:id="rId117" display="http://pbs.twimg.com/profile_images/794037708133957632/tV3bAr2U_normal.jpg"/>
    <hyperlink ref="V62" r:id="rId118" display="http://pbs.twimg.com/profile_images/982081234229587971/C45YyCY3_normal.jpg"/>
    <hyperlink ref="V63" r:id="rId119" display="https://pbs.twimg.com/media/DsiqBj5W0AEWzkF.jpg"/>
    <hyperlink ref="V64" r:id="rId120" display="http://pbs.twimg.com/profile_images/1059163262745542656/fwN9aLTr_normal.jpg"/>
    <hyperlink ref="V65" r:id="rId121" display="http://pbs.twimg.com/profile_images/554291156687671296/E2HrXyvU_normal.png"/>
    <hyperlink ref="V66" r:id="rId122" display="http://pbs.twimg.com/profile_images/1000749762524528642/8QIzbJKP_normal.jpg"/>
    <hyperlink ref="V67" r:id="rId123" display="http://pbs.twimg.com/profile_images/970678269224898562/4Zh5_e-G_normal.jpg"/>
    <hyperlink ref="V68" r:id="rId124" display="http://pbs.twimg.com/profile_images/971773492046811136/o_jHk-tW_normal.jpg"/>
    <hyperlink ref="V69" r:id="rId125" display="http://pbs.twimg.com/profile_images/1000211598189973504/LGIBOD7J_normal.jpg"/>
    <hyperlink ref="V70" r:id="rId126" display="https://pbs.twimg.com/media/DtKMxO1X4AAZXOl.jpg"/>
    <hyperlink ref="V71" r:id="rId127" display="http://pbs.twimg.com/profile_images/1600472103/Israel_passport_photo_cropped_normal.jpg"/>
    <hyperlink ref="V72" r:id="rId128" display="http://pbs.twimg.com/profile_images/1076182547267284992/tYXFC5Sg_normal.jpg"/>
    <hyperlink ref="V73" r:id="rId129" display="https://pbs.twimg.com/media/DsM18CoWoAAXtD7.jpg"/>
    <hyperlink ref="V74" r:id="rId130" display="http://pbs.twimg.com/profile_images/986962588712996865/L_eRiG3C_normal.jpg"/>
    <hyperlink ref="V75" r:id="rId131" display="http://pbs.twimg.com/profile_images/986962588712996865/L_eRiG3C_normal.jpg"/>
    <hyperlink ref="V76" r:id="rId132" display="http://pbs.twimg.com/profile_images/1598203794/224763_143926435676292_100001768086550_268864_2901229_a_normal.jpg"/>
    <hyperlink ref="V77" r:id="rId133" display="http://pbs.twimg.com/profile_images/1074033263189127173/eOKo_9yt_normal.jpg"/>
    <hyperlink ref="V78" r:id="rId134" display="http://pbs.twimg.com/profile_images/1085307975529582592/4kK6CTsa_normal.jpg"/>
    <hyperlink ref="V79" r:id="rId135" display="http://pbs.twimg.com/profile_images/1085307975529582592/4kK6CTsa_normal.jpg"/>
    <hyperlink ref="V80" r:id="rId136" display="http://pbs.twimg.com/profile_images/536139205072928768/QmBFB9GI_normal.jpeg"/>
    <hyperlink ref="V81" r:id="rId137" display="http://pbs.twimg.com/profile_images/536139205072928768/QmBFB9GI_normal.jpeg"/>
    <hyperlink ref="V82" r:id="rId138" display="http://pbs.twimg.com/profile_images/942864379934138368/k95q3BBW_normal.jpg"/>
    <hyperlink ref="V83" r:id="rId139" display="http://pbs.twimg.com/profile_images/942864379934138368/k95q3BBW_normal.jpg"/>
    <hyperlink ref="V84" r:id="rId140" display="http://pbs.twimg.com/profile_images/942864379934138368/k95q3BBW_normal.jpg"/>
    <hyperlink ref="V85" r:id="rId141" display="http://pbs.twimg.com/profile_images/1072778308474101760/KSDoXPzV_normal.jpg"/>
    <hyperlink ref="V86" r:id="rId142" display="http://pbs.twimg.com/profile_images/1070769648424108032/luf3W4Pc_normal.jpg"/>
    <hyperlink ref="V87" r:id="rId143" display="https://pbs.twimg.com/media/CmwwbOxW8AEe6uB.jpg"/>
    <hyperlink ref="V88" r:id="rId144" display="https://pbs.twimg.com/media/CmwwbOxW8AEe6uB.jpg"/>
    <hyperlink ref="V89" r:id="rId145" display="http://pbs.twimg.com/profile_images/655930543045873664/NB6Sn9W3_normal.jpg"/>
    <hyperlink ref="V90" r:id="rId146" display="https://pbs.twimg.com/media/DtvWX4uX4AEfDq_.jpg"/>
    <hyperlink ref="V91" r:id="rId147" display="http://pbs.twimg.com/profile_images/1044325282256015362/q6ROBCUA_normal.jpg"/>
    <hyperlink ref="V92" r:id="rId148" display="http://pbs.twimg.com/profile_images/1051935611932876800/0OPrOfwD_normal.jpg"/>
    <hyperlink ref="V93" r:id="rId149" display="https://pbs.twimg.com/media/DtvWX4uX4AEfDq_.jpg"/>
    <hyperlink ref="V94" r:id="rId150" display="http://pbs.twimg.com/profile_images/765972708874039296/Eun-M0OD_normal.jpg"/>
    <hyperlink ref="V95" r:id="rId151" display="http://abs.twimg.com/sticky/default_profile_images/default_profile_normal.png"/>
    <hyperlink ref="V96" r:id="rId152" display="http://pbs.twimg.com/profile_images/1030962751387168768/jt_dQVHn_normal.jpg"/>
    <hyperlink ref="V97" r:id="rId153" display="http://abs.twimg.com/sticky/default_profile_images/default_profile_normal.png"/>
    <hyperlink ref="V98" r:id="rId154" display="http://pbs.twimg.com/profile_images/864951168992247808/aqaBxFeE_normal.jpg"/>
    <hyperlink ref="V99" r:id="rId155" display="http://pbs.twimg.com/profile_images/1249159414/CharmaineSMALL_normal.jpg"/>
    <hyperlink ref="V100" r:id="rId156" display="http://pbs.twimg.com/profile_images/1032239636800782338/NUEfku3f_normal.jpg"/>
    <hyperlink ref="V101" r:id="rId157" display="http://pbs.twimg.com/profile_images/807253062993715201/K5cHOJFR_normal.jpg"/>
    <hyperlink ref="V102" r:id="rId158" display="https://pbs.twimg.com/media/DVEHoI_W0AAPn4y.jpg"/>
    <hyperlink ref="V103" r:id="rId159" display="http://pbs.twimg.com/profile_images/792969151564410880/XcNUtX1L_normal.jpg"/>
    <hyperlink ref="V104" r:id="rId160" display="http://pbs.twimg.com/profile_images/792969151564410880/XcNUtX1L_normal.jpg"/>
    <hyperlink ref="V105" r:id="rId161" display="http://pbs.twimg.com/profile_images/795727951094513664/M6nb-HjR_normal.jpg"/>
    <hyperlink ref="V106" r:id="rId162" display="http://pbs.twimg.com/profile_images/594926442238050305/O4FmEfOL_normal.jpg"/>
    <hyperlink ref="V107" r:id="rId163" display="http://pbs.twimg.com/profile_images/1047899775490777088/QiUnITiG_normal.jpg"/>
    <hyperlink ref="V108" r:id="rId164" display="http://pbs.twimg.com/profile_images/1083921152924364800/pZq2HTcI_normal.jpg"/>
    <hyperlink ref="V109" r:id="rId165" display="http://pbs.twimg.com/profile_images/974597618465693696/dWP0CSvZ_normal.jpg"/>
    <hyperlink ref="V110" r:id="rId166" display="http://pbs.twimg.com/profile_images/526180356072816641/g4nZ_1bI_normal.png"/>
    <hyperlink ref="V111" r:id="rId167" display="http://pbs.twimg.com/profile_images/1064466165559373826/uwd5d87F_normal.jpg"/>
    <hyperlink ref="V112" r:id="rId168" display="http://pbs.twimg.com/profile_images/524756586758021120/Vzu5W7fd_normal.jpeg"/>
    <hyperlink ref="V113" r:id="rId169" display="http://pbs.twimg.com/profile_images/994584632409624576/2u5lce4N_normal.jpg"/>
    <hyperlink ref="V114" r:id="rId170" display="http://pbs.twimg.com/profile_images/944874497710219264/X0_QAoxM_normal.jpg"/>
    <hyperlink ref="V115" r:id="rId171" display="http://pbs.twimg.com/profile_images/63230216/asg_photo_resize_normal.jpg"/>
    <hyperlink ref="V116" r:id="rId172" display="http://pbs.twimg.com/profile_images/2899488140/caf909feabbd7593c4a4fd407bfb584d_normal.png"/>
    <hyperlink ref="V117" r:id="rId173" display="http://pbs.twimg.com/profile_images/702934917382959104/6BHrxx2r_normal.jpg"/>
    <hyperlink ref="V118" r:id="rId174" display="http://pbs.twimg.com/profile_images/1006104551676575744/HSx9hkoT_normal.jpg"/>
    <hyperlink ref="V119" r:id="rId175" display="http://pbs.twimg.com/profile_images/533104573552943104/LSadDoRU_normal.png"/>
    <hyperlink ref="V120" r:id="rId176" display="http://pbs.twimg.com/profile_images/910146842276630528/xAq1G8DU_normal.jpg"/>
    <hyperlink ref="V121" r:id="rId177" display="http://pbs.twimg.com/profile_images/944360166882910208/XCm-bMno_normal.jpg"/>
    <hyperlink ref="V122" r:id="rId178" display="http://pbs.twimg.com/profile_images/1056548495665127426/oN1tr7zJ_normal.jpg"/>
    <hyperlink ref="V123" r:id="rId179" display="http://pbs.twimg.com/profile_images/1017301708945403904/TRwVp-eI_normal.jpg"/>
    <hyperlink ref="V124" r:id="rId180" display="http://pbs.twimg.com/profile_images/548654455978090496/RYEUBEz-_normal.jpeg"/>
    <hyperlink ref="V125" r:id="rId181" display="http://pbs.twimg.com/profile_images/1135398148/070818_034_normal.jpg"/>
    <hyperlink ref="V126" r:id="rId182" display="http://abs.twimg.com/sticky/default_profile_images/default_profile_normal.png"/>
    <hyperlink ref="V127" r:id="rId183" display="http://pbs.twimg.com/profile_images/757054387030077440/hfg-Y_Lv_normal.jpg"/>
    <hyperlink ref="V128" r:id="rId184" display="http://pbs.twimg.com/profile_images/1076205688005820417/ajhaGRbS_normal.jpg"/>
    <hyperlink ref="V129" r:id="rId185" display="http://pbs.twimg.com/profile_images/970301172497223680/WCIXBS_c_normal.jpg"/>
    <hyperlink ref="V130" r:id="rId186" display="http://pbs.twimg.com/profile_images/59218305/IMG_0084_normal.JPG"/>
    <hyperlink ref="V131" r:id="rId187" display="https://pbs.twimg.com/media/DvSIA9MXcAEc4Bp.jpg"/>
    <hyperlink ref="V132" r:id="rId188" display="http://pbs.twimg.com/profile_images/825801053337694212/ko167b8G_normal.jpg"/>
    <hyperlink ref="V133" r:id="rId189" display="http://pbs.twimg.com/profile_images/1826958386/safe_image.php_normal.jpg"/>
    <hyperlink ref="V134" r:id="rId190" display="http://pbs.twimg.com/profile_images/1458354099/tw_10750931_1311518159_normal.jpg"/>
    <hyperlink ref="V135" r:id="rId191" display="http://pbs.twimg.com/profile_images/1034348024397410305/4rL4Z_6k_normal.jpg"/>
    <hyperlink ref="V136" r:id="rId192" display="https://pbs.twimg.com/media/Dt_56nRXgAIbG23.jpg"/>
    <hyperlink ref="V137" r:id="rId193" display="http://pbs.twimg.com/profile_images/1080483839976374272/KiDhPpAe_normal.jpg"/>
    <hyperlink ref="V138" r:id="rId194" display="http://pbs.twimg.com/profile_images/825634595529965568/I2x6S3CU_normal.jpg"/>
    <hyperlink ref="V139" r:id="rId195" display="http://abs.twimg.com/sticky/default_profile_images/default_profile_normal.png"/>
    <hyperlink ref="V140" r:id="rId196" display="http://pbs.twimg.com/profile_images/801567097088331787/cIWjmrqW_normal.jpg"/>
    <hyperlink ref="V141" r:id="rId197" display="http://pbs.twimg.com/profile_images/1079438433205080067/1a0TRvBA_normal.jpg"/>
    <hyperlink ref="V142" r:id="rId198" display="http://pbs.twimg.com/profile_images/1079438433205080067/1a0TRvBA_normal.jpg"/>
    <hyperlink ref="V143" r:id="rId199" display="http://pbs.twimg.com/profile_images/1080423837190311938/1ApukaYu_normal.jpg"/>
    <hyperlink ref="V144" r:id="rId200" display="https://pbs.twimg.com/media/DqazO96WsAAmWd5.jpg"/>
    <hyperlink ref="V145" r:id="rId201" display="http://pbs.twimg.com/profile_images/909429825177362433/A__hmFkz_normal.jpg"/>
    <hyperlink ref="V146" r:id="rId202" display="https://pbs.twimg.com/media/Dv3smozVAAArLsP.jpg"/>
    <hyperlink ref="V147" r:id="rId203" display="https://pbs.twimg.com/media/Dv3smozVAAArLsP.jpg"/>
    <hyperlink ref="V148" r:id="rId204" display="https://pbs.twimg.com/media/DsoYfpnWwAYNKPp.jpg"/>
    <hyperlink ref="V149" r:id="rId205" display="http://pbs.twimg.com/profile_images/1650087616/Fabien_mars_2011_normal.jpg"/>
    <hyperlink ref="V150" r:id="rId206" display="http://pbs.twimg.com/profile_images/1069651828869083136/FW_oMeYV_normal.jpg"/>
    <hyperlink ref="V151" r:id="rId207" display="http://pbs.twimg.com/profile_images/1065244685801791488/LHfHFkMr_normal.jpg"/>
    <hyperlink ref="V152" r:id="rId208" display="http://pbs.twimg.com/profile_images/1426559898/C__Szabo_normal.jpg"/>
    <hyperlink ref="V153" r:id="rId209" display="https://pbs.twimg.com/media/Dv5338xU8AAXFpl.jpg"/>
    <hyperlink ref="V154" r:id="rId210" display="http://pbs.twimg.com/profile_images/1426559898/C__Szabo_normal.jpg"/>
    <hyperlink ref="V155" r:id="rId211" display="http://abs.twimg.com/sticky/default_profile_images/default_profile_normal.png"/>
    <hyperlink ref="V156" r:id="rId212" display="http://abs.twimg.com/sticky/default_profile_images/default_profile_normal.png"/>
    <hyperlink ref="V157" r:id="rId213" display="http://abs.twimg.com/sticky/default_profile_images/default_profile_normal.png"/>
    <hyperlink ref="V158" r:id="rId214" display="http://abs.twimg.com/sticky/default_profile_images/default_profile_normal.png"/>
    <hyperlink ref="V159" r:id="rId215" display="http://pbs.twimg.com/profile_images/853302647121747972/PXNbu4Nd_normal.jpg"/>
    <hyperlink ref="V160" r:id="rId216" display="https://pbs.twimg.com/media/DwUHC3PXcAA4TeE.jpg"/>
    <hyperlink ref="V161" r:id="rId217" display="http://pbs.twimg.com/profile_images/1082672185192472576/sRX3cYHn_normal.jpg"/>
    <hyperlink ref="V162" r:id="rId218" display="http://pbs.twimg.com/profile_images/1070982360911503360/BVbk0ilS_normal.jpg"/>
    <hyperlink ref="V163" r:id="rId219" display="http://pbs.twimg.com/profile_images/630829872651239425/AQ2eteeG_normal.jpg"/>
    <hyperlink ref="V164" r:id="rId220" display="http://pbs.twimg.com/profile_images/636895276238684160/v7B0GyFG_normal.jpg"/>
    <hyperlink ref="V165" r:id="rId221" display="http://pbs.twimg.com/profile_images/962445824990072832/1yYAAvob_normal.jpg"/>
    <hyperlink ref="V166" r:id="rId222" display="http://pbs.twimg.com/profile_images/1043227388572835840/NMJbRJEp_normal.jpg"/>
    <hyperlink ref="V167" r:id="rId223" display="http://pbs.twimg.com/profile_images/1082070635461918720/pvAWEFVu_normal.jpg"/>
    <hyperlink ref="V168" r:id="rId224" display="http://pbs.twimg.com/profile_images/897479920733093888/IxQlyLhF_normal.jpg"/>
    <hyperlink ref="V169" r:id="rId225" display="http://pbs.twimg.com/profile_images/828962171992293377/WfhGdL1a_normal.jpg"/>
    <hyperlink ref="V170" r:id="rId226" display="http://pbs.twimg.com/profile_images/1046495993666113536/BwqSiVbr_normal.jpg"/>
    <hyperlink ref="V171" r:id="rId227" display="http://pbs.twimg.com/profile_images/1080666964505313281/IwScseeC_normal.jpg"/>
    <hyperlink ref="V172" r:id="rId228" display="http://pbs.twimg.com/profile_images/1079836543920103424/1Tt2CEA7_normal.jpg"/>
    <hyperlink ref="V173" r:id="rId229" display="http://pbs.twimg.com/profile_images/1077612587808948226/4fuKTR5y_normal.jpg"/>
    <hyperlink ref="V174" r:id="rId230" display="http://pbs.twimg.com/profile_images/1132879994/School-Of-Journalism-092_normal.jpg"/>
    <hyperlink ref="V175" r:id="rId231" display="http://pbs.twimg.com/profile_images/740379667136290816/lrb_Di6I_normal.jpg"/>
    <hyperlink ref="V176" r:id="rId232" display="http://pbs.twimg.com/profile_images/780208608063528960/rTZbM5-T_normal.jpg"/>
    <hyperlink ref="V177" r:id="rId233" display="http://pbs.twimg.com/profile_images/780208608063528960/rTZbM5-T_normal.jpg"/>
    <hyperlink ref="V178" r:id="rId234" display="http://pbs.twimg.com/profile_images/903306065114128384/lBhy28Rv_normal.jpg"/>
    <hyperlink ref="V179" r:id="rId235" display="http://pbs.twimg.com/profile_images/1080949170821713921/RsZHSepI_normal.jpg"/>
    <hyperlink ref="V180" r:id="rId236" display="http://pbs.twimg.com/profile_images/898046470586105856/UnxWzBz1_normal.jpg"/>
    <hyperlink ref="V181" r:id="rId237" display="http://pbs.twimg.com/profile_images/1052800206503211009/01wVovy8_normal.jpg"/>
    <hyperlink ref="V182" r:id="rId238" display="http://pbs.twimg.com/profile_images/1066956104196734976/PXVfc8rJ_normal.jpg"/>
    <hyperlink ref="V183" r:id="rId239" display="http://pbs.twimg.com/profile_images/1081579808625061888/a2vZQ7j4_normal.jpg"/>
    <hyperlink ref="V184" r:id="rId240" display="http://pbs.twimg.com/profile_images/1024740767296876544/vjotCTPW_normal.jpg"/>
    <hyperlink ref="V185" r:id="rId241" display="http://pbs.twimg.com/profile_images/822637924588130304/m6Uhkyw__normal.jpg"/>
    <hyperlink ref="V186" r:id="rId242" display="http://pbs.twimg.com/profile_images/1071601221016858624/cEoEIQg2_normal.jpg"/>
    <hyperlink ref="V187" r:id="rId243" display="http://pbs.twimg.com/profile_images/913652940639838208/yGgOcuU3_normal.jpg"/>
    <hyperlink ref="V188" r:id="rId244" display="http://pbs.twimg.com/profile_images/952189257631768577/0rH7s7Qw_normal.jpg"/>
    <hyperlink ref="V189" r:id="rId245" display="http://pbs.twimg.com/profile_images/825464632026370048/zhCvSO91_normal.jpg"/>
    <hyperlink ref="V190" r:id="rId246" display="http://pbs.twimg.com/profile_images/1059164916056252416/WKAngoYs_normal.jpg"/>
    <hyperlink ref="V191" r:id="rId247" display="http://pbs.twimg.com/profile_images/1050588112856862720/bbmNlosN_normal.jpg"/>
    <hyperlink ref="V192" r:id="rId248" display="http://pbs.twimg.com/profile_images/1180440462/lego_scott_normal.jpg"/>
    <hyperlink ref="V193" r:id="rId249" display="http://pbs.twimg.com/profile_images/999010809630998528/aLmN8ZQ6_normal.jpg"/>
    <hyperlink ref="V194" r:id="rId250" display="http://pbs.twimg.com/profile_images/790092851426177024/Xwua9gwo_normal.jpg"/>
    <hyperlink ref="V195" r:id="rId251" display="http://pbs.twimg.com/profile_images/541341792860262400/8fD4zte4_normal.jpeg"/>
    <hyperlink ref="V196" r:id="rId252" display="http://pbs.twimg.com/profile_images/676129973/IMG_0269_normal.jpg"/>
    <hyperlink ref="V197" r:id="rId253" display="http://pbs.twimg.com/profile_images/837669903066750976/95u-l3Vn_normal.jpg"/>
    <hyperlink ref="V198" r:id="rId254" display="http://pbs.twimg.com/profile_images/1068363933097041921/Gh7wa02I_normal.jpg"/>
    <hyperlink ref="V199" r:id="rId255" display="http://pbs.twimg.com/profile_images/907294710628093952/jURb9Y4U_normal.jpg"/>
    <hyperlink ref="V200" r:id="rId256" display="http://pbs.twimg.com/profile_images/963871133140369408/YDRFfi9-_normal.jpg"/>
    <hyperlink ref="V201" r:id="rId257" display="http://pbs.twimg.com/profile_images/1081071522897375234/rkCw1gRS_normal.jpg"/>
    <hyperlink ref="V202" r:id="rId258" display="http://pbs.twimg.com/profile_images/1006400115358089216/bUaCNaDT_normal.jpg"/>
    <hyperlink ref="V203" r:id="rId259" display="http://pbs.twimg.com/profile_images/586649609008623616/WIwd972z_normal.jpg"/>
    <hyperlink ref="V204" r:id="rId260" display="http://pbs.twimg.com/profile_images/1061801669334249474/qzt2mFL6_normal.jpg"/>
    <hyperlink ref="V205" r:id="rId261" display="http://pbs.twimg.com/profile_images/1042264604666220544/lqq_yB-X_normal.jpg"/>
    <hyperlink ref="V206" r:id="rId262" display="http://abs.twimg.com/sticky/default_profile_images/default_profile_normal.png"/>
    <hyperlink ref="V207" r:id="rId263" display="http://pbs.twimg.com/profile_images/1041350481526743040/RlD4nlDL_normal.jpg"/>
    <hyperlink ref="V208" r:id="rId264" display="http://pbs.twimg.com/profile_images/533838154596245505/byxJ51RD_normal.jpeg"/>
    <hyperlink ref="V209" r:id="rId265" display="http://pbs.twimg.com/profile_images/1065057153470291968/ihoKH08f_normal.jpg"/>
    <hyperlink ref="V210" r:id="rId266" display="http://pbs.twimg.com/profile_images/837079924489994240/onFrqfGv_normal.jpg"/>
    <hyperlink ref="V211" r:id="rId267" display="http://pbs.twimg.com/profile_images/741733647921729538/ejoIFStq_normal.jpg"/>
    <hyperlink ref="V212" r:id="rId268" display="http://pbs.twimg.com/profile_images/670107010931773441/3S2ttiQ5_normal.jpg"/>
    <hyperlink ref="V213" r:id="rId269" display="http://pbs.twimg.com/profile_images/1020740486259240960/LCZWMhWC_normal.jpg"/>
    <hyperlink ref="V214" r:id="rId270" display="http://pbs.twimg.com/profile_images/962695099665674240/G9P63VrS_normal.jpg"/>
    <hyperlink ref="V215" r:id="rId271" display="http://pbs.twimg.com/profile_images/1083692558914531330/Dq1Tj3wO_normal.jpg"/>
    <hyperlink ref="V216" r:id="rId272" display="http://pbs.twimg.com/profile_images/794585567925178369/byMeoRHW_normal.jpg"/>
    <hyperlink ref="V217" r:id="rId273" display="http://pbs.twimg.com/profile_images/1058633458606579712/0Jaw9jTZ_normal.jpg"/>
    <hyperlink ref="V218" r:id="rId274" display="http://pbs.twimg.com/profile_images/1075204238077116416/LrOUkpQy_normal.jpg"/>
    <hyperlink ref="V219" r:id="rId275" display="http://pbs.twimg.com/profile_images/2356520012/23pxd0cciz19ebke621b_normal.jpeg"/>
    <hyperlink ref="V220" r:id="rId276" display="http://pbs.twimg.com/profile_images/1046175808509923328/o08sa37N_normal.jpg"/>
    <hyperlink ref="V221" r:id="rId277" display="http://pbs.twimg.com/profile_images/1003853042641395712/ZObXw5YO_normal.jpg"/>
    <hyperlink ref="V222" r:id="rId278" display="http://pbs.twimg.com/profile_images/1021776873439678465/T75fkptv_normal.jpg"/>
    <hyperlink ref="V223" r:id="rId279" display="http://pbs.twimg.com/profile_images/595396567756087296/Q-9_MCo-_normal.jpg"/>
    <hyperlink ref="V224" r:id="rId280" display="http://pbs.twimg.com/profile_images/1081772603868495873/R3W0-HXC_normal.jpg"/>
    <hyperlink ref="V225" r:id="rId281" display="http://pbs.twimg.com/profile_images/1037472171780501504/IeSwn-6__normal.jpg"/>
    <hyperlink ref="V226" r:id="rId282" display="http://pbs.twimg.com/profile_images/795825961430224896/z3hlZBU9_normal.jpg"/>
    <hyperlink ref="V227" r:id="rId283" display="http://pbs.twimg.com/profile_images/747128656804220928/j3s_nvkL_normal.jpg"/>
    <hyperlink ref="V228" r:id="rId284" display="http://pbs.twimg.com/profile_images/916734267207704579/Rp8gURlh_normal.jpg"/>
    <hyperlink ref="V229" r:id="rId285" display="http://pbs.twimg.com/profile_images/1010337905644957696/XXxOtgr5_normal.jpg"/>
    <hyperlink ref="V230" r:id="rId286" display="http://pbs.twimg.com/profile_images/986756471730798592/PcPu1Zsl_normal.jpg"/>
    <hyperlink ref="V231" r:id="rId287" display="http://pbs.twimg.com/profile_images/1072581694685921281/HeELJUCm_normal.jpg"/>
    <hyperlink ref="V232" r:id="rId288" display="http://pbs.twimg.com/profile_images/1036646009047339008/SsPH--EZ_normal.jpg"/>
    <hyperlink ref="V233" r:id="rId289" display="http://pbs.twimg.com/profile_images/1064636751824719872/dapFnxN8_normal.jpg"/>
    <hyperlink ref="V234" r:id="rId290" display="http://pbs.twimg.com/profile_images/1038863115377553408/zJaOZsFl_normal.jpg"/>
    <hyperlink ref="V235" r:id="rId291" display="http://pbs.twimg.com/profile_images/696553593256546304/w8m8qvb6_normal.jpg"/>
    <hyperlink ref="V236" r:id="rId292" display="http://pbs.twimg.com/profile_images/933019486357204992/mRI5eEg0_normal.jpg"/>
    <hyperlink ref="V237" r:id="rId293" display="http://pbs.twimg.com/profile_images/553234353778487296/aJx9mH0b_normal.jpeg"/>
    <hyperlink ref="V238" r:id="rId294" display="http://pbs.twimg.com/profile_images/906496321372213249/peIoFPen_normal.jpg"/>
    <hyperlink ref="V239" r:id="rId295" display="http://pbs.twimg.com/profile_images/741642403421917185/DcybQBUj_normal.jpg"/>
    <hyperlink ref="V240" r:id="rId296" display="http://pbs.twimg.com/profile_images/955238966017560577/JdJ9RUMv_normal.jpg"/>
    <hyperlink ref="V241" r:id="rId297" display="http://pbs.twimg.com/profile_images/684524689557860353/gRIO7V94_normal.jpg"/>
    <hyperlink ref="V242" r:id="rId298" display="http://pbs.twimg.com/profile_images/959993196032884736/qS4iGani_normal.jpg"/>
    <hyperlink ref="V243" r:id="rId299" display="http://pbs.twimg.com/profile_images/921514824563023872/NEJL898K_normal.jpg"/>
    <hyperlink ref="V244" r:id="rId300" display="http://pbs.twimg.com/profile_images/966486112989360128/6qzoKyBY_normal.jpg"/>
    <hyperlink ref="V245" r:id="rId301" display="http://pbs.twimg.com/profile_images/957469933516087296/aB4H5kfv_normal.jpg"/>
    <hyperlink ref="V246" r:id="rId302" display="http://pbs.twimg.com/profile_images/837812204418158593/jlww7fHk_normal.jpg"/>
    <hyperlink ref="V247" r:id="rId303" display="http://pbs.twimg.com/profile_images/721382734506147841/Ue7fJDIr_normal.jpg"/>
    <hyperlink ref="V248" r:id="rId304" display="http://pbs.twimg.com/profile_images/1085208368346816512/Oem09Qfg_normal.jpg"/>
    <hyperlink ref="V249" r:id="rId305" display="http://pbs.twimg.com/profile_images/1067969579585028096/FR2DtxH8_normal.jpg"/>
    <hyperlink ref="V250" r:id="rId306" display="http://pbs.twimg.com/profile_images/1082070828223586304/eR2wd4I0_normal.jpg"/>
    <hyperlink ref="V251" r:id="rId307" display="http://pbs.twimg.com/profile_images/1026212366621396992/sCJitzfV_normal.jpg"/>
    <hyperlink ref="V252" r:id="rId308" display="http://pbs.twimg.com/profile_images/801098230159343616/j3VSB6LJ_normal.jpg"/>
    <hyperlink ref="V253" r:id="rId309" display="http://pbs.twimg.com/profile_images/2878484954/c770cab95cf55ce568bc4839e87b4fda_normal.jpeg"/>
    <hyperlink ref="V254" r:id="rId310" display="http://pbs.twimg.com/profile_images/2878484954/c770cab95cf55ce568bc4839e87b4fda_normal.jpeg"/>
    <hyperlink ref="V255" r:id="rId311" display="http://pbs.twimg.com/profile_images/1081676737006657536/bKpPDPkD_normal.jpg"/>
    <hyperlink ref="V256" r:id="rId312" display="http://pbs.twimg.com/profile_images/958092579710619648/bF2vKAAE_normal.jpg"/>
    <hyperlink ref="V257" r:id="rId313" display="http://pbs.twimg.com/profile_images/723334144277798914/pbjCt--o_normal.jpg"/>
    <hyperlink ref="V258" r:id="rId314" display="http://pbs.twimg.com/profile_images/1083936383104962560/pBhU2a4k_normal.jpg"/>
    <hyperlink ref="V259" r:id="rId315" display="http://pbs.twimg.com/profile_images/1079229993375256581/1BJyYcj1_normal.jpg"/>
    <hyperlink ref="V260" r:id="rId316" display="http://pbs.twimg.com/profile_images/1078567165500903424/_UFTUXD0_normal.jpg"/>
    <hyperlink ref="V261" r:id="rId317" display="http://pbs.twimg.com/profile_images/743163268705980416/yn4xmIi__normal.jpg"/>
    <hyperlink ref="V262" r:id="rId318" display="http://pbs.twimg.com/profile_images/743163268705980416/yn4xmIi__normal.jpg"/>
    <hyperlink ref="V263" r:id="rId319" display="http://pbs.twimg.com/profile_images/1699065399/S6300208--Jemmy_on_stairs_normal.jpg"/>
    <hyperlink ref="V264" r:id="rId320" display="http://pbs.twimg.com/profile_images/500239543023714306/G1Kvtaz4_normal.jpeg"/>
    <hyperlink ref="V265" r:id="rId321" display="http://pbs.twimg.com/profile_images/660180896956354560/9OAdQj8H_normal.jpg"/>
    <hyperlink ref="V266" r:id="rId322" display="http://pbs.twimg.com/profile_images/1035611175030009856/vyTFgloG_normal.jpg"/>
    <hyperlink ref="V267" r:id="rId323" display="http://pbs.twimg.com/profile_images/897884962665279488/T8IJ1x7b_normal.jpg"/>
    <hyperlink ref="V268" r:id="rId324" display="http://pbs.twimg.com/profile_images/2900358086/00a7322c9849c4dee47ac5f11c412682_normal.jpeg"/>
    <hyperlink ref="V269" r:id="rId325" display="http://pbs.twimg.com/profile_images/1023665154615963648/etZjBlR3_normal.jpg"/>
    <hyperlink ref="V270" r:id="rId326" display="http://pbs.twimg.com/profile_images/1073012088849612800/m64dB_IA_normal.jpg"/>
    <hyperlink ref="V271" r:id="rId327" display="http://pbs.twimg.com/profile_images/880796349775704065/oNFkBWo5_normal.jpg"/>
    <hyperlink ref="V272" r:id="rId328" display="http://pbs.twimg.com/profile_images/997214051062005760/uoTcXt_w_normal.jpg"/>
    <hyperlink ref="V273" r:id="rId329" display="http://pbs.twimg.com/profile_images/984206177910181889/LWKMrm8r_normal.jpg"/>
    <hyperlink ref="V274" r:id="rId330" display="http://pbs.twimg.com/profile_images/514041519515254785/wZRTjpHj_normal.jpeg"/>
    <hyperlink ref="V275" r:id="rId331" display="http://pbs.twimg.com/profile_images/1073800914169946113/Huv5FcGb_normal.jpg"/>
    <hyperlink ref="V276" r:id="rId332" display="http://pbs.twimg.com/profile_images/605469452470083584/6PiKPaaT_normal.jpg"/>
    <hyperlink ref="V277" r:id="rId333" display="http://pbs.twimg.com/profile_images/1033430583630868481/54WqE-Sz_normal.jpg"/>
    <hyperlink ref="V278" r:id="rId334" display="http://pbs.twimg.com/profile_images/783787638121562112/GIBlofCQ_normal.jpg"/>
    <hyperlink ref="V279" r:id="rId335" display="http://pbs.twimg.com/profile_images/756314468372447232/9IEFL-Dm_normal.jpg"/>
    <hyperlink ref="V280" r:id="rId336" display="http://pbs.twimg.com/profile_images/1082728257802235904/iDEkfN7X_normal.jpg"/>
    <hyperlink ref="V281" r:id="rId337" display="http://pbs.twimg.com/profile_images/975665650860417024/dHyH5taf_normal.jpg"/>
    <hyperlink ref="V282" r:id="rId338" display="http://pbs.twimg.com/profile_images/657050590883635201/epX3FB0A_normal.jpg"/>
    <hyperlink ref="V283" r:id="rId339" display="http://pbs.twimg.com/profile_images/1056645660492120069/TW6F3AZ2_normal.jpg"/>
    <hyperlink ref="V284" r:id="rId340" display="http://pbs.twimg.com/profile_images/417223172362993664/brCWcBGt_normal.jpeg"/>
    <hyperlink ref="V285" r:id="rId341" display="http://pbs.twimg.com/profile_images/1068849337025867776/jM_sL3VH_normal.jpg"/>
    <hyperlink ref="V286" r:id="rId342" display="http://abs.twimg.com/sticky/default_profile_images/default_profile_normal.png"/>
    <hyperlink ref="V287" r:id="rId343" display="http://pbs.twimg.com/profile_images/1082745867550027776/tiXShKuA_normal.jpg"/>
    <hyperlink ref="V288" r:id="rId344" display="http://pbs.twimg.com/profile_images/1080799262340833280/QWFRPv0m_normal.jpg"/>
    <hyperlink ref="V289" r:id="rId345" display="http://pbs.twimg.com/profile_images/726888580178579456/2f2nP8rQ_normal.jpg"/>
    <hyperlink ref="V290" r:id="rId346" display="http://pbs.twimg.com/profile_images/878715391333236737/UAJUTwY8_normal.jpg"/>
    <hyperlink ref="V291" r:id="rId347" display="http://pbs.twimg.com/profile_images/941086106241482752/ZSV0Zxit_normal.jpg"/>
    <hyperlink ref="V292" r:id="rId348" display="http://pbs.twimg.com/profile_images/1083615837431287809/Ve5jgpRy_normal.jpg"/>
    <hyperlink ref="V293" r:id="rId349" display="http://pbs.twimg.com/profile_images/966894822794522624/voRCZaiI_normal.jpg"/>
    <hyperlink ref="V294" r:id="rId350" display="http://abs.twimg.com/sticky/default_profile_images/default_profile_normal.png"/>
    <hyperlink ref="V295" r:id="rId351" display="http://pbs.twimg.com/profile_images/787408394487554048/G8_Ma_72_normal.jpg"/>
    <hyperlink ref="V296" r:id="rId352" display="http://pbs.twimg.com/profile_images/1073925241997451265/CVXMhyNb_normal.jpg"/>
    <hyperlink ref="V297" r:id="rId353" display="http://pbs.twimg.com/profile_images/1202554348/P2160252_2_normal.jpg"/>
    <hyperlink ref="V298" r:id="rId354" display="http://pbs.twimg.com/profile_images/1072095503507017730/DHqjaOJG_normal.jpg"/>
    <hyperlink ref="V299" r:id="rId355" display="http://pbs.twimg.com/profile_images/1058034898487758848/1a545-Z1_normal.jpg"/>
    <hyperlink ref="V300" r:id="rId356" display="http://pbs.twimg.com/profile_images/854375868545683456/t3hjwey4_normal.jpg"/>
    <hyperlink ref="V301" r:id="rId357" display="http://pbs.twimg.com/profile_images/688118012977664001/Kpn-gpOW_normal.jpg"/>
    <hyperlink ref="V302" r:id="rId358" display="http://pbs.twimg.com/profile_images/688118012977664001/Kpn-gpOW_normal.jpg"/>
    <hyperlink ref="V303" r:id="rId359" display="http://pbs.twimg.com/profile_images/688118012977664001/Kpn-gpOW_normal.jpg"/>
    <hyperlink ref="V304" r:id="rId360" display="http://pbs.twimg.com/profile_images/688118012977664001/Kpn-gpOW_normal.jpg"/>
    <hyperlink ref="V305" r:id="rId361" display="http://pbs.twimg.com/profile_images/688118012977664001/Kpn-gpOW_normal.jpg"/>
    <hyperlink ref="V306" r:id="rId362" display="http://pbs.twimg.com/profile_images/688118012977664001/Kpn-gpOW_normal.jpg"/>
    <hyperlink ref="V307" r:id="rId363" display="http://pbs.twimg.com/profile_images/881726533878124544/h6LyUme9_normal.jpg"/>
    <hyperlink ref="V308" r:id="rId364" display="http://pbs.twimg.com/profile_images/2096085084/IMG00218-20120411-1529_normal.jpg"/>
    <hyperlink ref="V309" r:id="rId365" display="http://pbs.twimg.com/profile_images/975372476489203713/Xd2gotEp_normal.jpg"/>
    <hyperlink ref="V310" r:id="rId366" display="http://pbs.twimg.com/profile_images/869661670725099520/5nFP8KBJ_normal.jpg"/>
    <hyperlink ref="V311" r:id="rId367" display="http://abs.twimg.com/sticky/default_profile_images/default_profile_normal.png"/>
    <hyperlink ref="V312" r:id="rId368" display="http://pbs.twimg.com/profile_images/544589751693496320/Tx2zw80j_normal.jpeg"/>
    <hyperlink ref="V313" r:id="rId369" display="http://pbs.twimg.com/profile_images/1013119850422546432/DaEEzbAb_normal.jpg"/>
    <hyperlink ref="V314" r:id="rId370" display="http://pbs.twimg.com/profile_images/975862319195611136/UZrvV3Qr_normal.jpg"/>
    <hyperlink ref="V315" r:id="rId371" display="http://pbs.twimg.com/profile_images/1012483914902982659/-sht9mXS_normal.jpg"/>
    <hyperlink ref="V316" r:id="rId372" display="http://pbs.twimg.com/profile_images/1080043248020684800/74Q9qB1Y_normal.jpg"/>
    <hyperlink ref="V317" r:id="rId373" display="http://pbs.twimg.com/profile_images/1021234915092807680/Jjxtb4AI_normal.jpg"/>
    <hyperlink ref="V318" r:id="rId374" display="http://pbs.twimg.com/profile_images/1084608807291052032/qkUqPczd_normal.jpg"/>
    <hyperlink ref="V319" r:id="rId375" display="http://pbs.twimg.com/profile_images/1058208450998611968/xYxshaMx_normal.jpg"/>
    <hyperlink ref="V320" r:id="rId376" display="http://pbs.twimg.com/profile_images/378800000105803358/58b06c6748ccde67921c1646582d3894_normal.png"/>
    <hyperlink ref="V321" r:id="rId377" display="http://pbs.twimg.com/profile_images/1054768222782676992/7cnNtrej_normal.jpg"/>
    <hyperlink ref="V322" r:id="rId378" display="http://pbs.twimg.com/profile_images/902536834521079808/I4qRyBYP_normal.jpg"/>
    <hyperlink ref="V323" r:id="rId379" display="http://pbs.twimg.com/profile_images/902536834521079808/I4qRyBYP_normal.jpg"/>
    <hyperlink ref="V324" r:id="rId380" display="http://pbs.twimg.com/profile_images/1020276839544074240/JWExf3JO_normal.jpg"/>
    <hyperlink ref="V325" r:id="rId381" display="http://pbs.twimg.com/profile_images/486537985328816131/vbUuL_zm_normal.jpeg"/>
    <hyperlink ref="V326" r:id="rId382" display="http://pbs.twimg.com/profile_images/905109789717303296/KB3aL5K4_normal.jpg"/>
    <hyperlink ref="V327" r:id="rId383" display="http://pbs.twimg.com/profile_images/906632851898204161/V0ZXueA5_normal.jpg"/>
    <hyperlink ref="V328" r:id="rId384" display="http://pbs.twimg.com/profile_images/705995541818245120/FPyXTwvC_normal.jpg"/>
    <hyperlink ref="V329" r:id="rId385" display="http://pbs.twimg.com/profile_images/746100398654529536/JW0RKLuQ_normal.jpg"/>
    <hyperlink ref="V330" r:id="rId386" display="http://pbs.twimg.com/profile_images/964936138627731461/PkIpI038_normal.jpg"/>
    <hyperlink ref="V331" r:id="rId387" display="http://pbs.twimg.com/profile_images/775379884155764736/8xnDvA5b_normal.jpg"/>
    <hyperlink ref="V332" r:id="rId388" display="http://pbs.twimg.com/profile_images/996197401772806145/AAT83xmU_normal.jpg"/>
    <hyperlink ref="V333" r:id="rId389" display="http://pbs.twimg.com/profile_images/734266529357778945/LjKPZ2Gv_normal.jpg"/>
    <hyperlink ref="V334" r:id="rId390" display="http://pbs.twimg.com/profile_images/644305633223708672/c2BLjcvy_normal.jpg"/>
    <hyperlink ref="V335" r:id="rId391" display="http://pbs.twimg.com/profile_images/500673093820747776/PBTDdiZj_normal.jpeg"/>
    <hyperlink ref="V336" r:id="rId392" display="http://pbs.twimg.com/profile_images/1082690827439136769/W_AY80wR_normal.jpg"/>
    <hyperlink ref="V337" r:id="rId393" display="http://pbs.twimg.com/profile_images/863890473244532737/mcPaWbtw_normal.jpg"/>
    <hyperlink ref="V338" r:id="rId394" display="http://pbs.twimg.com/profile_images/1002242470367789056/bsn1gW-A_normal.jpg"/>
    <hyperlink ref="V339" r:id="rId395" display="http://pbs.twimg.com/profile_images/1084559613851140096/S8TJWPJo_normal.jpg"/>
    <hyperlink ref="V340" r:id="rId396" display="http://abs.twimg.com/sticky/default_profile_images/default_profile_normal.png"/>
    <hyperlink ref="V341" r:id="rId397" display="http://abs.twimg.com/sticky/default_profile_images/default_profile_normal.png"/>
    <hyperlink ref="V342" r:id="rId398" display="http://abs.twimg.com/sticky/default_profile_images/default_profile_normal.png"/>
    <hyperlink ref="V343" r:id="rId399" display="http://pbs.twimg.com/profile_images/1867311678/0_normal.jpg"/>
    <hyperlink ref="V344" r:id="rId400" display="http://pbs.twimg.com/profile_images/2874038290/77c8a430d1cc0aee5499337b209f2a75_normal.jpeg"/>
    <hyperlink ref="V345" r:id="rId401" display="http://pbs.twimg.com/profile_images/957661295712456704/0neq5QsI_normal.jpg"/>
    <hyperlink ref="V346" r:id="rId402" display="http://pbs.twimg.com/profile_images/996246229783724033/G2l3YUHC_normal.jpg"/>
    <hyperlink ref="V347" r:id="rId403" display="http://pbs.twimg.com/profile_images/957661295712456704/0neq5QsI_normal.jpg"/>
    <hyperlink ref="X3" r:id="rId404" display="https://twitter.com/#!/janetadama/status/1054835641622712320"/>
    <hyperlink ref="X4" r:id="rId405" display="https://twitter.com/#!/anastunya/status/1058467303187111936"/>
    <hyperlink ref="X5" r:id="rId406" display="https://twitter.com/#!/dietsq/status/1059875803767496706"/>
    <hyperlink ref="X6" r:id="rId407" display="https://twitter.com/#!/chaos_im_blut/status/1059882673794105347"/>
    <hyperlink ref="X7" r:id="rId408" display="https://twitter.com/#!/seidenstrasse/status/1059899882813771776"/>
    <hyperlink ref="X8" r:id="rId409" display="https://twitter.com/#!/burek54484321/status/1059902928008437760"/>
    <hyperlink ref="X9" r:id="rId410" display="https://twitter.com/#!/reginajacobs67/status/1059907284766257153"/>
    <hyperlink ref="X10" r:id="rId411" display="https://twitter.com/#!/komet81/status/1059950214738513920"/>
    <hyperlink ref="X11" r:id="rId412" display="https://twitter.com/#!/drummercindy/status/1059955206945935360"/>
    <hyperlink ref="X12" r:id="rId413" display="https://twitter.com/#!/pondonpdch/status/1059982944272437249"/>
    <hyperlink ref="X13" r:id="rId414" display="https://twitter.com/#!/tufkaa/status/1047120189807108097"/>
    <hyperlink ref="X14" r:id="rId415" display="https://twitter.com/#!/prevgenocide/status/1059991174000377856"/>
    <hyperlink ref="X15" r:id="rId416" display="https://twitter.com/#!/cruzza5/status/1060071639239548928"/>
    <hyperlink ref="X16" r:id="rId417" display="https://twitter.com/#!/earth_riot/status/1060078600144199681"/>
    <hyperlink ref="X17" r:id="rId418" display="https://twitter.com/#!/bulgarell1mauro/status/1060132618522509313"/>
    <hyperlink ref="X18" r:id="rId419" display="https://twitter.com/#!/hambibleibt/status/1059875554848063488"/>
    <hyperlink ref="X19" r:id="rId420" display="https://twitter.com/#!/un_clima/status/1060278466556448768"/>
    <hyperlink ref="X20" r:id="rId421" display="https://twitter.com/#!/alainrobert44/status/1060271357743808513"/>
    <hyperlink ref="X21" r:id="rId422" display="https://twitter.com/#!/arnaudpasquer/status/1060283506339778560"/>
    <hyperlink ref="X22" r:id="rId423" display="https://twitter.com/#!/localdataco/status/1060557313738792961"/>
    <hyperlink ref="X23" r:id="rId424" display="https://twitter.com/#!/michaelweedon/status/1060557922512572416"/>
    <hyperlink ref="X24" r:id="rId425" display="https://twitter.com/#!/ancomdrsucy/status/1061014288645550080"/>
    <hyperlink ref="X25" r:id="rId426" display="https://twitter.com/#!/phawin70197122/status/1061264892467048450"/>
    <hyperlink ref="X26" r:id="rId427" display="https://twitter.com/#!/bernardreynau11/status/1061442905674604544"/>
    <hyperlink ref="X27" r:id="rId428" display="https://twitter.com/#!/michmich650/status/1061533608282861568"/>
    <hyperlink ref="X28" r:id="rId429" display="https://twitter.com/#!/everywordid911/status/1061843676039659520"/>
    <hyperlink ref="X29" r:id="rId430" display="https://twitter.com/#!/tanstaafl_muc/status/1061989550640250881"/>
    <hyperlink ref="X30" r:id="rId431" display="https://twitter.com/#!/liberalstbg/status/1061992077309997058"/>
    <hyperlink ref="X31" r:id="rId432" display="https://twitter.com/#!/no_businesshere/status/1062112106550575108"/>
    <hyperlink ref="X32" r:id="rId433" display="https://twitter.com/#!/simonplatman/status/1062278410171494400"/>
    <hyperlink ref="X33" r:id="rId434" display="https://twitter.com/#!/baeticus007/status/1062152073553240064"/>
    <hyperlink ref="X34" r:id="rId435" display="https://twitter.com/#!/slicktrick14/status/1063410120565100544"/>
    <hyperlink ref="X35" r:id="rId436" display="https://twitter.com/#!/harald_zierock/status/1063468093865947136"/>
    <hyperlink ref="X36" r:id="rId437" display="https://twitter.com/#!/rhiz0me_/status/1063771384650874881"/>
    <hyperlink ref="X37" r:id="rId438" display="https://twitter.com/#!/convergencesd/status/1063771834594803712"/>
    <hyperlink ref="X38" r:id="rId439" display="https://twitter.com/#!/cortegedetete/status/1063848699124699137"/>
    <hyperlink ref="X39" r:id="rId440" display="https://twitter.com/#!/nouwaon/status/1063849977062072320"/>
    <hyperlink ref="X40" r:id="rId441" display="https://twitter.com/#!/moog5hur1/status/1063851740288729089"/>
    <hyperlink ref="X41" r:id="rId442" display="https://twitter.com/#!/defendrehabiter/status/1063852332469968899"/>
    <hyperlink ref="X42" r:id="rId443" display="https://twitter.com/#!/simonecoquillet/status/1063862417690714112"/>
    <hyperlink ref="X43" r:id="rId444" display="https://twitter.com/#!/pinar_selek/status/1063919633625952256"/>
    <hyperlink ref="X44" r:id="rId445" display="https://twitter.com/#!/sounail/status/1063962443758665728"/>
    <hyperlink ref="X45" r:id="rId446" display="https://twitter.com/#!/coordjeunesbdx/status/1064107801524477952"/>
    <hyperlink ref="X46" r:id="rId447" display="https://twitter.com/#!/tugduald56/status/1064108001878032384"/>
    <hyperlink ref="X47" r:id="rId448" display="https://twitter.com/#!/mg_saga/status/1064112394098503680"/>
    <hyperlink ref="X48" r:id="rId449" display="https://twitter.com/#!/milkamins/status/1064114089339904000"/>
    <hyperlink ref="X49" r:id="rId450" display="https://twitter.com/#!/pbadaboum/status/1064125903779889152"/>
    <hyperlink ref="X50" r:id="rId451" display="https://twitter.com/#!/grosdino76/status/1064136918231932931"/>
    <hyperlink ref="X51" r:id="rId452" display="https://twitter.com/#!/jeandodroyer/status/1064156616054976513"/>
    <hyperlink ref="X52" r:id="rId453" display="https://twitter.com/#!/beccabluesky/status/1064412744735178752"/>
    <hyperlink ref="X53" r:id="rId454" display="https://twitter.com/#!/ultromarin/status/1065288361873682433"/>
    <hyperlink ref="X54" r:id="rId455" display="https://twitter.com/#!/flat_green/status/1065288913827389441"/>
    <hyperlink ref="X55" r:id="rId456" display="https://twitter.com/#!/sangdrag/status/1065306260302639106"/>
    <hyperlink ref="X56" r:id="rId457" display="https://twitter.com/#!/stratfor/status/1065355111403261958"/>
    <hyperlink ref="X57" r:id="rId458" display="https://twitter.com/#!/deven_intel/status/1065355727097683968"/>
    <hyperlink ref="X58" r:id="rId459" display="https://twitter.com/#!/ndh_j_m_f/status/1065356213242798080"/>
    <hyperlink ref="X59" r:id="rId460" display="https://twitter.com/#!/al_haafez/status/1065357745065508864"/>
    <hyperlink ref="X60" r:id="rId461" display="https://twitter.com/#!/darwin1800/status/1065269919263145985"/>
    <hyperlink ref="X61" r:id="rId462" display="https://twitter.com/#!/marilyncapps/status/1065386848149807104"/>
    <hyperlink ref="X62" r:id="rId463" display="https://twitter.com/#!/kennethlipp/status/1065415813077721088"/>
    <hyperlink ref="X63" r:id="rId464" display="https://twitter.com/#!/lentaruofficial/status/1065288258312118272"/>
    <hyperlink ref="X64" r:id="rId465" display="https://twitter.com/#!/lookingsomenews/status/1065447813910315009"/>
    <hyperlink ref="X65" r:id="rId466" display="https://twitter.com/#!/stuartpb/status/1065757594680094720"/>
    <hyperlink ref="X66" r:id="rId467" display="https://twitter.com/#!/seanmaciel/status/1066077515968479232"/>
    <hyperlink ref="X67" r:id="rId468" display="https://twitter.com/#!/howelljohn/status/1066431509878448128"/>
    <hyperlink ref="X68" r:id="rId469" display="https://twitter.com/#!/elidayid/status/1066658769529176067"/>
    <hyperlink ref="X69" r:id="rId470" display="https://twitter.com/#!/waleadeboy/status/1067976616964435968"/>
    <hyperlink ref="X70" r:id="rId471" display="https://twitter.com/#!/wilkesliberty45/status/1068070857673764864"/>
    <hyperlink ref="X71" r:id="rId472" display="https://twitter.com/#!/jakekoren/status/1068335269496020993"/>
    <hyperlink ref="X72" r:id="rId473" display="https://twitter.com/#!/m_gael/status/1068478381484851200"/>
    <hyperlink ref="X73" r:id="rId474" display="https://twitter.com/#!/micropolitiques/status/1063753435156279298"/>
    <hyperlink ref="X74" r:id="rId475" display="https://twitter.com/#!/_riffraff_/status/1063851970602110976"/>
    <hyperlink ref="X75" r:id="rId476" display="https://twitter.com/#!/_riffraff_/status/1068505448507195392"/>
    <hyperlink ref="X76" r:id="rId477" display="https://twitter.com/#!/changdesbois/status/1068518521552793602"/>
    <hyperlink ref="X77" r:id="rId478" display="https://twitter.com/#!/melbapeach_/status/1068616652059750400"/>
    <hyperlink ref="X78" r:id="rId479" display="https://twitter.com/#!/civis_ryais/status/1068695882151985152"/>
    <hyperlink ref="X79" r:id="rId480" display="https://twitter.com/#!/civis_ryais/status/1068695978855804928"/>
    <hyperlink ref="X80" r:id="rId481" display="https://twitter.com/#!/asprudhomme/status/1068697285448609792"/>
    <hyperlink ref="X81" r:id="rId482" display="https://twitter.com/#!/asprudhomme/status/1068697401391759360"/>
    <hyperlink ref="X82" r:id="rId483" display="https://twitter.com/#!/rouendanslarue/status/1064107662353281031"/>
    <hyperlink ref="X83" r:id="rId484" display="https://twitter.com/#!/rouendanslarue/status/1064108003593461761"/>
    <hyperlink ref="X84" r:id="rId485" display="https://twitter.com/#!/rouendanslarue/status/1068474742095708160"/>
    <hyperlink ref="X85" r:id="rId486" display="https://twitter.com/#!/marieprs3/status/1068835852850216960"/>
    <hyperlink ref="X86" r:id="rId487" display="https://twitter.com/#!/rankovickrnic/status/1068991437096841223"/>
    <hyperlink ref="X87" r:id="rId488" display="https://twitter.com/#!/lapin47/status/751028497355837442"/>
    <hyperlink ref="X88" r:id="rId489" display="https://twitter.com/#!/lylybriscoe/status/1069527969033580545"/>
    <hyperlink ref="X89" r:id="rId490" display="https://twitter.com/#!/duanebratt/status/1070325553629224967"/>
    <hyperlink ref="X90" r:id="rId491" display="https://twitter.com/#!/raspishake/status/1070685044170256385"/>
    <hyperlink ref="X91" r:id="rId492" display="https://twitter.com/#!/bt_hampton/status/1070685400836976647"/>
    <hyperlink ref="X92" r:id="rId493" display="https://twitter.com/#!/jeanpie85985247/status/1070701762280079360"/>
    <hyperlink ref="X93" r:id="rId494" display="https://twitter.com/#!/geotecniaonline/status/1070685321589866496"/>
    <hyperlink ref="X94" r:id="rId495" display="https://twitter.com/#!/mrgdeviaje/status/1070765700044767233"/>
    <hyperlink ref="X95" r:id="rId496" display="https://twitter.com/#!/jackieo1066/status/1070986758827978752"/>
    <hyperlink ref="X96" r:id="rId497" display="https://twitter.com/#!/vantomas2/status/1070993719653007360"/>
    <hyperlink ref="X97" r:id="rId498" display="https://twitter.com/#!/hansell_dave/status/1071082219454824450"/>
    <hyperlink ref="X98" r:id="rId499" display="https://twitter.com/#!/lewisno1fan/status/1071084441815138312"/>
    <hyperlink ref="X99" r:id="rId500" display="https://twitter.com/#!/charseitz/status/1071086345467113472"/>
    <hyperlink ref="X100" r:id="rId501" display="https://twitter.com/#!/rolandabiar/status/1071512546333601792"/>
    <hyperlink ref="X101" r:id="rId502" display="https://twitter.com/#!/cmgrenoble/status/1071887687156666369"/>
    <hyperlink ref="X102" r:id="rId503" display="https://twitter.com/#!/presscoreca/status/959556912437018624"/>
    <hyperlink ref="X103" r:id="rId504" display="https://twitter.com/#!/presscoreca/status/1036594298970488833"/>
    <hyperlink ref="X104" r:id="rId505" display="https://twitter.com/#!/presscoreca/status/1061957588558872576"/>
    <hyperlink ref="X105" r:id="rId506" display="https://twitter.com/#!/eyegloarts/status/1072525835423371268"/>
    <hyperlink ref="X106" r:id="rId507" display="https://twitter.com/#!/jasonmcloughli3/status/1072587209902043136"/>
    <hyperlink ref="X107" r:id="rId508" display="https://twitter.com/#!/agentndn/status/1072982414211891200"/>
    <hyperlink ref="X108" r:id="rId509" display="https://twitter.com/#!/lawson_sv/status/1073364364382650369"/>
    <hyperlink ref="X109" r:id="rId510" display="https://twitter.com/#!/skuits/status/1073590768227573763"/>
    <hyperlink ref="X110" r:id="rId511" display="https://twitter.com/#!/yaxl_to/status/1074791992545034242"/>
    <hyperlink ref="X111" r:id="rId512" display="https://twitter.com/#!/michel04091956/status/1075062604148690944"/>
    <hyperlink ref="X112" r:id="rId513" display="https://twitter.com/#!/thankeveryword/status/1075390557910818822"/>
    <hyperlink ref="X113" r:id="rId514" display="https://twitter.com/#!/willgalladryn/status/1075401896284905472"/>
    <hyperlink ref="X114" r:id="rId515" display="https://twitter.com/#!/fckeveryword/status/1075390297675317248"/>
    <hyperlink ref="X115" r:id="rId516" display="https://twitter.com/#!/mektronik/status/1075410594038071296"/>
    <hyperlink ref="X116" r:id="rId517" display="https://twitter.com/#!/deepgreenresist/status/1077009408138170368"/>
    <hyperlink ref="X117" r:id="rId518" display="https://twitter.com/#!/kathanger/status/1077009549763067904"/>
    <hyperlink ref="X118" r:id="rId519" display="https://twitter.com/#!/mountairmedia/status/1077009983886295042"/>
    <hyperlink ref="X119" r:id="rId520" display="https://twitter.com/#!/juzwik/status/1077032660701200384"/>
    <hyperlink ref="X120" r:id="rId521" display="https://twitter.com/#!/compostosaurus/status/1077035157851435008"/>
    <hyperlink ref="X121" r:id="rId522" display="https://twitter.com/#!/kbmasis/status/1077046422199914496"/>
    <hyperlink ref="X122" r:id="rId523" display="https://twitter.com/#!/tacituspublius/status/1077091554723024896"/>
    <hyperlink ref="X123" r:id="rId524" display="https://twitter.com/#!/guidauria/status/1077110293560508416"/>
    <hyperlink ref="X124" r:id="rId525" display="https://twitter.com/#!/exclaimsalot/status/1077221146221834242"/>
    <hyperlink ref="X125" r:id="rId526" display="https://twitter.com/#!/sonorandreamer/status/1077373223149363200"/>
    <hyperlink ref="X126" r:id="rId527" display="https://twitter.com/#!/stopfossfuels/status/1076535367183011841"/>
    <hyperlink ref="X127" r:id="rId528" display="https://twitter.com/#!/degrees105/status/1077382232678023168"/>
    <hyperlink ref="X128" r:id="rId529" display="https://twitter.com/#!/wmyb_007/status/1077606737522380801"/>
    <hyperlink ref="X129" r:id="rId530" display="https://twitter.com/#!/engelstad_b/status/1077636027186139136"/>
    <hyperlink ref="X130" r:id="rId531" display="https://twitter.com/#!/siscakid/status/1077636223890587650"/>
    <hyperlink ref="X131" r:id="rId532" display="https://twitter.com/#!/historylvrsclub/status/1077635829168816134"/>
    <hyperlink ref="X132" r:id="rId533" display="https://twitter.com/#!/johnastewart7/status/1077639531158011904"/>
    <hyperlink ref="X133" r:id="rId534" display="https://twitter.com/#!/labourstartcanf/status/1078032826228985856"/>
    <hyperlink ref="X134" r:id="rId535" display="https://twitter.com/#!/dblackadder/status/1078049832105922560"/>
    <hyperlink ref="X135" r:id="rId536" display="https://twitter.com/#!/ignatiusweeks/status/1078944773115916289"/>
    <hyperlink ref="X136" r:id="rId537" display="https://twitter.com/#!/j_soldeville/status/1071850031991414785"/>
    <hyperlink ref="X137" r:id="rId538" display="https://twitter.com/#!/3world_wide/status/1079008358538059777"/>
    <hyperlink ref="X138" r:id="rId539" display="https://twitter.com/#!/giheme/status/1079022210940104709"/>
    <hyperlink ref="X139" r:id="rId540" display="https://twitter.com/#!/jrtwatter/status/1079189410707587073"/>
    <hyperlink ref="X140" r:id="rId541" display="https://twitter.com/#!/excell5/status/1079666358273691653"/>
    <hyperlink ref="X141" r:id="rId542" display="https://twitter.com/#!/politicsbloke/status/1079772359513554944"/>
    <hyperlink ref="X142" r:id="rId543" display="https://twitter.com/#!/politicsbloke/status/1079772419143929857"/>
    <hyperlink ref="X143" r:id="rId544" display="https://twitter.com/#!/hateisfutile/status/1080256094444892162"/>
    <hyperlink ref="X144" r:id="rId545" display="https://twitter.com/#!/nantes_revoltee/status/1055728426844413953"/>
    <hyperlink ref="X145" r:id="rId546" display="https://twitter.com/#!/iboehler/status/1080279512347234305"/>
    <hyperlink ref="X146" r:id="rId547" display="https://twitter.com/#!/stabledoorz/status/1080279653166673920"/>
    <hyperlink ref="X147" r:id="rId548" display="https://twitter.com/#!/stabledoorz/status/1080288227351703559"/>
    <hyperlink ref="X148" r:id="rId549" display="https://twitter.com/#!/bernardvachon1/status/1065691276694171649"/>
    <hyperlink ref="X149" r:id="rId550" display="https://twitter.com/#!/fabienbazin/status/1080442535833755648"/>
    <hyperlink ref="X150" r:id="rId551" display="https://twitter.com/#!/dupouvoirdachat/status/1080500881395732480"/>
    <hyperlink ref="X151" r:id="rId552" display="https://twitter.com/#!/nevabelle/status/1080502747974242304"/>
    <hyperlink ref="X152" r:id="rId553" display="https://twitter.com/#!/cedricszabo/status/1065692649389203457"/>
    <hyperlink ref="X153" r:id="rId554" display="https://twitter.com/#!/bernardvachon1/status/1080433427109826561"/>
    <hyperlink ref="X154" r:id="rId555" display="https://twitter.com/#!/cedricszabo/status/1080547353168351232"/>
    <hyperlink ref="X155" r:id="rId556" display="https://twitter.com/#!/kairosneige/status/1080500746913746944"/>
    <hyperlink ref="X156" r:id="rId557" display="https://twitter.com/#!/kairosneige/status/1080501406644256770"/>
    <hyperlink ref="X157" r:id="rId558" display="https://twitter.com/#!/kairosneige/status/1080502106178621440"/>
    <hyperlink ref="X158" r:id="rId559" display="https://twitter.com/#!/kairosneige/status/1080571051992600576"/>
    <hyperlink ref="X159" r:id="rId560" display="https://twitter.com/#!/emmaubon/status/1080591314348068865"/>
    <hyperlink ref="X160" r:id="rId561" display="https://twitter.com/#!/fenskenick/status/1082279037760872456"/>
    <hyperlink ref="X161" r:id="rId562" display="https://twitter.com/#!/abdoulayesouk10/status/1082805711288057856"/>
    <hyperlink ref="X162" r:id="rId563" display="https://twitter.com/#!/ibra_ansary/status/1082991814209138688"/>
    <hyperlink ref="X163" r:id="rId564" display="https://twitter.com/#!/juniorprevost/status/1083047731231379456"/>
    <hyperlink ref="X164" r:id="rId565" display="https://twitter.com/#!/thony_baby/status/1083070810351456256"/>
    <hyperlink ref="X165" r:id="rId566" display="https://twitter.com/#!/gouvmali/status/1083104346483630080"/>
    <hyperlink ref="X166" r:id="rId567" display="https://twitter.com/#!/sangare1888/status/1083107916209704962"/>
    <hyperlink ref="X167" r:id="rId568" display="https://twitter.com/#!/iluvhaiti/status/1083109982617391104"/>
    <hyperlink ref="X168" r:id="rId569" display="https://twitter.com/#!/billystsurin/status/1083128664517214209"/>
    <hyperlink ref="X169" r:id="rId570" display="https://twitter.com/#!/sboubeye/status/1082788633906761728"/>
    <hyperlink ref="X170" r:id="rId571" display="https://twitter.com/#!/echosmedias/status/1083157786081533952"/>
    <hyperlink ref="X171" r:id="rId572" display="https://twitter.com/#!/gatte_l/status/1083376040783826946"/>
    <hyperlink ref="X172" r:id="rId573" display="https://twitter.com/#!/frantzduval/status/1083011777317736449"/>
    <hyperlink ref="X173" r:id="rId574" display="https://twitter.com/#!/olesty/status/1083416937248505862"/>
    <hyperlink ref="X174" r:id="rId575" display="https://twitter.com/#!/candiscallison/status/1083543707582955520"/>
    <hyperlink ref="X175" r:id="rId576" display="https://twitter.com/#!/walkinginaustin/status/1083546055164264448"/>
    <hyperlink ref="X176" r:id="rId577" display="https://twitter.com/#!/charlesmenzies/status/1066159139074654208"/>
    <hyperlink ref="X177" r:id="rId578" display="https://twitter.com/#!/charlesmenzies/status/1083555751480545280"/>
    <hyperlink ref="X178" r:id="rId579" display="https://twitter.com/#!/_against_empire/status/1083556803818905602"/>
    <hyperlink ref="X179" r:id="rId580" display="https://twitter.com/#!/myteathyme/status/1083562761051729920"/>
    <hyperlink ref="X180" r:id="rId581" display="https://twitter.com/#!/victorwaiyinlam/status/1083565070766895104"/>
    <hyperlink ref="X181" r:id="rId582" display="https://twitter.com/#!/pieglue/status/1083569792638803968"/>
    <hyperlink ref="X182" r:id="rId583" display="https://twitter.com/#!/brennaowen/status/1083570188199424007"/>
    <hyperlink ref="X183" r:id="rId584" display="https://twitter.com/#!/xrebelcanada/status/1083571121243467777"/>
    <hyperlink ref="X184" r:id="rId585" display="https://twitter.com/#!/diagnosticchick/status/1083571621342830592"/>
    <hyperlink ref="X185" r:id="rId586" display="https://twitter.com/#!/brad_burgen/status/1083571756240125953"/>
    <hyperlink ref="X186" r:id="rId587" display="https://twitter.com/#!/nielekane/status/1083572273141829637"/>
    <hyperlink ref="X187" r:id="rId588" display="https://twitter.com/#!/actorlbd/status/1083573659988484097"/>
    <hyperlink ref="X188" r:id="rId589" display="https://twitter.com/#!/ccwwfoundation/status/1083577001259069440"/>
    <hyperlink ref="X189" r:id="rId590" display="https://twitter.com/#!/denyse_hayward/status/1083579155805949952"/>
    <hyperlink ref="X190" r:id="rId591" display="https://twitter.com/#!/gindaanis/status/1083580345188966401"/>
    <hyperlink ref="X191" r:id="rId592" display="https://twitter.com/#!/cuntext/status/1083582278587084800"/>
    <hyperlink ref="X192" r:id="rId593" display="https://twitter.com/#!/canadianlefty/status/1083582691159756800"/>
    <hyperlink ref="X193" r:id="rId594" display="https://twitter.com/#!/ukudigada/status/1083587668200615936"/>
    <hyperlink ref="X194" r:id="rId595" display="https://twitter.com/#!/princesslucaj/status/1083587857334202368"/>
    <hyperlink ref="X195" r:id="rId596" display="https://twitter.com/#!/mediaindigena/status/1083588541022654464"/>
    <hyperlink ref="X196" r:id="rId597" display="https://twitter.com/#!/slignot/status/1083589260115042304"/>
    <hyperlink ref="X197" r:id="rId598" display="https://twitter.com/#!/auraeros/status/1083590562492633089"/>
    <hyperlink ref="X198" r:id="rId599" display="https://twitter.com/#!/extinctionmilan/status/1083590870832697344"/>
    <hyperlink ref="X199" r:id="rId600" display="https://twitter.com/#!/catsagainsttar/status/1083591618626834432"/>
    <hyperlink ref="X200" r:id="rId601" display="https://twitter.com/#!/_collinsmaina/status/1083591725719859200"/>
    <hyperlink ref="X201" r:id="rId602" display="https://twitter.com/#!/mpgphd/status/1083592474889777152"/>
    <hyperlink ref="X202" r:id="rId603" display="https://twitter.com/#!/james_m_wilt/status/1083594092016271360"/>
    <hyperlink ref="X203" r:id="rId604" display="https://twitter.com/#!/margotyoung3/status/1083595646999773184"/>
    <hyperlink ref="X204" r:id="rId605" display="https://twitter.com/#!/bad_woof/status/1083595750049632256"/>
    <hyperlink ref="X205" r:id="rId606" display="https://twitter.com/#!/drlesleyhowse/status/1083597367297933312"/>
    <hyperlink ref="X206" r:id="rId607" display="https://twitter.com/#!/susanadee/status/1083601954184392704"/>
    <hyperlink ref="X207" r:id="rId608" display="https://twitter.com/#!/edosdi/status/1083603511437287425"/>
    <hyperlink ref="X208" r:id="rId609" display="https://twitter.com/#!/marilynwooldrid/status/1083606108894257152"/>
    <hyperlink ref="X209" r:id="rId610" display="https://twitter.com/#!/michellexxli/status/1083609307650772993"/>
    <hyperlink ref="X210" r:id="rId611" display="https://twitter.com/#!/cinemaneophyte/status/1083610288988012544"/>
    <hyperlink ref="X211" r:id="rId612" display="https://twitter.com/#!/marktmaclean/status/1083611070307004416"/>
    <hyperlink ref="X212" r:id="rId613" display="https://twitter.com/#!/tiny_lantern/status/1083612924449644544"/>
    <hyperlink ref="X213" r:id="rId614" display="https://twitter.com/#!/capld31/status/1083614688586416128"/>
    <hyperlink ref="X214" r:id="rId615" display="https://twitter.com/#!/larrydrake/status/1083616467126345728"/>
    <hyperlink ref="X215" r:id="rId616" display="https://twitter.com/#!/daniel_nikpayuk/status/1083619159089401856"/>
    <hyperlink ref="X216" r:id="rId617" display="https://twitter.com/#!/marciawalteres/status/1083621169851322369"/>
    <hyperlink ref="X217" r:id="rId618" display="https://twitter.com/#!/restmensje/status/1083631493581361152"/>
    <hyperlink ref="X218" r:id="rId619" display="https://twitter.com/#!/blacktaileddeer/status/1083639366491136000"/>
    <hyperlink ref="X219" r:id="rId620" display="https://twitter.com/#!/lyxica/status/1083663057878843392"/>
    <hyperlink ref="X220" r:id="rId621" display="https://twitter.com/#!/carolelindstrom/status/1083695033092579333"/>
    <hyperlink ref="X221" r:id="rId622" display="https://twitter.com/#!/campbelllor/status/1083705194838396928"/>
    <hyperlink ref="X222" r:id="rId623" display="https://twitter.com/#!/alexkhasnabish/status/1083719499499618304"/>
    <hyperlink ref="X223" r:id="rId624" display="https://twitter.com/#!/1292kay/status/1083743352741335041"/>
    <hyperlink ref="X224" r:id="rId625" display="https://twitter.com/#!/geist_maschine/status/1083764687076974597"/>
    <hyperlink ref="X225" r:id="rId626" display="https://twitter.com/#!/tbayturner/status/1083764716894269440"/>
    <hyperlink ref="X226" r:id="rId627" display="https://twitter.com/#!/franky_says/status/1083767591045222400"/>
    <hyperlink ref="X227" r:id="rId628" display="https://twitter.com/#!/shirleyannmcdon/status/1083771366573146112"/>
    <hyperlink ref="X228" r:id="rId629" display="https://twitter.com/#!/fruittiloopz/status/1083771491810988032"/>
    <hyperlink ref="X229" r:id="rId630" display="https://twitter.com/#!/davegaertner/status/1083773366425665536"/>
    <hyperlink ref="X230" r:id="rId631" display="https://twitter.com/#!/island_cynic/status/1083779873468907520"/>
    <hyperlink ref="X231" r:id="rId632" display="https://twitter.com/#!/rcomeau24/status/1083780025072144384"/>
    <hyperlink ref="X232" r:id="rId633" display="https://twitter.com/#!/takeactionch/status/1083781029956149248"/>
    <hyperlink ref="X233" r:id="rId634" display="https://twitter.com/#!/gersandelf/status/1083782716326379521"/>
    <hyperlink ref="X234" r:id="rId635" display="https://twitter.com/#!/tearafraser/status/1083783809621884928"/>
    <hyperlink ref="X235" r:id="rId636" display="https://twitter.com/#!/cybelesees/status/1083833373859237888"/>
    <hyperlink ref="X236" r:id="rId637" display="https://twitter.com/#!/ojibray/status/1083840891121528834"/>
    <hyperlink ref="X237" r:id="rId638" display="https://twitter.com/#!/laurelrusswurm/status/1083841079848382464"/>
    <hyperlink ref="X238" r:id="rId639" display="https://twitter.com/#!/bmby_sapphire85/status/1083866306674216960"/>
    <hyperlink ref="X239" r:id="rId640" display="https://twitter.com/#!/brodieguy/status/1083905645932273664"/>
    <hyperlink ref="X240" r:id="rId641" display="https://twitter.com/#!/laurenlatour/status/1083905835447726080"/>
    <hyperlink ref="X241" r:id="rId642" display="https://twitter.com/#!/actuallyreadbks/status/1083906577738821632"/>
    <hyperlink ref="X242" r:id="rId643" display="https://twitter.com/#!/marclucke/status/1083909088575143937"/>
    <hyperlink ref="X243" r:id="rId644" display="https://twitter.com/#!/jamunagt/status/1083920664296189952"/>
    <hyperlink ref="X244" r:id="rId645" display="https://twitter.com/#!/adventure_bean/status/1083932952315101184"/>
    <hyperlink ref="X245" r:id="rId646" display="https://twitter.com/#!/wmn4srvl/status/1083976443464314880"/>
    <hyperlink ref="X246" r:id="rId647" display="https://twitter.com/#!/lmnicholson68/status/1084128598968205313"/>
    <hyperlink ref="X247" r:id="rId648" display="https://twitter.com/#!/delbertrileyjr/status/1084128930297192454"/>
    <hyperlink ref="X248" r:id="rId649" display="https://twitter.com/#!/mattbritton1976/status/1084128946323640320"/>
    <hyperlink ref="X249" r:id="rId650" display="https://twitter.com/#!/ncicnpercy/status/1084129004523786241"/>
    <hyperlink ref="X250" r:id="rId651" display="https://twitter.com/#!/burningommm/status/1084130022569402368"/>
    <hyperlink ref="X251" r:id="rId652" display="https://twitter.com/#!/sbstewartlaing/status/1084134541994803201"/>
    <hyperlink ref="X252" r:id="rId653" display="https://twitter.com/#!/lw4/status/1084144056819699712"/>
    <hyperlink ref="X253" r:id="rId654" display="https://twitter.com/#!/joanneipayne/status/1083685154772713472"/>
    <hyperlink ref="X254" r:id="rId655" display="https://twitter.com/#!/joanneipayne/status/1084158198788079616"/>
    <hyperlink ref="X255" r:id="rId656" display="https://twitter.com/#!/basail_/status/1084167327627784192"/>
    <hyperlink ref="X256" r:id="rId657" display="https://twitter.com/#!/elfqunari/status/1084167626736193537"/>
    <hyperlink ref="X257" r:id="rId658" display="https://twitter.com/#!/beaton_b/status/1084168001367216128"/>
    <hyperlink ref="X258" r:id="rId659" display="https://twitter.com/#!/gabedr888/status/1084175260667260930"/>
    <hyperlink ref="X259" r:id="rId660" display="https://twitter.com/#!/terrilltf/status/1084177328823971840"/>
    <hyperlink ref="X260" r:id="rId661" display="https://twitter.com/#!/megawedgy/status/1084177672446472192"/>
    <hyperlink ref="X261" r:id="rId662" display="https://twitter.com/#!/eric0lawton/status/1083845677355016194"/>
    <hyperlink ref="X262" r:id="rId663" display="https://twitter.com/#!/eric0lawton/status/1084181820479029251"/>
    <hyperlink ref="X263" r:id="rId664" display="https://twitter.com/#!/fidelioscabinet/status/1084183135548571648"/>
    <hyperlink ref="X264" r:id="rId665" display="https://twitter.com/#!/starr_albert/status/1084188008910249984"/>
    <hyperlink ref="X265" r:id="rId666" display="https://twitter.com/#!/metisrebelle/status/1084192590256398336"/>
    <hyperlink ref="X266" r:id="rId667" display="https://twitter.com/#!/native_orchid/status/1084219482669834246"/>
    <hyperlink ref="X267" r:id="rId668" display="https://twitter.com/#!/spkr2managers/status/1084222775756173313"/>
    <hyperlink ref="X268" r:id="rId669" display="https://twitter.com/#!/pam_palmater/status/1084230705343717376"/>
    <hyperlink ref="X269" r:id="rId670" display="https://twitter.com/#!/christinamckeen/status/1084230931156586496"/>
    <hyperlink ref="X270" r:id="rId671" display="https://twitter.com/#!/theimmortalgoat/status/1084231109074800640"/>
    <hyperlink ref="X271" r:id="rId672" display="https://twitter.com/#!/andrewkimmel/status/1084231500499828736"/>
    <hyperlink ref="X272" r:id="rId673" display="https://twitter.com/#!/tommychong840/status/1084232450920706049"/>
    <hyperlink ref="X273" r:id="rId674" display="https://twitter.com/#!/sminor689/status/1084232483258826752"/>
    <hyperlink ref="X274" r:id="rId675" display="https://twitter.com/#!/stevelloyd001/status/1084232785160593409"/>
    <hyperlink ref="X275" r:id="rId676" display="https://twitter.com/#!/taniasterling/status/1084233008167694336"/>
    <hyperlink ref="X276" r:id="rId677" display="https://twitter.com/#!/janh67191058/status/1084233402201427968"/>
    <hyperlink ref="X277" r:id="rId678" display="https://twitter.com/#!/kataclyst/status/1084233694867533824"/>
    <hyperlink ref="X278" r:id="rId679" display="https://twitter.com/#!/wiggles604/status/1084233757102530560"/>
    <hyperlink ref="X279" r:id="rId680" display="https://twitter.com/#!/crppynblts/status/1084233953458905088"/>
    <hyperlink ref="X280" r:id="rId681" display="https://twitter.com/#!/punishmenthurts/status/1084234024678117376"/>
    <hyperlink ref="X281" r:id="rId682" display="https://twitter.com/#!/lanceblack01/status/1084235634728824832"/>
    <hyperlink ref="X282" r:id="rId683" display="https://twitter.com/#!/bethanymckenzie/status/1084239611860201472"/>
    <hyperlink ref="X283" r:id="rId684" display="https://twitter.com/#!/themagnific3nt/status/1084241713328283649"/>
    <hyperlink ref="X284" r:id="rId685" display="https://twitter.com/#!/sdqinjapan/status/1084248624194760704"/>
    <hyperlink ref="X285" r:id="rId686" display="https://twitter.com/#!/meehngunqwe/status/1084253762498293760"/>
    <hyperlink ref="X286" r:id="rId687" display="https://twitter.com/#!/cutfeetj/status/1084257531583705088"/>
    <hyperlink ref="X287" r:id="rId688" display="https://twitter.com/#!/qallunette/status/1084258690205663232"/>
    <hyperlink ref="X288" r:id="rId689" display="https://twitter.com/#!/fabian_goodwill/status/1084271108436574209"/>
    <hyperlink ref="X289" r:id="rId690" display="https://twitter.com/#!/allthecdnpoli/status/1084273478209986560"/>
    <hyperlink ref="X290" r:id="rId691" display="https://twitter.com/#!/nlsmith99/status/1084287648145915904"/>
    <hyperlink ref="X291" r:id="rId692" display="https://twitter.com/#!/leahgaz/status/1084295632586563585"/>
    <hyperlink ref="X292" r:id="rId693" display="https://twitter.com/#!/friendsofpipe/status/1084300749155127296"/>
    <hyperlink ref="X293" r:id="rId694" display="https://twitter.com/#!/lovepsycho1st/status/1084303348528893952"/>
    <hyperlink ref="X294" r:id="rId695" display="https://twitter.com/#!/ambercat7/status/1084315173530320896"/>
    <hyperlink ref="X295" r:id="rId696" display="https://twitter.com/#!/jrnipu/status/1084316252947005441"/>
    <hyperlink ref="X296" r:id="rId697" display="https://twitter.com/#!/jamesforbes17/status/1084321272207560704"/>
    <hyperlink ref="X297" r:id="rId698" display="https://twitter.com/#!/trublwithnormal/status/1084325318242951169"/>
    <hyperlink ref="X298" r:id="rId699" display="https://twitter.com/#!/1kermodebear/status/1084327844082155520"/>
    <hyperlink ref="X299" r:id="rId700" display="https://twitter.com/#!/ciiaqap/status/1084359134814720000"/>
    <hyperlink ref="X300" r:id="rId701" display="https://twitter.com/#!/indigenousedge/status/1084407608063062016"/>
    <hyperlink ref="X301" r:id="rId702" display="https://twitter.com/#!/adulteveryword/status/1058003684036997127"/>
    <hyperlink ref="X302" r:id="rId703" display="https://twitter.com/#!/adulteveryword/status/1063288503386091526"/>
    <hyperlink ref="X303" r:id="rId704" display="https://twitter.com/#!/adulteveryword/status/1068573325482315776"/>
    <hyperlink ref="X304" r:id="rId705" display="https://twitter.com/#!/adulteveryword/status/1073858151584153600"/>
    <hyperlink ref="X305" r:id="rId706" display="https://twitter.com/#!/adulteveryword/status/1079142970845147136"/>
    <hyperlink ref="X306" r:id="rId707" display="https://twitter.com/#!/adulteveryword/status/1084427794644230144"/>
    <hyperlink ref="X307" r:id="rId708" display="https://twitter.com/#!/stewartetcie/status/1084432208708788226"/>
    <hyperlink ref="X308" r:id="rId709" display="https://twitter.com/#!/petersgordon/status/1084434085831999493"/>
    <hyperlink ref="X309" r:id="rId710" display="https://twitter.com/#!/lizcarlson77/status/1084434965255852032"/>
    <hyperlink ref="X310" r:id="rId711" display="https://twitter.com/#!/siempre1907/status/1084444917617684480"/>
    <hyperlink ref="X311" r:id="rId712" display="https://twitter.com/#!/klein_oranje/status/1084452525510516743"/>
    <hyperlink ref="X312" r:id="rId713" display="https://twitter.com/#!/lajoie_sharon/status/1084453053560954881"/>
    <hyperlink ref="X313" r:id="rId714" display="https://twitter.com/#!/22jasper26/status/1084475444068376581"/>
    <hyperlink ref="X314" r:id="rId715" display="https://twitter.com/#!/iwilontario/status/1084484172368863232"/>
    <hyperlink ref="X315" r:id="rId716" display="https://twitter.com/#!/tulukaruq/status/1084498244715999232"/>
    <hyperlink ref="X316" r:id="rId717" display="https://twitter.com/#!/seancarasso/status/1084499331028201473"/>
    <hyperlink ref="X317" r:id="rId718" display="https://twitter.com/#!/emmyjewelxx/status/1084499572955607041"/>
    <hyperlink ref="X318" r:id="rId719" display="https://twitter.com/#!/psych_zeppelin/status/1084502075252400133"/>
    <hyperlink ref="X319" r:id="rId720" display="https://twitter.com/#!/espiritoespanto/status/1084504186467823616"/>
    <hyperlink ref="X320" r:id="rId721" display="https://twitter.com/#!/matawafnm/status/1084504488927473664"/>
    <hyperlink ref="X321" r:id="rId722" display="https://twitter.com/#!/steve_actually/status/1084512442879750146"/>
    <hyperlink ref="X322" r:id="rId723" display="https://twitter.com/#!/sameo416/status/1084134066830508033"/>
    <hyperlink ref="X323" r:id="rId724" display="https://twitter.com/#!/sameo416/status/1084534164399878144"/>
    <hyperlink ref="X324" r:id="rId725" display="https://twitter.com/#!/kimpweaver/status/1084536438992109576"/>
    <hyperlink ref="X325" r:id="rId726" display="https://twitter.com/#!/ralphscenic/status/1084536630243844097"/>
    <hyperlink ref="X326" r:id="rId727" display="https://twitter.com/#!/merlyn43/status/1084537837758775296"/>
    <hyperlink ref="X327" r:id="rId728" display="https://twitter.com/#!/theslimdude/status/1084538202558529536"/>
    <hyperlink ref="X328" r:id="rId729" display="https://twitter.com/#!/enbertussi/status/1084538215804125184"/>
    <hyperlink ref="X329" r:id="rId730" display="https://twitter.com/#!/reneemctavish75/status/1084539951520178176"/>
    <hyperlink ref="X330" r:id="rId731" display="https://twitter.com/#!/l4zybch/status/1084548748670394368"/>
    <hyperlink ref="X331" r:id="rId732" display="https://twitter.com/#!/alagaaij/status/1084566094503907329"/>
    <hyperlink ref="X332" r:id="rId733" display="https://twitter.com/#!/kelownascott/status/1084568450939334656"/>
    <hyperlink ref="X333" r:id="rId734" display="https://twitter.com/#!/daveunger3/status/1084571149651009536"/>
    <hyperlink ref="X334" r:id="rId735" display="https://twitter.com/#!/aevertree/status/1084602064578109440"/>
    <hyperlink ref="X335" r:id="rId736" display="https://twitter.com/#!/tomwhy1/status/1084621252126400518"/>
    <hyperlink ref="X336" r:id="rId737" display="https://twitter.com/#!/lambertlake/status/1084652237572329472"/>
    <hyperlink ref="X337" r:id="rId738" display="https://twitter.com/#!/allan_crawshaw/status/1084657959014039552"/>
    <hyperlink ref="X338" r:id="rId739" display="https://twitter.com/#!/shaunhowell/status/1084683329226530818"/>
    <hyperlink ref="X339" r:id="rId740" display="https://twitter.com/#!/danaqueen69/status/1084565630462746624"/>
    <hyperlink ref="X340" r:id="rId741" display="https://twitter.com/#!/terrencepaul5/status/1084693941130129413"/>
    <hyperlink ref="X341" r:id="rId742" display="https://twitter.com/#!/terrencepaul5/status/1083703979559739392"/>
    <hyperlink ref="X342" r:id="rId743" display="https://twitter.com/#!/terrencepaul5/status/1084297517284524032"/>
    <hyperlink ref="X343" r:id="rId744" display="https://twitter.com/#!/putin_is_huilo/status/1084711752607154178"/>
    <hyperlink ref="X344" r:id="rId745" display="https://twitter.com/#!/bearwalker58/status/1084825696290013184"/>
    <hyperlink ref="X345" r:id="rId746" display="https://twitter.com/#!/totigerlilly/status/1083814482126680064"/>
    <hyperlink ref="X346" r:id="rId747" display="https://twitter.com/#!/orcroseanne/status/1084128274425483264"/>
    <hyperlink ref="X347" r:id="rId748" display="https://twitter.com/#!/totigerlilly/status/1084893825850531841"/>
    <hyperlink ref="AZ13" r:id="rId749" display="https://api.twitter.com/1.1/geo/id/011add077f4d2da3.json"/>
    <hyperlink ref="AZ32" r:id="rId750" display="https://api.twitter.com/1.1/geo/id/2a3f152d1ac5044a.json"/>
    <hyperlink ref="AZ188" r:id="rId751" display="https://api.twitter.com/1.1/geo/id/6a6d896ba1cb5dc4.json"/>
  </hyperlinks>
  <printOptions/>
  <pageMargins left="0.7" right="0.7" top="0.75" bottom="0.75" header="0.3" footer="0.3"/>
  <pageSetup horizontalDpi="600" verticalDpi="600" orientation="portrait" r:id="rId755"/>
  <legacyDrawing r:id="rId753"/>
  <tableParts>
    <tablePart r:id="rId7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5711</v>
      </c>
      <c r="B1" s="13" t="s">
        <v>34</v>
      </c>
    </row>
    <row r="2" spans="1:2" ht="15">
      <c r="A2" s="114" t="s">
        <v>369</v>
      </c>
      <c r="B2" s="78">
        <v>18254.666667</v>
      </c>
    </row>
    <row r="3" spans="1:2" ht="15">
      <c r="A3" s="114" t="s">
        <v>642</v>
      </c>
      <c r="B3" s="78">
        <v>10207.666667</v>
      </c>
    </row>
    <row r="4" spans="1:2" ht="15">
      <c r="A4" s="114" t="s">
        <v>530</v>
      </c>
      <c r="B4" s="78">
        <v>9168.666667</v>
      </c>
    </row>
    <row r="5" spans="1:2" ht="15">
      <c r="A5" s="114" t="s">
        <v>526</v>
      </c>
      <c r="B5" s="78">
        <v>2665</v>
      </c>
    </row>
    <row r="6" spans="1:2" ht="15">
      <c r="A6" s="114" t="s">
        <v>447</v>
      </c>
      <c r="B6" s="78">
        <v>2442</v>
      </c>
    </row>
    <row r="7" spans="1:2" ht="15">
      <c r="A7" s="114" t="s">
        <v>529</v>
      </c>
      <c r="B7" s="78">
        <v>2442</v>
      </c>
    </row>
    <row r="8" spans="1:2" ht="15">
      <c r="A8" s="114" t="s">
        <v>509</v>
      </c>
      <c r="B8" s="78">
        <v>2442</v>
      </c>
    </row>
    <row r="9" spans="1:2" ht="15">
      <c r="A9" s="114" t="s">
        <v>454</v>
      </c>
      <c r="B9" s="78">
        <v>2442</v>
      </c>
    </row>
    <row r="10" spans="1:2" ht="15">
      <c r="A10" s="114" t="s">
        <v>340</v>
      </c>
      <c r="B10" s="78">
        <v>2070</v>
      </c>
    </row>
    <row r="11" spans="1:2" ht="15">
      <c r="A11" s="114" t="s">
        <v>502</v>
      </c>
      <c r="B11" s="78">
        <v>640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5713</v>
      </c>
      <c r="B25" t="s">
        <v>5712</v>
      </c>
    </row>
    <row r="26" spans="1:2" ht="15">
      <c r="A26" s="125" t="s">
        <v>5715</v>
      </c>
      <c r="B26" s="3"/>
    </row>
    <row r="27" spans="1:2" ht="15">
      <c r="A27" s="126" t="s">
        <v>5716</v>
      </c>
      <c r="B27" s="3"/>
    </row>
    <row r="28" spans="1:2" ht="15">
      <c r="A28" s="127" t="s">
        <v>5717</v>
      </c>
      <c r="B28" s="3"/>
    </row>
    <row r="29" spans="1:2" ht="15">
      <c r="A29" s="128" t="s">
        <v>5718</v>
      </c>
      <c r="B29" s="3">
        <v>1</v>
      </c>
    </row>
    <row r="30" spans="1:2" ht="15">
      <c r="A30" s="125" t="s">
        <v>5375</v>
      </c>
      <c r="B30" s="3"/>
    </row>
    <row r="31" spans="1:2" ht="15">
      <c r="A31" s="126" t="s">
        <v>5719</v>
      </c>
      <c r="B31" s="3"/>
    </row>
    <row r="32" spans="1:2" ht="15">
      <c r="A32" s="127" t="s">
        <v>5720</v>
      </c>
      <c r="B32" s="3"/>
    </row>
    <row r="33" spans="1:2" ht="15">
      <c r="A33" s="128" t="s">
        <v>5721</v>
      </c>
      <c r="B33" s="3">
        <v>1</v>
      </c>
    </row>
    <row r="34" spans="1:2" ht="15">
      <c r="A34" s="126" t="s">
        <v>5722</v>
      </c>
      <c r="B34" s="3"/>
    </row>
    <row r="35" spans="1:2" ht="15">
      <c r="A35" s="127" t="s">
        <v>5723</v>
      </c>
      <c r="B35" s="3"/>
    </row>
    <row r="36" spans="1:2" ht="15">
      <c r="A36" s="128" t="s">
        <v>5718</v>
      </c>
      <c r="B36" s="3">
        <v>1</v>
      </c>
    </row>
    <row r="37" spans="1:2" ht="15">
      <c r="A37" s="126" t="s">
        <v>5724</v>
      </c>
      <c r="B37" s="3"/>
    </row>
    <row r="38" spans="1:2" ht="15">
      <c r="A38" s="127" t="s">
        <v>5725</v>
      </c>
      <c r="B38" s="3"/>
    </row>
    <row r="39" spans="1:2" ht="15">
      <c r="A39" s="128" t="s">
        <v>5726</v>
      </c>
      <c r="B39" s="3">
        <v>1</v>
      </c>
    </row>
    <row r="40" spans="1:2" ht="15">
      <c r="A40" s="127" t="s">
        <v>5727</v>
      </c>
      <c r="B40" s="3"/>
    </row>
    <row r="41" spans="1:2" ht="15">
      <c r="A41" s="128" t="s">
        <v>5728</v>
      </c>
      <c r="B41" s="3">
        <v>1</v>
      </c>
    </row>
    <row r="42" spans="1:2" ht="15">
      <c r="A42" s="127" t="s">
        <v>5729</v>
      </c>
      <c r="B42" s="3"/>
    </row>
    <row r="43" spans="1:2" ht="15">
      <c r="A43" s="128" t="s">
        <v>5730</v>
      </c>
      <c r="B43" s="3">
        <v>1</v>
      </c>
    </row>
    <row r="44" spans="1:2" ht="15">
      <c r="A44" s="126" t="s">
        <v>5731</v>
      </c>
      <c r="B44" s="3"/>
    </row>
    <row r="45" spans="1:2" ht="15">
      <c r="A45" s="127" t="s">
        <v>5732</v>
      </c>
      <c r="B45" s="3"/>
    </row>
    <row r="46" spans="1:2" ht="15">
      <c r="A46" s="128" t="s">
        <v>5733</v>
      </c>
      <c r="B46" s="3">
        <v>1</v>
      </c>
    </row>
    <row r="47" spans="1:2" ht="15">
      <c r="A47" s="127" t="s">
        <v>5734</v>
      </c>
      <c r="B47" s="3"/>
    </row>
    <row r="48" spans="1:2" ht="15">
      <c r="A48" s="128" t="s">
        <v>5735</v>
      </c>
      <c r="B48" s="3">
        <v>1</v>
      </c>
    </row>
    <row r="49" spans="1:2" ht="15">
      <c r="A49" s="127" t="s">
        <v>5736</v>
      </c>
      <c r="B49" s="3"/>
    </row>
    <row r="50" spans="1:2" ht="15">
      <c r="A50" s="128" t="s">
        <v>5737</v>
      </c>
      <c r="B50" s="3">
        <v>3</v>
      </c>
    </row>
    <row r="51" spans="1:2" ht="15">
      <c r="A51" s="128" t="s">
        <v>5728</v>
      </c>
      <c r="B51" s="3">
        <v>3</v>
      </c>
    </row>
    <row r="52" spans="1:2" ht="15">
      <c r="A52" s="128" t="s">
        <v>5738</v>
      </c>
      <c r="B52" s="3">
        <v>2</v>
      </c>
    </row>
    <row r="53" spans="1:2" ht="15">
      <c r="A53" s="127" t="s">
        <v>5739</v>
      </c>
      <c r="B53" s="3"/>
    </row>
    <row r="54" spans="1:2" ht="15">
      <c r="A54" s="128" t="s">
        <v>5740</v>
      </c>
      <c r="B54" s="3">
        <v>1</v>
      </c>
    </row>
    <row r="55" spans="1:2" ht="15">
      <c r="A55" s="128" t="s">
        <v>5741</v>
      </c>
      <c r="B55" s="3">
        <v>1</v>
      </c>
    </row>
    <row r="56" spans="1:2" ht="15">
      <c r="A56" s="128" t="s">
        <v>5730</v>
      </c>
      <c r="B56" s="3">
        <v>2</v>
      </c>
    </row>
    <row r="57" spans="1:2" ht="15">
      <c r="A57" s="128" t="s">
        <v>5742</v>
      </c>
      <c r="B57" s="3">
        <v>1</v>
      </c>
    </row>
    <row r="58" spans="1:2" ht="15">
      <c r="A58" s="128" t="s">
        <v>5728</v>
      </c>
      <c r="B58" s="3">
        <v>1</v>
      </c>
    </row>
    <row r="59" spans="1:2" ht="15">
      <c r="A59" s="128" t="s">
        <v>5735</v>
      </c>
      <c r="B59" s="3">
        <v>2</v>
      </c>
    </row>
    <row r="60" spans="1:2" ht="15">
      <c r="A60" s="127" t="s">
        <v>5743</v>
      </c>
      <c r="B60" s="3"/>
    </row>
    <row r="61" spans="1:2" ht="15">
      <c r="A61" s="128" t="s">
        <v>5744</v>
      </c>
      <c r="B61" s="3">
        <v>2</v>
      </c>
    </row>
    <row r="62" spans="1:2" ht="15">
      <c r="A62" s="127" t="s">
        <v>5745</v>
      </c>
      <c r="B62" s="3"/>
    </row>
    <row r="63" spans="1:2" ht="15">
      <c r="A63" s="128" t="s">
        <v>5735</v>
      </c>
      <c r="B63" s="3">
        <v>1</v>
      </c>
    </row>
    <row r="64" spans="1:2" ht="15">
      <c r="A64" s="127" t="s">
        <v>5746</v>
      </c>
      <c r="B64" s="3"/>
    </row>
    <row r="65" spans="1:2" ht="15">
      <c r="A65" s="128" t="s">
        <v>5733</v>
      </c>
      <c r="B65" s="3">
        <v>1</v>
      </c>
    </row>
    <row r="66" spans="1:2" ht="15">
      <c r="A66" s="127" t="s">
        <v>5747</v>
      </c>
      <c r="B66" s="3"/>
    </row>
    <row r="67" spans="1:2" ht="15">
      <c r="A67" s="128" t="s">
        <v>5741</v>
      </c>
      <c r="B67" s="3">
        <v>1</v>
      </c>
    </row>
    <row r="68" spans="1:2" ht="15">
      <c r="A68" s="128" t="s">
        <v>5748</v>
      </c>
      <c r="B68" s="3">
        <v>1</v>
      </c>
    </row>
    <row r="69" spans="1:2" ht="15">
      <c r="A69" s="127" t="s">
        <v>5749</v>
      </c>
      <c r="B69" s="3"/>
    </row>
    <row r="70" spans="1:2" ht="15">
      <c r="A70" s="128" t="s">
        <v>5750</v>
      </c>
      <c r="B70" s="3">
        <v>1</v>
      </c>
    </row>
    <row r="71" spans="1:2" ht="15">
      <c r="A71" s="128" t="s">
        <v>5718</v>
      </c>
      <c r="B71" s="3">
        <v>1</v>
      </c>
    </row>
    <row r="72" spans="1:2" ht="15">
      <c r="A72" s="128" t="s">
        <v>5733</v>
      </c>
      <c r="B72" s="3">
        <v>2</v>
      </c>
    </row>
    <row r="73" spans="1:2" ht="15">
      <c r="A73" s="128" t="s">
        <v>5721</v>
      </c>
      <c r="B73" s="3">
        <v>1</v>
      </c>
    </row>
    <row r="74" spans="1:2" ht="15">
      <c r="A74" s="127" t="s">
        <v>5751</v>
      </c>
      <c r="B74" s="3"/>
    </row>
    <row r="75" spans="1:2" ht="15">
      <c r="A75" s="128" t="s">
        <v>5740</v>
      </c>
      <c r="B75" s="3">
        <v>1</v>
      </c>
    </row>
    <row r="76" spans="1:2" ht="15">
      <c r="A76" s="128" t="s">
        <v>5752</v>
      </c>
      <c r="B76" s="3">
        <v>1</v>
      </c>
    </row>
    <row r="77" spans="1:2" ht="15">
      <c r="A77" s="127" t="s">
        <v>5753</v>
      </c>
      <c r="B77" s="3"/>
    </row>
    <row r="78" spans="1:2" ht="15">
      <c r="A78" s="128" t="s">
        <v>5750</v>
      </c>
      <c r="B78" s="3">
        <v>1</v>
      </c>
    </row>
    <row r="79" spans="1:2" ht="15">
      <c r="A79" s="128" t="s">
        <v>5718</v>
      </c>
      <c r="B79" s="3">
        <v>1</v>
      </c>
    </row>
    <row r="80" spans="1:2" ht="15">
      <c r="A80" s="128" t="s">
        <v>5754</v>
      </c>
      <c r="B80" s="3">
        <v>1</v>
      </c>
    </row>
    <row r="81" spans="1:2" ht="15">
      <c r="A81" s="127" t="s">
        <v>5755</v>
      </c>
      <c r="B81" s="3"/>
    </row>
    <row r="82" spans="1:2" ht="15">
      <c r="A82" s="128" t="s">
        <v>5742</v>
      </c>
      <c r="B82" s="3">
        <v>1</v>
      </c>
    </row>
    <row r="83" spans="1:2" ht="15">
      <c r="A83" s="128" t="s">
        <v>5718</v>
      </c>
      <c r="B83" s="3">
        <v>2</v>
      </c>
    </row>
    <row r="84" spans="1:2" ht="15">
      <c r="A84" s="128" t="s">
        <v>5756</v>
      </c>
      <c r="B84" s="3">
        <v>5</v>
      </c>
    </row>
    <row r="85" spans="1:2" ht="15">
      <c r="A85" s="128" t="s">
        <v>5737</v>
      </c>
      <c r="B85" s="3">
        <v>1</v>
      </c>
    </row>
    <row r="86" spans="1:2" ht="15">
      <c r="A86" s="128" t="s">
        <v>5721</v>
      </c>
      <c r="B86" s="3">
        <v>1</v>
      </c>
    </row>
    <row r="87" spans="1:2" ht="15">
      <c r="A87" s="127" t="s">
        <v>5757</v>
      </c>
      <c r="B87" s="3"/>
    </row>
    <row r="88" spans="1:2" ht="15">
      <c r="A88" s="128" t="s">
        <v>5740</v>
      </c>
      <c r="B88" s="3">
        <v>1</v>
      </c>
    </row>
    <row r="89" spans="1:2" ht="15">
      <c r="A89" s="128" t="s">
        <v>5758</v>
      </c>
      <c r="B89" s="3">
        <v>4</v>
      </c>
    </row>
    <row r="90" spans="1:2" ht="15">
      <c r="A90" s="128" t="s">
        <v>5742</v>
      </c>
      <c r="B90" s="3">
        <v>3</v>
      </c>
    </row>
    <row r="91" spans="1:2" ht="15">
      <c r="A91" s="128" t="s">
        <v>5718</v>
      </c>
      <c r="B91" s="3">
        <v>1</v>
      </c>
    </row>
    <row r="92" spans="1:2" ht="15">
      <c r="A92" s="128" t="s">
        <v>5733</v>
      </c>
      <c r="B92" s="3">
        <v>1</v>
      </c>
    </row>
    <row r="93" spans="1:2" ht="15">
      <c r="A93" s="127" t="s">
        <v>5759</v>
      </c>
      <c r="B93" s="3"/>
    </row>
    <row r="94" spans="1:2" ht="15">
      <c r="A94" s="128" t="s">
        <v>5760</v>
      </c>
      <c r="B94" s="3">
        <v>1</v>
      </c>
    </row>
    <row r="95" spans="1:2" ht="15">
      <c r="A95" s="127" t="s">
        <v>5761</v>
      </c>
      <c r="B95" s="3"/>
    </row>
    <row r="96" spans="1:2" ht="15">
      <c r="A96" s="128" t="s">
        <v>5744</v>
      </c>
      <c r="B96" s="3">
        <v>1</v>
      </c>
    </row>
    <row r="97" spans="1:2" ht="15">
      <c r="A97" s="128" t="s">
        <v>5754</v>
      </c>
      <c r="B97" s="3">
        <v>2</v>
      </c>
    </row>
    <row r="98" spans="1:2" ht="15">
      <c r="A98" s="128" t="s">
        <v>5756</v>
      </c>
      <c r="B98" s="3">
        <v>1</v>
      </c>
    </row>
    <row r="99" spans="1:2" ht="15">
      <c r="A99" s="128" t="s">
        <v>5737</v>
      </c>
      <c r="B99" s="3">
        <v>1</v>
      </c>
    </row>
    <row r="100" spans="1:2" ht="15">
      <c r="A100" s="128" t="s">
        <v>5735</v>
      </c>
      <c r="B100" s="3">
        <v>4</v>
      </c>
    </row>
    <row r="101" spans="1:2" ht="15">
      <c r="A101" s="128" t="s">
        <v>5738</v>
      </c>
      <c r="B101" s="3">
        <v>1</v>
      </c>
    </row>
    <row r="102" spans="1:2" ht="15">
      <c r="A102" s="127" t="s">
        <v>5762</v>
      </c>
      <c r="B102" s="3"/>
    </row>
    <row r="103" spans="1:2" ht="15">
      <c r="A103" s="128" t="s">
        <v>5740</v>
      </c>
      <c r="B103" s="3">
        <v>1</v>
      </c>
    </row>
    <row r="104" spans="1:2" ht="15">
      <c r="A104" s="128" t="s">
        <v>5763</v>
      </c>
      <c r="B104" s="3">
        <v>1</v>
      </c>
    </row>
    <row r="105" spans="1:2" ht="15">
      <c r="A105" s="128" t="s">
        <v>5764</v>
      </c>
      <c r="B105" s="3">
        <v>2</v>
      </c>
    </row>
    <row r="106" spans="1:2" ht="15">
      <c r="A106" s="127" t="s">
        <v>5765</v>
      </c>
      <c r="B106" s="3"/>
    </row>
    <row r="107" spans="1:2" ht="15">
      <c r="A107" s="128" t="s">
        <v>5766</v>
      </c>
      <c r="B107" s="3">
        <v>1</v>
      </c>
    </row>
    <row r="108" spans="1:2" ht="15">
      <c r="A108" s="128" t="s">
        <v>5735</v>
      </c>
      <c r="B108" s="3">
        <v>1</v>
      </c>
    </row>
    <row r="109" spans="1:2" ht="15">
      <c r="A109" s="127" t="s">
        <v>5767</v>
      </c>
      <c r="B109" s="3"/>
    </row>
    <row r="110" spans="1:2" ht="15">
      <c r="A110" s="128" t="s">
        <v>5741</v>
      </c>
      <c r="B110" s="3">
        <v>1</v>
      </c>
    </row>
    <row r="111" spans="1:2" ht="15">
      <c r="A111" s="128" t="s">
        <v>5728</v>
      </c>
      <c r="B111" s="3">
        <v>1</v>
      </c>
    </row>
    <row r="112" spans="1:2" ht="15">
      <c r="A112" s="127" t="s">
        <v>5768</v>
      </c>
      <c r="B112" s="3"/>
    </row>
    <row r="113" spans="1:2" ht="15">
      <c r="A113" s="128" t="s">
        <v>5742</v>
      </c>
      <c r="B113" s="3">
        <v>1</v>
      </c>
    </row>
    <row r="114" spans="1:2" ht="15">
      <c r="A114" s="127" t="s">
        <v>5769</v>
      </c>
      <c r="B114" s="3"/>
    </row>
    <row r="115" spans="1:2" ht="15">
      <c r="A115" s="128" t="s">
        <v>5763</v>
      </c>
      <c r="B115" s="3">
        <v>1</v>
      </c>
    </row>
    <row r="116" spans="1:2" ht="15">
      <c r="A116" s="128" t="s">
        <v>5752</v>
      </c>
      <c r="B116" s="3">
        <v>1</v>
      </c>
    </row>
    <row r="117" spans="1:2" ht="15">
      <c r="A117" s="127" t="s">
        <v>5770</v>
      </c>
      <c r="B117" s="3"/>
    </row>
    <row r="118" spans="1:2" ht="15">
      <c r="A118" s="128" t="s">
        <v>5741</v>
      </c>
      <c r="B118" s="3">
        <v>1</v>
      </c>
    </row>
    <row r="119" spans="1:2" ht="15">
      <c r="A119" s="128" t="s">
        <v>5718</v>
      </c>
      <c r="B119" s="3">
        <v>2</v>
      </c>
    </row>
    <row r="120" spans="1:2" ht="15">
      <c r="A120" s="128" t="s">
        <v>5733</v>
      </c>
      <c r="B120" s="3">
        <v>2</v>
      </c>
    </row>
    <row r="121" spans="1:2" ht="15">
      <c r="A121" s="128" t="s">
        <v>5737</v>
      </c>
      <c r="B121" s="3">
        <v>1</v>
      </c>
    </row>
    <row r="122" spans="1:2" ht="15">
      <c r="A122" s="128" t="s">
        <v>5735</v>
      </c>
      <c r="B122" s="3">
        <v>1</v>
      </c>
    </row>
    <row r="123" spans="1:2" ht="15">
      <c r="A123" s="126" t="s">
        <v>5771</v>
      </c>
      <c r="B123" s="3"/>
    </row>
    <row r="124" spans="1:2" ht="15">
      <c r="A124" s="127" t="s">
        <v>5772</v>
      </c>
      <c r="B124" s="3"/>
    </row>
    <row r="125" spans="1:2" ht="15">
      <c r="A125" s="128" t="s">
        <v>5741</v>
      </c>
      <c r="B125" s="3">
        <v>4</v>
      </c>
    </row>
    <row r="126" spans="1:2" ht="15">
      <c r="A126" s="128" t="s">
        <v>5742</v>
      </c>
      <c r="B126" s="3">
        <v>1</v>
      </c>
    </row>
    <row r="127" spans="1:2" ht="15">
      <c r="A127" s="128" t="s">
        <v>5721</v>
      </c>
      <c r="B127" s="3">
        <v>1</v>
      </c>
    </row>
    <row r="128" spans="1:2" ht="15">
      <c r="A128" s="127" t="s">
        <v>5773</v>
      </c>
      <c r="B128" s="3"/>
    </row>
    <row r="129" spans="1:2" ht="15">
      <c r="A129" s="128" t="s">
        <v>5752</v>
      </c>
      <c r="B129" s="3">
        <v>1</v>
      </c>
    </row>
    <row r="130" spans="1:2" ht="15">
      <c r="A130" s="127" t="s">
        <v>5774</v>
      </c>
      <c r="B130" s="3"/>
    </row>
    <row r="131" spans="1:2" ht="15">
      <c r="A131" s="128" t="s">
        <v>5733</v>
      </c>
      <c r="B131" s="3">
        <v>1</v>
      </c>
    </row>
    <row r="132" spans="1:2" ht="15">
      <c r="A132" s="127" t="s">
        <v>5775</v>
      </c>
      <c r="B132" s="3"/>
    </row>
    <row r="133" spans="1:2" ht="15">
      <c r="A133" s="128" t="s">
        <v>5733</v>
      </c>
      <c r="B133" s="3">
        <v>3</v>
      </c>
    </row>
    <row r="134" spans="1:2" ht="15">
      <c r="A134" s="128" t="s">
        <v>5744</v>
      </c>
      <c r="B134" s="3">
        <v>1</v>
      </c>
    </row>
    <row r="135" spans="1:2" ht="15">
      <c r="A135" s="128" t="s">
        <v>5764</v>
      </c>
      <c r="B135" s="3">
        <v>1</v>
      </c>
    </row>
    <row r="136" spans="1:2" ht="15">
      <c r="A136" s="127" t="s">
        <v>5776</v>
      </c>
      <c r="B136" s="3"/>
    </row>
    <row r="137" spans="1:2" ht="15">
      <c r="A137" s="128" t="s">
        <v>5758</v>
      </c>
      <c r="B137" s="3">
        <v>2</v>
      </c>
    </row>
    <row r="138" spans="1:2" ht="15">
      <c r="A138" s="128" t="s">
        <v>5754</v>
      </c>
      <c r="B138" s="3">
        <v>3</v>
      </c>
    </row>
    <row r="139" spans="1:2" ht="15">
      <c r="A139" s="127" t="s">
        <v>5777</v>
      </c>
      <c r="B139" s="3"/>
    </row>
    <row r="140" spans="1:2" ht="15">
      <c r="A140" s="128" t="s">
        <v>5735</v>
      </c>
      <c r="B140" s="3">
        <v>1</v>
      </c>
    </row>
    <row r="141" spans="1:2" ht="15">
      <c r="A141" s="127" t="s">
        <v>5778</v>
      </c>
      <c r="B141" s="3"/>
    </row>
    <row r="142" spans="1:2" ht="15">
      <c r="A142" s="128" t="s">
        <v>5764</v>
      </c>
      <c r="B142" s="3">
        <v>1</v>
      </c>
    </row>
    <row r="143" spans="1:2" ht="15">
      <c r="A143" s="128" t="s">
        <v>5721</v>
      </c>
      <c r="B143" s="3">
        <v>1</v>
      </c>
    </row>
    <row r="144" spans="1:2" ht="15">
      <c r="A144" s="127" t="s">
        <v>5779</v>
      </c>
      <c r="B144" s="3"/>
    </row>
    <row r="145" spans="1:2" ht="15">
      <c r="A145" s="128" t="s">
        <v>5754</v>
      </c>
      <c r="B145" s="3">
        <v>1</v>
      </c>
    </row>
    <row r="146" spans="1:2" ht="15">
      <c r="A146" s="128" t="s">
        <v>5728</v>
      </c>
      <c r="B146" s="3">
        <v>1</v>
      </c>
    </row>
    <row r="147" spans="1:2" ht="15">
      <c r="A147" s="127" t="s">
        <v>5780</v>
      </c>
      <c r="B147" s="3"/>
    </row>
    <row r="148" spans="1:2" ht="15">
      <c r="A148" s="128" t="s">
        <v>5721</v>
      </c>
      <c r="B148" s="3">
        <v>1</v>
      </c>
    </row>
    <row r="149" spans="1:2" ht="15">
      <c r="A149" s="127" t="s">
        <v>5781</v>
      </c>
      <c r="B149" s="3"/>
    </row>
    <row r="150" spans="1:2" ht="15">
      <c r="A150" s="128" t="s">
        <v>5738</v>
      </c>
      <c r="B150" s="3">
        <v>1</v>
      </c>
    </row>
    <row r="151" spans="1:2" ht="15">
      <c r="A151" s="127" t="s">
        <v>5782</v>
      </c>
      <c r="B151" s="3"/>
    </row>
    <row r="152" spans="1:2" ht="15">
      <c r="A152" s="128" t="s">
        <v>5733</v>
      </c>
      <c r="B152" s="3">
        <v>1</v>
      </c>
    </row>
    <row r="153" spans="1:2" ht="15">
      <c r="A153" s="127" t="s">
        <v>5783</v>
      </c>
      <c r="B153" s="3"/>
    </row>
    <row r="154" spans="1:2" ht="15">
      <c r="A154" s="128" t="s">
        <v>5748</v>
      </c>
      <c r="B154" s="3">
        <v>1</v>
      </c>
    </row>
    <row r="155" spans="1:2" ht="15">
      <c r="A155" s="127" t="s">
        <v>5784</v>
      </c>
      <c r="B155" s="3"/>
    </row>
    <row r="156" spans="1:2" ht="15">
      <c r="A156" s="128" t="s">
        <v>5721</v>
      </c>
      <c r="B156" s="3">
        <v>1</v>
      </c>
    </row>
    <row r="157" spans="1:2" ht="15">
      <c r="A157" s="127" t="s">
        <v>5785</v>
      </c>
      <c r="B157" s="3"/>
    </row>
    <row r="158" spans="1:2" ht="15">
      <c r="A158" s="128" t="s">
        <v>5754</v>
      </c>
      <c r="B158" s="3">
        <v>1</v>
      </c>
    </row>
    <row r="159" spans="1:2" ht="15">
      <c r="A159" s="127" t="s">
        <v>5786</v>
      </c>
      <c r="B159" s="3"/>
    </row>
    <row r="160" spans="1:2" ht="15">
      <c r="A160" s="128" t="s">
        <v>5733</v>
      </c>
      <c r="B160" s="3">
        <v>3</v>
      </c>
    </row>
    <row r="161" spans="1:2" ht="15">
      <c r="A161" s="128" t="s">
        <v>5744</v>
      </c>
      <c r="B161" s="3">
        <v>1</v>
      </c>
    </row>
    <row r="162" spans="1:2" ht="15">
      <c r="A162" s="127" t="s">
        <v>5787</v>
      </c>
      <c r="B162" s="3"/>
    </row>
    <row r="163" spans="1:2" ht="15">
      <c r="A163" s="128" t="s">
        <v>5756</v>
      </c>
      <c r="B163" s="3">
        <v>1</v>
      </c>
    </row>
    <row r="164" spans="1:2" ht="15">
      <c r="A164" s="127" t="s">
        <v>5788</v>
      </c>
      <c r="B164" s="3"/>
    </row>
    <row r="165" spans="1:2" ht="15">
      <c r="A165" s="128" t="s">
        <v>5740</v>
      </c>
      <c r="B165" s="3">
        <v>3</v>
      </c>
    </row>
    <row r="166" spans="1:2" ht="15">
      <c r="A166" s="128" t="s">
        <v>5741</v>
      </c>
      <c r="B166" s="3">
        <v>2</v>
      </c>
    </row>
    <row r="167" spans="1:2" ht="15">
      <c r="A167" s="128" t="s">
        <v>5763</v>
      </c>
      <c r="B167" s="3">
        <v>1</v>
      </c>
    </row>
    <row r="168" spans="1:2" ht="15">
      <c r="A168" s="128" t="s">
        <v>5760</v>
      </c>
      <c r="B168" s="3">
        <v>1</v>
      </c>
    </row>
    <row r="169" spans="1:2" ht="15">
      <c r="A169" s="128" t="s">
        <v>5730</v>
      </c>
      <c r="B169" s="3">
        <v>1</v>
      </c>
    </row>
    <row r="170" spans="1:2" ht="15">
      <c r="A170" s="128" t="s">
        <v>5744</v>
      </c>
      <c r="B170" s="3">
        <v>1</v>
      </c>
    </row>
    <row r="171" spans="1:2" ht="15">
      <c r="A171" s="127" t="s">
        <v>5789</v>
      </c>
      <c r="B171" s="3"/>
    </row>
    <row r="172" spans="1:2" ht="15">
      <c r="A172" s="128" t="s">
        <v>5740</v>
      </c>
      <c r="B172" s="3">
        <v>2</v>
      </c>
    </row>
    <row r="173" spans="1:2" ht="15">
      <c r="A173" s="128" t="s">
        <v>5754</v>
      </c>
      <c r="B173" s="3">
        <v>1</v>
      </c>
    </row>
    <row r="174" spans="1:2" ht="15">
      <c r="A174" s="128" t="s">
        <v>5737</v>
      </c>
      <c r="B174" s="3">
        <v>4</v>
      </c>
    </row>
    <row r="175" spans="1:2" ht="15">
      <c r="A175" s="127" t="s">
        <v>5790</v>
      </c>
      <c r="B175" s="3"/>
    </row>
    <row r="176" spans="1:2" ht="15">
      <c r="A176" s="128" t="s">
        <v>5735</v>
      </c>
      <c r="B176" s="3">
        <v>1</v>
      </c>
    </row>
    <row r="177" spans="1:2" ht="15">
      <c r="A177" s="128" t="s">
        <v>5721</v>
      </c>
      <c r="B177" s="3">
        <v>1</v>
      </c>
    </row>
    <row r="178" spans="1:2" ht="15">
      <c r="A178" s="127" t="s">
        <v>5791</v>
      </c>
      <c r="B178" s="3"/>
    </row>
    <row r="179" spans="1:2" ht="15">
      <c r="A179" s="128" t="s">
        <v>5752</v>
      </c>
      <c r="B179" s="3">
        <v>1</v>
      </c>
    </row>
    <row r="180" spans="1:2" ht="15">
      <c r="A180" s="128" t="s">
        <v>5726</v>
      </c>
      <c r="B180" s="3">
        <v>1</v>
      </c>
    </row>
    <row r="181" spans="1:2" ht="15">
      <c r="A181" s="128" t="s">
        <v>5733</v>
      </c>
      <c r="B181" s="3">
        <v>1</v>
      </c>
    </row>
    <row r="182" spans="1:2" ht="15">
      <c r="A182" s="128" t="s">
        <v>5721</v>
      </c>
      <c r="B182" s="3">
        <v>1</v>
      </c>
    </row>
    <row r="183" spans="1:2" ht="15">
      <c r="A183" s="127" t="s">
        <v>5792</v>
      </c>
      <c r="B183" s="3"/>
    </row>
    <row r="184" spans="1:2" ht="15">
      <c r="A184" s="128" t="s">
        <v>5740</v>
      </c>
      <c r="B184" s="3">
        <v>1</v>
      </c>
    </row>
    <row r="185" spans="1:2" ht="15">
      <c r="A185" s="127" t="s">
        <v>5793</v>
      </c>
      <c r="B185" s="3"/>
    </row>
    <row r="186" spans="1:2" ht="15">
      <c r="A186" s="128" t="s">
        <v>5752</v>
      </c>
      <c r="B186" s="3">
        <v>1</v>
      </c>
    </row>
    <row r="187" spans="1:2" ht="15">
      <c r="A187" s="128" t="s">
        <v>5754</v>
      </c>
      <c r="B187" s="3">
        <v>2</v>
      </c>
    </row>
    <row r="188" spans="1:2" ht="15">
      <c r="A188" s="125" t="s">
        <v>5794</v>
      </c>
      <c r="B188" s="3"/>
    </row>
    <row r="189" spans="1:2" ht="15">
      <c r="A189" s="126" t="s">
        <v>5795</v>
      </c>
      <c r="B189" s="3"/>
    </row>
    <row r="190" spans="1:2" ht="15">
      <c r="A190" s="127" t="s">
        <v>5796</v>
      </c>
      <c r="B190" s="3"/>
    </row>
    <row r="191" spans="1:2" ht="15">
      <c r="A191" s="128" t="s">
        <v>5766</v>
      </c>
      <c r="B191" s="3">
        <v>1</v>
      </c>
    </row>
    <row r="192" spans="1:2" ht="15">
      <c r="A192" s="128" t="s">
        <v>5740</v>
      </c>
      <c r="B192" s="3">
        <v>2</v>
      </c>
    </row>
    <row r="193" spans="1:2" ht="15">
      <c r="A193" s="128" t="s">
        <v>5741</v>
      </c>
      <c r="B193" s="3">
        <v>1</v>
      </c>
    </row>
    <row r="194" spans="1:2" ht="15">
      <c r="A194" s="128" t="s">
        <v>5742</v>
      </c>
      <c r="B194" s="3">
        <v>1</v>
      </c>
    </row>
    <row r="195" spans="1:2" ht="15">
      <c r="A195" s="128" t="s">
        <v>5718</v>
      </c>
      <c r="B195" s="3">
        <v>1</v>
      </c>
    </row>
    <row r="196" spans="1:2" ht="15">
      <c r="A196" s="128" t="s">
        <v>5754</v>
      </c>
      <c r="B196" s="3">
        <v>5</v>
      </c>
    </row>
    <row r="197" spans="1:2" ht="15">
      <c r="A197" s="128" t="s">
        <v>5764</v>
      </c>
      <c r="B197" s="3">
        <v>1</v>
      </c>
    </row>
    <row r="198" spans="1:2" ht="15">
      <c r="A198" s="128" t="s">
        <v>5735</v>
      </c>
      <c r="B198" s="3">
        <v>1</v>
      </c>
    </row>
    <row r="199" spans="1:2" ht="15">
      <c r="A199" s="128" t="s">
        <v>5721</v>
      </c>
      <c r="B199" s="3">
        <v>1</v>
      </c>
    </row>
    <row r="200" spans="1:2" ht="15">
      <c r="A200" s="127" t="s">
        <v>5797</v>
      </c>
      <c r="B200" s="3"/>
    </row>
    <row r="201" spans="1:2" ht="15">
      <c r="A201" s="128" t="s">
        <v>5733</v>
      </c>
      <c r="B201" s="3">
        <v>1</v>
      </c>
    </row>
    <row r="202" spans="1:2" ht="15">
      <c r="A202" s="127" t="s">
        <v>5798</v>
      </c>
      <c r="B202" s="3"/>
    </row>
    <row r="203" spans="1:2" ht="15">
      <c r="A203" s="128" t="s">
        <v>5738</v>
      </c>
      <c r="B203" s="3">
        <v>1</v>
      </c>
    </row>
    <row r="204" spans="1:2" ht="15">
      <c r="A204" s="127" t="s">
        <v>5799</v>
      </c>
      <c r="B204" s="3"/>
    </row>
    <row r="205" spans="1:2" ht="15">
      <c r="A205" s="128" t="s">
        <v>5740</v>
      </c>
      <c r="B205" s="3">
        <v>1</v>
      </c>
    </row>
    <row r="206" spans="1:2" ht="15">
      <c r="A206" s="128" t="s">
        <v>5726</v>
      </c>
      <c r="B206" s="3">
        <v>1</v>
      </c>
    </row>
    <row r="207" spans="1:2" ht="15">
      <c r="A207" s="128" t="s">
        <v>5733</v>
      </c>
      <c r="B207" s="3">
        <v>1</v>
      </c>
    </row>
    <row r="208" spans="1:2" ht="15">
      <c r="A208" s="128" t="s">
        <v>5756</v>
      </c>
      <c r="B208" s="3">
        <v>1</v>
      </c>
    </row>
    <row r="209" spans="1:2" ht="15">
      <c r="A209" s="128" t="s">
        <v>5737</v>
      </c>
      <c r="B209" s="3">
        <v>1</v>
      </c>
    </row>
    <row r="210" spans="1:2" ht="15">
      <c r="A210" s="128" t="s">
        <v>5728</v>
      </c>
      <c r="B210" s="3">
        <v>1</v>
      </c>
    </row>
    <row r="211" spans="1:2" ht="15">
      <c r="A211" s="128" t="s">
        <v>5735</v>
      </c>
      <c r="B211" s="3">
        <v>2</v>
      </c>
    </row>
    <row r="212" spans="1:2" ht="15">
      <c r="A212" s="128" t="s">
        <v>5721</v>
      </c>
      <c r="B212" s="3">
        <v>1</v>
      </c>
    </row>
    <row r="213" spans="1:2" ht="15">
      <c r="A213" s="127" t="s">
        <v>5800</v>
      </c>
      <c r="B213" s="3"/>
    </row>
    <row r="214" spans="1:2" ht="15">
      <c r="A214" s="128" t="s">
        <v>5766</v>
      </c>
      <c r="B214" s="3">
        <v>1</v>
      </c>
    </row>
    <row r="215" spans="1:2" ht="15">
      <c r="A215" s="128" t="s">
        <v>5733</v>
      </c>
      <c r="B215" s="3">
        <v>1</v>
      </c>
    </row>
    <row r="216" spans="1:2" ht="15">
      <c r="A216" s="128" t="s">
        <v>5756</v>
      </c>
      <c r="B216" s="3">
        <v>1</v>
      </c>
    </row>
    <row r="217" spans="1:2" ht="15">
      <c r="A217" s="127" t="s">
        <v>5801</v>
      </c>
      <c r="B217" s="3"/>
    </row>
    <row r="218" spans="1:2" ht="15">
      <c r="A218" s="128" t="s">
        <v>5740</v>
      </c>
      <c r="B218" s="3">
        <v>1</v>
      </c>
    </row>
    <row r="219" spans="1:2" ht="15">
      <c r="A219" s="128" t="s">
        <v>5741</v>
      </c>
      <c r="B219" s="3">
        <v>3</v>
      </c>
    </row>
    <row r="220" spans="1:2" ht="15">
      <c r="A220" s="128" t="s">
        <v>5763</v>
      </c>
      <c r="B220" s="3">
        <v>9</v>
      </c>
    </row>
    <row r="221" spans="1:2" ht="15">
      <c r="A221" s="128" t="s">
        <v>5750</v>
      </c>
      <c r="B221" s="3">
        <v>9</v>
      </c>
    </row>
    <row r="222" spans="1:2" ht="15">
      <c r="A222" s="128" t="s">
        <v>5802</v>
      </c>
      <c r="B222" s="3">
        <v>11</v>
      </c>
    </row>
    <row r="223" spans="1:2" ht="15">
      <c r="A223" s="128" t="s">
        <v>5760</v>
      </c>
      <c r="B223" s="3">
        <v>8</v>
      </c>
    </row>
    <row r="224" spans="1:2" ht="15">
      <c r="A224" s="128" t="s">
        <v>5730</v>
      </c>
      <c r="B224" s="3">
        <v>2</v>
      </c>
    </row>
    <row r="225" spans="1:2" ht="15">
      <c r="A225" s="128" t="s">
        <v>5748</v>
      </c>
      <c r="B225" s="3">
        <v>1</v>
      </c>
    </row>
    <row r="226" spans="1:2" ht="15">
      <c r="A226" s="128" t="s">
        <v>5752</v>
      </c>
      <c r="B226" s="3">
        <v>1</v>
      </c>
    </row>
    <row r="227" spans="1:2" ht="15">
      <c r="A227" s="128" t="s">
        <v>5742</v>
      </c>
      <c r="B227" s="3">
        <v>1</v>
      </c>
    </row>
    <row r="228" spans="1:2" ht="15">
      <c r="A228" s="128" t="s">
        <v>5718</v>
      </c>
      <c r="B228" s="3">
        <v>3</v>
      </c>
    </row>
    <row r="229" spans="1:2" ht="15">
      <c r="A229" s="128" t="s">
        <v>5726</v>
      </c>
      <c r="B229" s="3">
        <v>1</v>
      </c>
    </row>
    <row r="230" spans="1:2" ht="15">
      <c r="A230" s="128" t="s">
        <v>5744</v>
      </c>
      <c r="B230" s="3">
        <v>1</v>
      </c>
    </row>
    <row r="231" spans="1:2" ht="15">
      <c r="A231" s="128" t="s">
        <v>5754</v>
      </c>
      <c r="B231" s="3">
        <v>3</v>
      </c>
    </row>
    <row r="232" spans="1:2" ht="15">
      <c r="A232" s="128" t="s">
        <v>5756</v>
      </c>
      <c r="B232" s="3">
        <v>8</v>
      </c>
    </row>
    <row r="233" spans="1:2" ht="15">
      <c r="A233" s="128" t="s">
        <v>5764</v>
      </c>
      <c r="B233" s="3">
        <v>1</v>
      </c>
    </row>
    <row r="234" spans="1:2" ht="15">
      <c r="A234" s="128" t="s">
        <v>5735</v>
      </c>
      <c r="B234" s="3">
        <v>4</v>
      </c>
    </row>
    <row r="235" spans="1:2" ht="15">
      <c r="A235" s="128" t="s">
        <v>5738</v>
      </c>
      <c r="B235" s="3">
        <v>1</v>
      </c>
    </row>
    <row r="236" spans="1:2" ht="15">
      <c r="A236" s="127" t="s">
        <v>5803</v>
      </c>
      <c r="B236" s="3"/>
    </row>
    <row r="237" spans="1:2" ht="15">
      <c r="A237" s="128" t="s">
        <v>5740</v>
      </c>
      <c r="B237" s="3">
        <v>2</v>
      </c>
    </row>
    <row r="238" spans="1:2" ht="15">
      <c r="A238" s="128" t="s">
        <v>5741</v>
      </c>
      <c r="B238" s="3">
        <v>3</v>
      </c>
    </row>
    <row r="239" spans="1:2" ht="15">
      <c r="A239" s="128" t="s">
        <v>5763</v>
      </c>
      <c r="B239" s="3">
        <v>1</v>
      </c>
    </row>
    <row r="240" spans="1:2" ht="15">
      <c r="A240" s="128" t="s">
        <v>5760</v>
      </c>
      <c r="B240" s="3">
        <v>1</v>
      </c>
    </row>
    <row r="241" spans="1:2" ht="15">
      <c r="A241" s="128" t="s">
        <v>5754</v>
      </c>
      <c r="B241" s="3">
        <v>6</v>
      </c>
    </row>
    <row r="242" spans="1:2" ht="15">
      <c r="A242" s="128" t="s">
        <v>5756</v>
      </c>
      <c r="B242" s="3">
        <v>3</v>
      </c>
    </row>
    <row r="243" spans="1:2" ht="15">
      <c r="A243" s="128" t="s">
        <v>5737</v>
      </c>
      <c r="B243" s="3">
        <v>1</v>
      </c>
    </row>
    <row r="244" spans="1:2" ht="15">
      <c r="A244" s="128" t="s">
        <v>5764</v>
      </c>
      <c r="B244" s="3">
        <v>6</v>
      </c>
    </row>
    <row r="245" spans="1:2" ht="15">
      <c r="A245" s="128" t="s">
        <v>5728</v>
      </c>
      <c r="B245" s="3">
        <v>4</v>
      </c>
    </row>
    <row r="246" spans="1:2" ht="15">
      <c r="A246" s="128" t="s">
        <v>5721</v>
      </c>
      <c r="B246" s="3">
        <v>2</v>
      </c>
    </row>
    <row r="247" spans="1:2" ht="15">
      <c r="A247" s="128" t="s">
        <v>5738</v>
      </c>
      <c r="B247" s="3">
        <v>14</v>
      </c>
    </row>
    <row r="248" spans="1:2" ht="15">
      <c r="A248" s="127" t="s">
        <v>5804</v>
      </c>
      <c r="B248" s="3"/>
    </row>
    <row r="249" spans="1:2" ht="15">
      <c r="A249" s="128" t="s">
        <v>5766</v>
      </c>
      <c r="B249" s="3">
        <v>3</v>
      </c>
    </row>
    <row r="250" spans="1:2" ht="15">
      <c r="A250" s="128" t="s">
        <v>5740</v>
      </c>
      <c r="B250" s="3">
        <v>3</v>
      </c>
    </row>
    <row r="251" spans="1:2" ht="15">
      <c r="A251" s="128" t="s">
        <v>5741</v>
      </c>
      <c r="B251" s="3">
        <v>2</v>
      </c>
    </row>
    <row r="252" spans="1:2" ht="15">
      <c r="A252" s="128" t="s">
        <v>5763</v>
      </c>
      <c r="B252" s="3">
        <v>3</v>
      </c>
    </row>
    <row r="253" spans="1:2" ht="15">
      <c r="A253" s="128" t="s">
        <v>5750</v>
      </c>
      <c r="B253" s="3">
        <v>2</v>
      </c>
    </row>
    <row r="254" spans="1:2" ht="15">
      <c r="A254" s="128" t="s">
        <v>5802</v>
      </c>
      <c r="B254" s="3">
        <v>5</v>
      </c>
    </row>
    <row r="255" spans="1:2" ht="15">
      <c r="A255" s="128" t="s">
        <v>5730</v>
      </c>
      <c r="B255" s="3">
        <v>1</v>
      </c>
    </row>
    <row r="256" spans="1:2" ht="15">
      <c r="A256" s="128" t="s">
        <v>5742</v>
      </c>
      <c r="B256" s="3">
        <v>1</v>
      </c>
    </row>
    <row r="257" spans="1:2" ht="15">
      <c r="A257" s="128" t="s">
        <v>5718</v>
      </c>
      <c r="B257" s="3">
        <v>3</v>
      </c>
    </row>
    <row r="258" spans="1:2" ht="15">
      <c r="A258" s="128" t="s">
        <v>5726</v>
      </c>
      <c r="B258" s="3">
        <v>2</v>
      </c>
    </row>
    <row r="259" spans="1:2" ht="15">
      <c r="A259" s="128" t="s">
        <v>5733</v>
      </c>
      <c r="B259" s="3">
        <v>2</v>
      </c>
    </row>
    <row r="260" spans="1:2" ht="15">
      <c r="A260" s="128" t="s">
        <v>5744</v>
      </c>
      <c r="B260" s="3">
        <v>1</v>
      </c>
    </row>
    <row r="261" spans="1:2" ht="15">
      <c r="A261" s="128" t="s">
        <v>5754</v>
      </c>
      <c r="B261" s="3">
        <v>1</v>
      </c>
    </row>
    <row r="262" spans="1:2" ht="15">
      <c r="A262" s="128" t="s">
        <v>5756</v>
      </c>
      <c r="B262" s="3">
        <v>6</v>
      </c>
    </row>
    <row r="263" spans="1:2" ht="15">
      <c r="A263" s="128" t="s">
        <v>5737</v>
      </c>
      <c r="B263" s="3">
        <v>1</v>
      </c>
    </row>
    <row r="264" spans="1:2" ht="15">
      <c r="A264" s="128" t="s">
        <v>5764</v>
      </c>
      <c r="B264" s="3">
        <v>7</v>
      </c>
    </row>
    <row r="265" spans="1:2" ht="15">
      <c r="A265" s="128" t="s">
        <v>5728</v>
      </c>
      <c r="B265" s="3">
        <v>1</v>
      </c>
    </row>
    <row r="266" spans="1:2" ht="15">
      <c r="A266" s="128" t="s">
        <v>5735</v>
      </c>
      <c r="B266" s="3">
        <v>3</v>
      </c>
    </row>
    <row r="267" spans="1:2" ht="15">
      <c r="A267" s="128" t="s">
        <v>5721</v>
      </c>
      <c r="B267" s="3">
        <v>1</v>
      </c>
    </row>
    <row r="268" spans="1:2" ht="15">
      <c r="A268" s="127" t="s">
        <v>5805</v>
      </c>
      <c r="B268" s="3"/>
    </row>
    <row r="269" spans="1:2" ht="15">
      <c r="A269" s="128" t="s">
        <v>5766</v>
      </c>
      <c r="B269" s="3">
        <v>1</v>
      </c>
    </row>
    <row r="270" spans="1:2" ht="15">
      <c r="A270" s="128" t="s">
        <v>5740</v>
      </c>
      <c r="B270" s="3">
        <v>1</v>
      </c>
    </row>
    <row r="271" spans="1:2" ht="15">
      <c r="A271" s="128" t="s">
        <v>5763</v>
      </c>
      <c r="B271" s="3">
        <v>2</v>
      </c>
    </row>
    <row r="272" spans="1:2" ht="15">
      <c r="A272" s="128" t="s">
        <v>5802</v>
      </c>
      <c r="B272" s="3">
        <v>1</v>
      </c>
    </row>
    <row r="273" spans="1:2" ht="15">
      <c r="A273" s="128" t="s">
        <v>5760</v>
      </c>
      <c r="B273" s="3">
        <v>1</v>
      </c>
    </row>
    <row r="274" spans="1:2" ht="15">
      <c r="A274" s="128" t="s">
        <v>5730</v>
      </c>
      <c r="B274" s="3">
        <v>1</v>
      </c>
    </row>
    <row r="275" spans="1:2" ht="15">
      <c r="A275" s="128" t="s">
        <v>5733</v>
      </c>
      <c r="B275" s="3">
        <v>1</v>
      </c>
    </row>
    <row r="276" spans="1:2" ht="15">
      <c r="A276" s="128" t="s">
        <v>5764</v>
      </c>
      <c r="B276" s="3">
        <v>1</v>
      </c>
    </row>
    <row r="277" spans="1:2" ht="15">
      <c r="A277" s="125" t="s">
        <v>5714</v>
      </c>
      <c r="B277" s="3">
        <v>345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1962</v>
      </c>
      <c r="AE2" s="13" t="s">
        <v>1963</v>
      </c>
      <c r="AF2" s="13" t="s">
        <v>1964</v>
      </c>
      <c r="AG2" s="13" t="s">
        <v>1965</v>
      </c>
      <c r="AH2" s="13" t="s">
        <v>1966</v>
      </c>
      <c r="AI2" s="13" t="s">
        <v>1967</v>
      </c>
      <c r="AJ2" s="13" t="s">
        <v>1968</v>
      </c>
      <c r="AK2" s="13" t="s">
        <v>1969</v>
      </c>
      <c r="AL2" s="13" t="s">
        <v>1970</v>
      </c>
      <c r="AM2" s="13" t="s">
        <v>1971</v>
      </c>
      <c r="AN2" s="13" t="s">
        <v>1972</v>
      </c>
      <c r="AO2" s="13" t="s">
        <v>1973</v>
      </c>
      <c r="AP2" s="13" t="s">
        <v>1974</v>
      </c>
      <c r="AQ2" s="13" t="s">
        <v>1975</v>
      </c>
      <c r="AR2" s="13" t="s">
        <v>1976</v>
      </c>
      <c r="AS2" s="13" t="s">
        <v>192</v>
      </c>
      <c r="AT2" s="13" t="s">
        <v>1977</v>
      </c>
      <c r="AU2" s="13" t="s">
        <v>1978</v>
      </c>
      <c r="AV2" s="13" t="s">
        <v>1979</v>
      </c>
      <c r="AW2" s="13" t="s">
        <v>1980</v>
      </c>
      <c r="AX2" s="13" t="s">
        <v>1981</v>
      </c>
      <c r="AY2" s="13" t="s">
        <v>1982</v>
      </c>
      <c r="AZ2" s="13" t="s">
        <v>4678</v>
      </c>
      <c r="BA2" s="119" t="s">
        <v>5104</v>
      </c>
      <c r="BB2" s="119" t="s">
        <v>5107</v>
      </c>
      <c r="BC2" s="119" t="s">
        <v>5109</v>
      </c>
      <c r="BD2" s="119" t="s">
        <v>5110</v>
      </c>
      <c r="BE2" s="119" t="s">
        <v>5112</v>
      </c>
      <c r="BF2" s="119" t="s">
        <v>5114</v>
      </c>
      <c r="BG2" s="119" t="s">
        <v>5116</v>
      </c>
      <c r="BH2" s="119" t="s">
        <v>5219</v>
      </c>
      <c r="BI2" s="119" t="s">
        <v>5232</v>
      </c>
      <c r="BJ2" s="119" t="s">
        <v>5333</v>
      </c>
      <c r="BK2" s="119" t="s">
        <v>5699</v>
      </c>
      <c r="BL2" s="119" t="s">
        <v>5700</v>
      </c>
      <c r="BM2" s="119" t="s">
        <v>5701</v>
      </c>
      <c r="BN2" s="119" t="s">
        <v>5702</v>
      </c>
      <c r="BO2" s="119" t="s">
        <v>5703</v>
      </c>
      <c r="BP2" s="119" t="s">
        <v>5704</v>
      </c>
      <c r="BQ2" s="119" t="s">
        <v>5705</v>
      </c>
      <c r="BR2" s="119" t="s">
        <v>5706</v>
      </c>
      <c r="BS2" s="119" t="s">
        <v>5708</v>
      </c>
      <c r="BT2" s="3"/>
      <c r="BU2" s="3"/>
    </row>
    <row r="3" spans="1:73" ht="15" customHeight="1">
      <c r="A3" s="64" t="s">
        <v>212</v>
      </c>
      <c r="B3" s="65"/>
      <c r="C3" s="65" t="s">
        <v>64</v>
      </c>
      <c r="D3" s="66">
        <v>162.12157680453814</v>
      </c>
      <c r="E3" s="68"/>
      <c r="F3" s="100" t="s">
        <v>3578</v>
      </c>
      <c r="G3" s="65"/>
      <c r="H3" s="69" t="s">
        <v>212</v>
      </c>
      <c r="I3" s="70"/>
      <c r="J3" s="70"/>
      <c r="K3" s="69" t="s">
        <v>4138</v>
      </c>
      <c r="L3" s="73">
        <v>2.0953911328410015</v>
      </c>
      <c r="M3" s="74">
        <v>7775.37548828125</v>
      </c>
      <c r="N3" s="74">
        <v>5652.3759765625</v>
      </c>
      <c r="O3" s="75"/>
      <c r="P3" s="76"/>
      <c r="Q3" s="76"/>
      <c r="R3" s="48"/>
      <c r="S3" s="48">
        <v>1</v>
      </c>
      <c r="T3" s="48">
        <v>1</v>
      </c>
      <c r="U3" s="49">
        <v>2</v>
      </c>
      <c r="V3" s="49">
        <v>0.5</v>
      </c>
      <c r="W3" s="49">
        <v>0</v>
      </c>
      <c r="X3" s="49">
        <v>1.459458</v>
      </c>
      <c r="Y3" s="49">
        <v>0</v>
      </c>
      <c r="Z3" s="49">
        <v>0</v>
      </c>
      <c r="AA3" s="71">
        <v>3</v>
      </c>
      <c r="AB3" s="71"/>
      <c r="AC3" s="72"/>
      <c r="AD3" s="78" t="s">
        <v>1983</v>
      </c>
      <c r="AE3" s="78">
        <v>192</v>
      </c>
      <c r="AF3" s="78">
        <v>349</v>
      </c>
      <c r="AG3" s="78">
        <v>843</v>
      </c>
      <c r="AH3" s="78">
        <v>976</v>
      </c>
      <c r="AI3" s="78"/>
      <c r="AJ3" s="78" t="s">
        <v>2411</v>
      </c>
      <c r="AK3" s="78" t="s">
        <v>2780</v>
      </c>
      <c r="AL3" s="83" t="s">
        <v>3040</v>
      </c>
      <c r="AM3" s="78"/>
      <c r="AN3" s="80">
        <v>41240.530625</v>
      </c>
      <c r="AO3" s="78"/>
      <c r="AP3" s="78" t="b">
        <v>1</v>
      </c>
      <c r="AQ3" s="78" t="b">
        <v>0</v>
      </c>
      <c r="AR3" s="78" t="b">
        <v>1</v>
      </c>
      <c r="AS3" s="78" t="s">
        <v>1909</v>
      </c>
      <c r="AT3" s="78">
        <v>15</v>
      </c>
      <c r="AU3" s="83" t="s">
        <v>3559</v>
      </c>
      <c r="AV3" s="78" t="b">
        <v>0</v>
      </c>
      <c r="AW3" s="78" t="s">
        <v>3704</v>
      </c>
      <c r="AX3" s="83" t="s">
        <v>3705</v>
      </c>
      <c r="AY3" s="78" t="s">
        <v>66</v>
      </c>
      <c r="AZ3" s="78" t="str">
        <f>REPLACE(INDEX(GroupVertices[Group],MATCH(Vertices[[#This Row],[Vertex]],GroupVertices[Vertex],0)),1,1,"")</f>
        <v>29</v>
      </c>
      <c r="BA3" s="48"/>
      <c r="BB3" s="48"/>
      <c r="BC3" s="48"/>
      <c r="BD3" s="48"/>
      <c r="BE3" s="48"/>
      <c r="BF3" s="48"/>
      <c r="BG3" s="120" t="s">
        <v>4861</v>
      </c>
      <c r="BH3" s="120" t="s">
        <v>4861</v>
      </c>
      <c r="BI3" s="120" t="s">
        <v>4982</v>
      </c>
      <c r="BJ3" s="120" t="s">
        <v>4982</v>
      </c>
      <c r="BK3" s="120">
        <v>0</v>
      </c>
      <c r="BL3" s="123">
        <v>0</v>
      </c>
      <c r="BM3" s="120">
        <v>1</v>
      </c>
      <c r="BN3" s="123">
        <v>4.761904761904762</v>
      </c>
      <c r="BO3" s="120">
        <v>0</v>
      </c>
      <c r="BP3" s="123">
        <v>0</v>
      </c>
      <c r="BQ3" s="120">
        <v>20</v>
      </c>
      <c r="BR3" s="123">
        <v>95.23809523809524</v>
      </c>
      <c r="BS3" s="120">
        <v>21</v>
      </c>
      <c r="BT3" s="3"/>
      <c r="BU3" s="3"/>
    </row>
    <row r="4" spans="1:76" ht="15">
      <c r="A4" s="64" t="s">
        <v>531</v>
      </c>
      <c r="B4" s="65"/>
      <c r="C4" s="65" t="s">
        <v>64</v>
      </c>
      <c r="D4" s="66">
        <v>166.3562118646111</v>
      </c>
      <c r="E4" s="68"/>
      <c r="F4" s="100" t="s">
        <v>3579</v>
      </c>
      <c r="G4" s="65"/>
      <c r="H4" s="69" t="s">
        <v>531</v>
      </c>
      <c r="I4" s="70"/>
      <c r="J4" s="70"/>
      <c r="K4" s="69" t="s">
        <v>4139</v>
      </c>
      <c r="L4" s="73">
        <v>1</v>
      </c>
      <c r="M4" s="74">
        <v>7775.37548828125</v>
      </c>
      <c r="N4" s="74">
        <v>6040.572265625</v>
      </c>
      <c r="O4" s="75"/>
      <c r="P4" s="76"/>
      <c r="Q4" s="76"/>
      <c r="R4" s="86"/>
      <c r="S4" s="48">
        <v>1</v>
      </c>
      <c r="T4" s="48">
        <v>0</v>
      </c>
      <c r="U4" s="49">
        <v>0</v>
      </c>
      <c r="V4" s="49">
        <v>0.333333</v>
      </c>
      <c r="W4" s="49">
        <v>0</v>
      </c>
      <c r="X4" s="49">
        <v>0.770269</v>
      </c>
      <c r="Y4" s="49">
        <v>0</v>
      </c>
      <c r="Z4" s="49">
        <v>0</v>
      </c>
      <c r="AA4" s="71">
        <v>4</v>
      </c>
      <c r="AB4" s="71"/>
      <c r="AC4" s="72"/>
      <c r="AD4" s="78" t="s">
        <v>1984</v>
      </c>
      <c r="AE4" s="78">
        <v>1417</v>
      </c>
      <c r="AF4" s="78">
        <v>12505</v>
      </c>
      <c r="AG4" s="78">
        <v>9742</v>
      </c>
      <c r="AH4" s="78">
        <v>6062</v>
      </c>
      <c r="AI4" s="78"/>
      <c r="AJ4" s="78" t="s">
        <v>2412</v>
      </c>
      <c r="AK4" s="78" t="s">
        <v>2781</v>
      </c>
      <c r="AL4" s="83" t="s">
        <v>3041</v>
      </c>
      <c r="AM4" s="78"/>
      <c r="AN4" s="80">
        <v>41016.525775462964</v>
      </c>
      <c r="AO4" s="83" t="s">
        <v>3205</v>
      </c>
      <c r="AP4" s="78" t="b">
        <v>0</v>
      </c>
      <c r="AQ4" s="78" t="b">
        <v>0</v>
      </c>
      <c r="AR4" s="78" t="b">
        <v>1</v>
      </c>
      <c r="AS4" s="78" t="s">
        <v>1909</v>
      </c>
      <c r="AT4" s="78">
        <v>317</v>
      </c>
      <c r="AU4" s="83" t="s">
        <v>3559</v>
      </c>
      <c r="AV4" s="78" t="b">
        <v>0</v>
      </c>
      <c r="AW4" s="78" t="s">
        <v>3704</v>
      </c>
      <c r="AX4" s="83" t="s">
        <v>3706</v>
      </c>
      <c r="AY4" s="78" t="s">
        <v>65</v>
      </c>
      <c r="AZ4" s="78" t="str">
        <f>REPLACE(INDEX(GroupVertices[Group],MATCH(Vertices[[#This Row],[Vertex]],GroupVertices[Vertex],0)),1,1,"")</f>
        <v>29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163.24189486584075</v>
      </c>
      <c r="E5" s="68"/>
      <c r="F5" s="100" t="s">
        <v>863</v>
      </c>
      <c r="G5" s="65"/>
      <c r="H5" s="69" t="s">
        <v>213</v>
      </c>
      <c r="I5" s="70"/>
      <c r="J5" s="70"/>
      <c r="K5" s="69" t="s">
        <v>4140</v>
      </c>
      <c r="L5" s="73">
        <v>2.0953911328410015</v>
      </c>
      <c r="M5" s="74">
        <v>6369.119140625</v>
      </c>
      <c r="N5" s="74">
        <v>7164.3515625</v>
      </c>
      <c r="O5" s="75"/>
      <c r="P5" s="76"/>
      <c r="Q5" s="76"/>
      <c r="R5" s="86"/>
      <c r="S5" s="48">
        <v>0</v>
      </c>
      <c r="T5" s="48">
        <v>4</v>
      </c>
      <c r="U5" s="49">
        <v>2</v>
      </c>
      <c r="V5" s="49">
        <v>0.166667</v>
      </c>
      <c r="W5" s="49">
        <v>0</v>
      </c>
      <c r="X5" s="49">
        <v>1.085233</v>
      </c>
      <c r="Y5" s="49">
        <v>0.25</v>
      </c>
      <c r="Z5" s="49">
        <v>0</v>
      </c>
      <c r="AA5" s="71">
        <v>5</v>
      </c>
      <c r="AB5" s="71"/>
      <c r="AC5" s="72"/>
      <c r="AD5" s="78" t="s">
        <v>1985</v>
      </c>
      <c r="AE5" s="78">
        <v>4993</v>
      </c>
      <c r="AF5" s="78">
        <v>3565</v>
      </c>
      <c r="AG5" s="78">
        <v>65511</v>
      </c>
      <c r="AH5" s="78">
        <v>69756</v>
      </c>
      <c r="AI5" s="78"/>
      <c r="AJ5" s="78" t="s">
        <v>2413</v>
      </c>
      <c r="AK5" s="78" t="s">
        <v>2782</v>
      </c>
      <c r="AL5" s="78"/>
      <c r="AM5" s="78"/>
      <c r="AN5" s="80">
        <v>39920.226273148146</v>
      </c>
      <c r="AO5" s="83" t="s">
        <v>3206</v>
      </c>
      <c r="AP5" s="78" t="b">
        <v>0</v>
      </c>
      <c r="AQ5" s="78" t="b">
        <v>0</v>
      </c>
      <c r="AR5" s="78" t="b">
        <v>1</v>
      </c>
      <c r="AS5" s="78" t="s">
        <v>1909</v>
      </c>
      <c r="AT5" s="78">
        <v>29</v>
      </c>
      <c r="AU5" s="83" t="s">
        <v>3560</v>
      </c>
      <c r="AV5" s="78" t="b">
        <v>0</v>
      </c>
      <c r="AW5" s="78" t="s">
        <v>3704</v>
      </c>
      <c r="AX5" s="83" t="s">
        <v>3707</v>
      </c>
      <c r="AY5" s="78" t="s">
        <v>66</v>
      </c>
      <c r="AZ5" s="78" t="str">
        <f>REPLACE(INDEX(GroupVertices[Group],MATCH(Vertices[[#This Row],[Vertex]],GroupVertices[Vertex],0)),1,1,"")</f>
        <v>13</v>
      </c>
      <c r="BA5" s="48"/>
      <c r="BB5" s="48"/>
      <c r="BC5" s="48"/>
      <c r="BD5" s="48"/>
      <c r="BE5" s="48"/>
      <c r="BF5" s="48"/>
      <c r="BG5" s="120" t="s">
        <v>5117</v>
      </c>
      <c r="BH5" s="120" t="s">
        <v>5117</v>
      </c>
      <c r="BI5" s="120" t="s">
        <v>5233</v>
      </c>
      <c r="BJ5" s="120" t="s">
        <v>5233</v>
      </c>
      <c r="BK5" s="120">
        <v>0</v>
      </c>
      <c r="BL5" s="123">
        <v>0</v>
      </c>
      <c r="BM5" s="120">
        <v>1</v>
      </c>
      <c r="BN5" s="123">
        <v>5.2631578947368425</v>
      </c>
      <c r="BO5" s="120">
        <v>0</v>
      </c>
      <c r="BP5" s="123">
        <v>0</v>
      </c>
      <c r="BQ5" s="120">
        <v>18</v>
      </c>
      <c r="BR5" s="123">
        <v>94.73684210526316</v>
      </c>
      <c r="BS5" s="120">
        <v>19</v>
      </c>
      <c r="BT5" s="2"/>
      <c r="BU5" s="3"/>
      <c r="BV5" s="3"/>
      <c r="BW5" s="3"/>
      <c r="BX5" s="3"/>
    </row>
    <row r="6" spans="1:76" ht="15">
      <c r="A6" s="64" t="s">
        <v>532</v>
      </c>
      <c r="B6" s="65"/>
      <c r="C6" s="65" t="s">
        <v>64</v>
      </c>
      <c r="D6" s="66">
        <v>162.3163087063628</v>
      </c>
      <c r="E6" s="68"/>
      <c r="F6" s="100" t="s">
        <v>3580</v>
      </c>
      <c r="G6" s="65"/>
      <c r="H6" s="69" t="s">
        <v>532</v>
      </c>
      <c r="I6" s="70"/>
      <c r="J6" s="70"/>
      <c r="K6" s="69" t="s">
        <v>4141</v>
      </c>
      <c r="L6" s="73">
        <v>1.2738477832102504</v>
      </c>
      <c r="M6" s="74">
        <v>6858.21240234375</v>
      </c>
      <c r="N6" s="74">
        <v>7552.18603515625</v>
      </c>
      <c r="O6" s="75"/>
      <c r="P6" s="76"/>
      <c r="Q6" s="76"/>
      <c r="R6" s="86"/>
      <c r="S6" s="48">
        <v>3</v>
      </c>
      <c r="T6" s="48">
        <v>0</v>
      </c>
      <c r="U6" s="49">
        <v>0.5</v>
      </c>
      <c r="V6" s="49">
        <v>0.142857</v>
      </c>
      <c r="W6" s="49">
        <v>0</v>
      </c>
      <c r="X6" s="49">
        <v>0.835923</v>
      </c>
      <c r="Y6" s="49">
        <v>0.3333333333333333</v>
      </c>
      <c r="Z6" s="49">
        <v>0</v>
      </c>
      <c r="AA6" s="71">
        <v>6</v>
      </c>
      <c r="AB6" s="71"/>
      <c r="AC6" s="72"/>
      <c r="AD6" s="78" t="s">
        <v>1986</v>
      </c>
      <c r="AE6" s="78">
        <v>723</v>
      </c>
      <c r="AF6" s="78">
        <v>908</v>
      </c>
      <c r="AG6" s="78">
        <v>3240</v>
      </c>
      <c r="AH6" s="78">
        <v>2457</v>
      </c>
      <c r="AI6" s="78"/>
      <c r="AJ6" s="78" t="s">
        <v>2414</v>
      </c>
      <c r="AK6" s="78" t="s">
        <v>2783</v>
      </c>
      <c r="AL6" s="83" t="s">
        <v>3042</v>
      </c>
      <c r="AM6" s="78"/>
      <c r="AN6" s="80">
        <v>40338.13793981481</v>
      </c>
      <c r="AO6" s="83" t="s">
        <v>3207</v>
      </c>
      <c r="AP6" s="78" t="b">
        <v>0</v>
      </c>
      <c r="AQ6" s="78" t="b">
        <v>0</v>
      </c>
      <c r="AR6" s="78" t="b">
        <v>1</v>
      </c>
      <c r="AS6" s="78" t="s">
        <v>1909</v>
      </c>
      <c r="AT6" s="78">
        <v>38</v>
      </c>
      <c r="AU6" s="83" t="s">
        <v>3561</v>
      </c>
      <c r="AV6" s="78" t="b">
        <v>1</v>
      </c>
      <c r="AW6" s="78" t="s">
        <v>3704</v>
      </c>
      <c r="AX6" s="83" t="s">
        <v>3708</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533</v>
      </c>
      <c r="B7" s="65"/>
      <c r="C7" s="65" t="s">
        <v>64</v>
      </c>
      <c r="D7" s="66">
        <v>162.06340108431502</v>
      </c>
      <c r="E7" s="68"/>
      <c r="F7" s="100" t="s">
        <v>3581</v>
      </c>
      <c r="G7" s="65"/>
      <c r="H7" s="69" t="s">
        <v>533</v>
      </c>
      <c r="I7" s="70"/>
      <c r="J7" s="70"/>
      <c r="K7" s="69" t="s">
        <v>4142</v>
      </c>
      <c r="L7" s="73">
        <v>1.2738477832102504</v>
      </c>
      <c r="M7" s="74">
        <v>6367.13427734375</v>
      </c>
      <c r="N7" s="74">
        <v>6709.74365234375</v>
      </c>
      <c r="O7" s="75"/>
      <c r="P7" s="76"/>
      <c r="Q7" s="76"/>
      <c r="R7" s="86"/>
      <c r="S7" s="48">
        <v>3</v>
      </c>
      <c r="T7" s="48">
        <v>0</v>
      </c>
      <c r="U7" s="49">
        <v>0.5</v>
      </c>
      <c r="V7" s="49">
        <v>0.142857</v>
      </c>
      <c r="W7" s="49">
        <v>0</v>
      </c>
      <c r="X7" s="49">
        <v>0.835923</v>
      </c>
      <c r="Y7" s="49">
        <v>0.3333333333333333</v>
      </c>
      <c r="Z7" s="49">
        <v>0</v>
      </c>
      <c r="AA7" s="71">
        <v>7</v>
      </c>
      <c r="AB7" s="71"/>
      <c r="AC7" s="72"/>
      <c r="AD7" s="78" t="s">
        <v>1987</v>
      </c>
      <c r="AE7" s="78">
        <v>74</v>
      </c>
      <c r="AF7" s="78">
        <v>182</v>
      </c>
      <c r="AG7" s="78">
        <v>44</v>
      </c>
      <c r="AH7" s="78">
        <v>209</v>
      </c>
      <c r="AI7" s="78"/>
      <c r="AJ7" s="78" t="s">
        <v>2415</v>
      </c>
      <c r="AK7" s="78" t="s">
        <v>1949</v>
      </c>
      <c r="AL7" s="83" t="s">
        <v>3043</v>
      </c>
      <c r="AM7" s="78"/>
      <c r="AN7" s="80">
        <v>43194.584085648145</v>
      </c>
      <c r="AO7" s="83" t="s">
        <v>3208</v>
      </c>
      <c r="AP7" s="78" t="b">
        <v>0</v>
      </c>
      <c r="AQ7" s="78" t="b">
        <v>0</v>
      </c>
      <c r="AR7" s="78" t="b">
        <v>0</v>
      </c>
      <c r="AS7" s="78" t="s">
        <v>1909</v>
      </c>
      <c r="AT7" s="78">
        <v>2</v>
      </c>
      <c r="AU7" s="83" t="s">
        <v>3559</v>
      </c>
      <c r="AV7" s="78" t="b">
        <v>0</v>
      </c>
      <c r="AW7" s="78" t="s">
        <v>3704</v>
      </c>
      <c r="AX7" s="83" t="s">
        <v>3709</v>
      </c>
      <c r="AY7" s="78" t="s">
        <v>65</v>
      </c>
      <c r="AZ7" s="78" t="str">
        <f>REPLACE(INDEX(GroupVertices[Group],MATCH(Vertices[[#This Row],[Vertex]],GroupVertices[Vertex],0)),1,1,"")</f>
        <v>13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534</v>
      </c>
      <c r="B8" s="65"/>
      <c r="C8" s="65" t="s">
        <v>64</v>
      </c>
      <c r="D8" s="66">
        <v>437.59650129241504</v>
      </c>
      <c r="E8" s="68"/>
      <c r="F8" s="100" t="s">
        <v>3582</v>
      </c>
      <c r="G8" s="65"/>
      <c r="H8" s="69" t="s">
        <v>534</v>
      </c>
      <c r="I8" s="70"/>
      <c r="J8" s="70"/>
      <c r="K8" s="69" t="s">
        <v>4143</v>
      </c>
      <c r="L8" s="73">
        <v>1.2738477832102504</v>
      </c>
      <c r="M8" s="74">
        <v>6983.49267578125</v>
      </c>
      <c r="N8" s="74">
        <v>6587.57666015625</v>
      </c>
      <c r="O8" s="75"/>
      <c r="P8" s="76"/>
      <c r="Q8" s="76"/>
      <c r="R8" s="86"/>
      <c r="S8" s="48">
        <v>3</v>
      </c>
      <c r="T8" s="48">
        <v>0</v>
      </c>
      <c r="U8" s="49">
        <v>0.5</v>
      </c>
      <c r="V8" s="49">
        <v>0.142857</v>
      </c>
      <c r="W8" s="49">
        <v>0</v>
      </c>
      <c r="X8" s="49">
        <v>0.835923</v>
      </c>
      <c r="Y8" s="49">
        <v>0.3333333333333333</v>
      </c>
      <c r="Z8" s="49">
        <v>0</v>
      </c>
      <c r="AA8" s="71">
        <v>8</v>
      </c>
      <c r="AB8" s="71"/>
      <c r="AC8" s="72"/>
      <c r="AD8" s="78" t="s">
        <v>1988</v>
      </c>
      <c r="AE8" s="78">
        <v>261</v>
      </c>
      <c r="AF8" s="78">
        <v>791131</v>
      </c>
      <c r="AG8" s="78">
        <v>98401</v>
      </c>
      <c r="AH8" s="78">
        <v>2326</v>
      </c>
      <c r="AI8" s="78"/>
      <c r="AJ8" s="78" t="s">
        <v>2416</v>
      </c>
      <c r="AK8" s="78"/>
      <c r="AL8" s="83" t="s">
        <v>3044</v>
      </c>
      <c r="AM8" s="78"/>
      <c r="AN8" s="80">
        <v>41686.65694444445</v>
      </c>
      <c r="AO8" s="83" t="s">
        <v>3209</v>
      </c>
      <c r="AP8" s="78" t="b">
        <v>0</v>
      </c>
      <c r="AQ8" s="78" t="b">
        <v>0</v>
      </c>
      <c r="AR8" s="78" t="b">
        <v>0</v>
      </c>
      <c r="AS8" s="78" t="s">
        <v>1909</v>
      </c>
      <c r="AT8" s="78">
        <v>15331</v>
      </c>
      <c r="AU8" s="83" t="s">
        <v>3559</v>
      </c>
      <c r="AV8" s="78" t="b">
        <v>1</v>
      </c>
      <c r="AW8" s="78" t="s">
        <v>3704</v>
      </c>
      <c r="AX8" s="83" t="s">
        <v>3710</v>
      </c>
      <c r="AY8" s="78" t="s">
        <v>65</v>
      </c>
      <c r="AZ8" s="78" t="str">
        <f>REPLACE(INDEX(GroupVertices[Group],MATCH(Vertices[[#This Row],[Vertex]],GroupVertices[Vertex],0)),1,1,"")</f>
        <v>13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222</v>
      </c>
      <c r="B9" s="65"/>
      <c r="C9" s="65" t="s">
        <v>64</v>
      </c>
      <c r="D9" s="66">
        <v>163.6588789203741</v>
      </c>
      <c r="E9" s="68"/>
      <c r="F9" s="100" t="s">
        <v>872</v>
      </c>
      <c r="G9" s="65"/>
      <c r="H9" s="69" t="s">
        <v>222</v>
      </c>
      <c r="I9" s="70"/>
      <c r="J9" s="70"/>
      <c r="K9" s="69" t="s">
        <v>4144</v>
      </c>
      <c r="L9" s="73">
        <v>2.369238916051252</v>
      </c>
      <c r="M9" s="74">
        <v>6755.73291015625</v>
      </c>
      <c r="N9" s="74">
        <v>7044.20703125</v>
      </c>
      <c r="O9" s="75"/>
      <c r="P9" s="76"/>
      <c r="Q9" s="76"/>
      <c r="R9" s="86"/>
      <c r="S9" s="48">
        <v>2</v>
      </c>
      <c r="T9" s="48">
        <v>3</v>
      </c>
      <c r="U9" s="49">
        <v>2.5</v>
      </c>
      <c r="V9" s="49">
        <v>0.2</v>
      </c>
      <c r="W9" s="49">
        <v>0</v>
      </c>
      <c r="X9" s="49">
        <v>1.321758</v>
      </c>
      <c r="Y9" s="49">
        <v>0.3</v>
      </c>
      <c r="Z9" s="49">
        <v>0</v>
      </c>
      <c r="AA9" s="71">
        <v>9</v>
      </c>
      <c r="AB9" s="71"/>
      <c r="AC9" s="72"/>
      <c r="AD9" s="78" t="s">
        <v>1989</v>
      </c>
      <c r="AE9" s="78">
        <v>4470</v>
      </c>
      <c r="AF9" s="78">
        <v>4762</v>
      </c>
      <c r="AG9" s="78">
        <v>81704</v>
      </c>
      <c r="AH9" s="78">
        <v>181490</v>
      </c>
      <c r="AI9" s="78"/>
      <c r="AJ9" s="78" t="s">
        <v>2417</v>
      </c>
      <c r="AK9" s="78" t="s">
        <v>2784</v>
      </c>
      <c r="AL9" s="83" t="s">
        <v>3045</v>
      </c>
      <c r="AM9" s="78"/>
      <c r="AN9" s="80">
        <v>40585.960543981484</v>
      </c>
      <c r="AO9" s="83" t="s">
        <v>3210</v>
      </c>
      <c r="AP9" s="78" t="b">
        <v>0</v>
      </c>
      <c r="AQ9" s="78" t="b">
        <v>0</v>
      </c>
      <c r="AR9" s="78" t="b">
        <v>1</v>
      </c>
      <c r="AS9" s="78" t="s">
        <v>1909</v>
      </c>
      <c r="AT9" s="78">
        <v>203</v>
      </c>
      <c r="AU9" s="83" t="s">
        <v>3559</v>
      </c>
      <c r="AV9" s="78" t="b">
        <v>0</v>
      </c>
      <c r="AW9" s="78" t="s">
        <v>3704</v>
      </c>
      <c r="AX9" s="83" t="s">
        <v>3711</v>
      </c>
      <c r="AY9" s="78" t="s">
        <v>66</v>
      </c>
      <c r="AZ9" s="78" t="str">
        <f>REPLACE(INDEX(GroupVertices[Group],MATCH(Vertices[[#This Row],[Vertex]],GroupVertices[Vertex],0)),1,1,"")</f>
        <v>13</v>
      </c>
      <c r="BA9" s="48" t="s">
        <v>771</v>
      </c>
      <c r="BB9" s="48" t="s">
        <v>771</v>
      </c>
      <c r="BC9" s="48" t="s">
        <v>801</v>
      </c>
      <c r="BD9" s="48" t="s">
        <v>801</v>
      </c>
      <c r="BE9" s="48"/>
      <c r="BF9" s="48"/>
      <c r="BG9" s="120" t="s">
        <v>4848</v>
      </c>
      <c r="BH9" s="120" t="s">
        <v>4848</v>
      </c>
      <c r="BI9" s="120" t="s">
        <v>4971</v>
      </c>
      <c r="BJ9" s="120" t="s">
        <v>4971</v>
      </c>
      <c r="BK9" s="120">
        <v>0</v>
      </c>
      <c r="BL9" s="123">
        <v>0</v>
      </c>
      <c r="BM9" s="120">
        <v>2</v>
      </c>
      <c r="BN9" s="123">
        <v>5</v>
      </c>
      <c r="BO9" s="120">
        <v>0</v>
      </c>
      <c r="BP9" s="123">
        <v>0</v>
      </c>
      <c r="BQ9" s="120">
        <v>38</v>
      </c>
      <c r="BR9" s="123">
        <v>95</v>
      </c>
      <c r="BS9" s="120">
        <v>40</v>
      </c>
      <c r="BT9" s="2"/>
      <c r="BU9" s="3"/>
      <c r="BV9" s="3"/>
      <c r="BW9" s="3"/>
      <c r="BX9" s="3"/>
    </row>
    <row r="10" spans="1:76" ht="15">
      <c r="A10" s="64" t="s">
        <v>214</v>
      </c>
      <c r="B10" s="65"/>
      <c r="C10" s="65" t="s">
        <v>64</v>
      </c>
      <c r="D10" s="66">
        <v>162.12366695017488</v>
      </c>
      <c r="E10" s="68"/>
      <c r="F10" s="100" t="s">
        <v>864</v>
      </c>
      <c r="G10" s="65"/>
      <c r="H10" s="69" t="s">
        <v>214</v>
      </c>
      <c r="I10" s="70"/>
      <c r="J10" s="70"/>
      <c r="K10" s="69" t="s">
        <v>4145</v>
      </c>
      <c r="L10" s="73">
        <v>1</v>
      </c>
      <c r="M10" s="74">
        <v>7291.9765625</v>
      </c>
      <c r="N10" s="74">
        <v>8515.9140625</v>
      </c>
      <c r="O10" s="75"/>
      <c r="P10" s="76"/>
      <c r="Q10" s="76"/>
      <c r="R10" s="86"/>
      <c r="S10" s="48">
        <v>0</v>
      </c>
      <c r="T10" s="48">
        <v>1</v>
      </c>
      <c r="U10" s="49">
        <v>0</v>
      </c>
      <c r="V10" s="49">
        <v>0.043478</v>
      </c>
      <c r="W10" s="49">
        <v>0</v>
      </c>
      <c r="X10" s="49">
        <v>0.560344</v>
      </c>
      <c r="Y10" s="49">
        <v>0</v>
      </c>
      <c r="Z10" s="49">
        <v>0</v>
      </c>
      <c r="AA10" s="71">
        <v>10</v>
      </c>
      <c r="AB10" s="71"/>
      <c r="AC10" s="72"/>
      <c r="AD10" s="78" t="s">
        <v>1990</v>
      </c>
      <c r="AE10" s="78">
        <v>962</v>
      </c>
      <c r="AF10" s="78">
        <v>355</v>
      </c>
      <c r="AG10" s="78">
        <v>66843</v>
      </c>
      <c r="AH10" s="78">
        <v>13423</v>
      </c>
      <c r="AI10" s="78"/>
      <c r="AJ10" s="78" t="s">
        <v>2418</v>
      </c>
      <c r="AK10" s="78"/>
      <c r="AL10" s="78"/>
      <c r="AM10" s="78"/>
      <c r="AN10" s="80">
        <v>39974.026655092595</v>
      </c>
      <c r="AO10" s="78"/>
      <c r="AP10" s="78" t="b">
        <v>0</v>
      </c>
      <c r="AQ10" s="78" t="b">
        <v>0</v>
      </c>
      <c r="AR10" s="78" t="b">
        <v>0</v>
      </c>
      <c r="AS10" s="78" t="s">
        <v>3550</v>
      </c>
      <c r="AT10" s="78">
        <v>70</v>
      </c>
      <c r="AU10" s="83" t="s">
        <v>3559</v>
      </c>
      <c r="AV10" s="78" t="b">
        <v>0</v>
      </c>
      <c r="AW10" s="78" t="s">
        <v>3704</v>
      </c>
      <c r="AX10" s="83" t="s">
        <v>3712</v>
      </c>
      <c r="AY10" s="78" t="s">
        <v>66</v>
      </c>
      <c r="AZ10" s="78" t="str">
        <f>REPLACE(INDEX(GroupVertices[Group],MATCH(Vertices[[#This Row],[Vertex]],GroupVertices[Vertex],0)),1,1,"")</f>
        <v>7</v>
      </c>
      <c r="BA10" s="48"/>
      <c r="BB10" s="48"/>
      <c r="BC10" s="48"/>
      <c r="BD10" s="48"/>
      <c r="BE10" s="48" t="s">
        <v>819</v>
      </c>
      <c r="BF10" s="48" t="s">
        <v>819</v>
      </c>
      <c r="BG10" s="120" t="s">
        <v>5118</v>
      </c>
      <c r="BH10" s="120" t="s">
        <v>5118</v>
      </c>
      <c r="BI10" s="120" t="s">
        <v>5234</v>
      </c>
      <c r="BJ10" s="120" t="s">
        <v>5234</v>
      </c>
      <c r="BK10" s="120">
        <v>1</v>
      </c>
      <c r="BL10" s="123">
        <v>4.761904761904762</v>
      </c>
      <c r="BM10" s="120">
        <v>0</v>
      </c>
      <c r="BN10" s="123">
        <v>0</v>
      </c>
      <c r="BO10" s="120">
        <v>0</v>
      </c>
      <c r="BP10" s="123">
        <v>0</v>
      </c>
      <c r="BQ10" s="120">
        <v>20</v>
      </c>
      <c r="BR10" s="123">
        <v>95.23809523809524</v>
      </c>
      <c r="BS10" s="120">
        <v>21</v>
      </c>
      <c r="BT10" s="2"/>
      <c r="BU10" s="3"/>
      <c r="BV10" s="3"/>
      <c r="BW10" s="3"/>
      <c r="BX10" s="3"/>
    </row>
    <row r="11" spans="1:76" ht="15">
      <c r="A11" s="64" t="s">
        <v>227</v>
      </c>
      <c r="B11" s="65"/>
      <c r="C11" s="65" t="s">
        <v>64</v>
      </c>
      <c r="D11" s="66">
        <v>169.12530647571018</v>
      </c>
      <c r="E11" s="68"/>
      <c r="F11" s="100" t="s">
        <v>3583</v>
      </c>
      <c r="G11" s="65"/>
      <c r="H11" s="69" t="s">
        <v>227</v>
      </c>
      <c r="I11" s="70"/>
      <c r="J11" s="70"/>
      <c r="K11" s="69" t="s">
        <v>4146</v>
      </c>
      <c r="L11" s="73">
        <v>73.2958147675061</v>
      </c>
      <c r="M11" s="74">
        <v>7869.8076171875</v>
      </c>
      <c r="N11" s="74">
        <v>8705.3544921875</v>
      </c>
      <c r="O11" s="75"/>
      <c r="P11" s="76"/>
      <c r="Q11" s="76"/>
      <c r="R11" s="86"/>
      <c r="S11" s="48">
        <v>13</v>
      </c>
      <c r="T11" s="48">
        <v>1</v>
      </c>
      <c r="U11" s="49">
        <v>132</v>
      </c>
      <c r="V11" s="49">
        <v>0.083333</v>
      </c>
      <c r="W11" s="49">
        <v>0</v>
      </c>
      <c r="X11" s="49">
        <v>6.275854</v>
      </c>
      <c r="Y11" s="49">
        <v>0</v>
      </c>
      <c r="Z11" s="49">
        <v>0</v>
      </c>
      <c r="AA11" s="71">
        <v>11</v>
      </c>
      <c r="AB11" s="71"/>
      <c r="AC11" s="72"/>
      <c r="AD11" s="78" t="s">
        <v>1991</v>
      </c>
      <c r="AE11" s="78">
        <v>923</v>
      </c>
      <c r="AF11" s="78">
        <v>20454</v>
      </c>
      <c r="AG11" s="78">
        <v>10186</v>
      </c>
      <c r="AH11" s="78">
        <v>2404</v>
      </c>
      <c r="AI11" s="78"/>
      <c r="AJ11" s="78" t="s">
        <v>2419</v>
      </c>
      <c r="AK11" s="78" t="s">
        <v>2785</v>
      </c>
      <c r="AL11" s="83" t="s">
        <v>3046</v>
      </c>
      <c r="AM11" s="78"/>
      <c r="AN11" s="80">
        <v>41771.61319444444</v>
      </c>
      <c r="AO11" s="83" t="s">
        <v>3211</v>
      </c>
      <c r="AP11" s="78" t="b">
        <v>0</v>
      </c>
      <c r="AQ11" s="78" t="b">
        <v>0</v>
      </c>
      <c r="AR11" s="78" t="b">
        <v>1</v>
      </c>
      <c r="AS11" s="78" t="s">
        <v>3551</v>
      </c>
      <c r="AT11" s="78">
        <v>163</v>
      </c>
      <c r="AU11" s="83" t="s">
        <v>3559</v>
      </c>
      <c r="AV11" s="78" t="b">
        <v>0</v>
      </c>
      <c r="AW11" s="78" t="s">
        <v>3704</v>
      </c>
      <c r="AX11" s="83" t="s">
        <v>3713</v>
      </c>
      <c r="AY11" s="78" t="s">
        <v>66</v>
      </c>
      <c r="AZ11" s="78" t="str">
        <f>REPLACE(INDEX(GroupVertices[Group],MATCH(Vertices[[#This Row],[Vertex]],GroupVertices[Vertex],0)),1,1,"")</f>
        <v>7</v>
      </c>
      <c r="BA11" s="48"/>
      <c r="BB11" s="48"/>
      <c r="BC11" s="48"/>
      <c r="BD11" s="48"/>
      <c r="BE11" s="48" t="s">
        <v>820</v>
      </c>
      <c r="BF11" s="48" t="s">
        <v>820</v>
      </c>
      <c r="BG11" s="120" t="s">
        <v>5119</v>
      </c>
      <c r="BH11" s="120" t="s">
        <v>5119</v>
      </c>
      <c r="BI11" s="120" t="s">
        <v>4967</v>
      </c>
      <c r="BJ11" s="120" t="s">
        <v>4967</v>
      </c>
      <c r="BK11" s="120">
        <v>1</v>
      </c>
      <c r="BL11" s="123">
        <v>2.4390243902439024</v>
      </c>
      <c r="BM11" s="120">
        <v>0</v>
      </c>
      <c r="BN11" s="123">
        <v>0</v>
      </c>
      <c r="BO11" s="120">
        <v>0</v>
      </c>
      <c r="BP11" s="123">
        <v>0</v>
      </c>
      <c r="BQ11" s="120">
        <v>40</v>
      </c>
      <c r="BR11" s="123">
        <v>97.5609756097561</v>
      </c>
      <c r="BS11" s="120">
        <v>41</v>
      </c>
      <c r="BT11" s="2"/>
      <c r="BU11" s="3"/>
      <c r="BV11" s="3"/>
      <c r="BW11" s="3"/>
      <c r="BX11" s="3"/>
    </row>
    <row r="12" spans="1:76" ht="15">
      <c r="A12" s="64" t="s">
        <v>215</v>
      </c>
      <c r="B12" s="65"/>
      <c r="C12" s="65" t="s">
        <v>64</v>
      </c>
      <c r="D12" s="66">
        <v>162.1727853726387</v>
      </c>
      <c r="E12" s="68"/>
      <c r="F12" s="100" t="s">
        <v>865</v>
      </c>
      <c r="G12" s="65"/>
      <c r="H12" s="69" t="s">
        <v>215</v>
      </c>
      <c r="I12" s="70"/>
      <c r="J12" s="70"/>
      <c r="K12" s="69" t="s">
        <v>4147</v>
      </c>
      <c r="L12" s="73">
        <v>1</v>
      </c>
      <c r="M12" s="74">
        <v>8031.7734375</v>
      </c>
      <c r="N12" s="74">
        <v>7905.091796875</v>
      </c>
      <c r="O12" s="75"/>
      <c r="P12" s="76"/>
      <c r="Q12" s="76"/>
      <c r="R12" s="86"/>
      <c r="S12" s="48">
        <v>0</v>
      </c>
      <c r="T12" s="48">
        <v>1</v>
      </c>
      <c r="U12" s="49">
        <v>0</v>
      </c>
      <c r="V12" s="49">
        <v>0.043478</v>
      </c>
      <c r="W12" s="49">
        <v>0</v>
      </c>
      <c r="X12" s="49">
        <v>0.560344</v>
      </c>
      <c r="Y12" s="49">
        <v>0</v>
      </c>
      <c r="Z12" s="49">
        <v>0</v>
      </c>
      <c r="AA12" s="71">
        <v>12</v>
      </c>
      <c r="AB12" s="71"/>
      <c r="AC12" s="72"/>
      <c r="AD12" s="78" t="s">
        <v>1992</v>
      </c>
      <c r="AE12" s="78">
        <v>617</v>
      </c>
      <c r="AF12" s="78">
        <v>496</v>
      </c>
      <c r="AG12" s="78">
        <v>2144</v>
      </c>
      <c r="AH12" s="78">
        <v>6162</v>
      </c>
      <c r="AI12" s="78"/>
      <c r="AJ12" s="78" t="s">
        <v>2420</v>
      </c>
      <c r="AK12" s="78"/>
      <c r="AL12" s="78"/>
      <c r="AM12" s="78"/>
      <c r="AN12" s="80">
        <v>42310.71087962963</v>
      </c>
      <c r="AO12" s="83" t="s">
        <v>3212</v>
      </c>
      <c r="AP12" s="78" t="b">
        <v>1</v>
      </c>
      <c r="AQ12" s="78" t="b">
        <v>0</v>
      </c>
      <c r="AR12" s="78" t="b">
        <v>0</v>
      </c>
      <c r="AS12" s="78" t="s">
        <v>3551</v>
      </c>
      <c r="AT12" s="78">
        <v>5</v>
      </c>
      <c r="AU12" s="83" t="s">
        <v>3559</v>
      </c>
      <c r="AV12" s="78" t="b">
        <v>0</v>
      </c>
      <c r="AW12" s="78" t="s">
        <v>3704</v>
      </c>
      <c r="AX12" s="83" t="s">
        <v>3714</v>
      </c>
      <c r="AY12" s="78" t="s">
        <v>66</v>
      </c>
      <c r="AZ12" s="78" t="str">
        <f>REPLACE(INDEX(GroupVertices[Group],MATCH(Vertices[[#This Row],[Vertex]],GroupVertices[Vertex],0)),1,1,"")</f>
        <v>7</v>
      </c>
      <c r="BA12" s="48"/>
      <c r="BB12" s="48"/>
      <c r="BC12" s="48"/>
      <c r="BD12" s="48"/>
      <c r="BE12" s="48" t="s">
        <v>819</v>
      </c>
      <c r="BF12" s="48" t="s">
        <v>819</v>
      </c>
      <c r="BG12" s="120" t="s">
        <v>5118</v>
      </c>
      <c r="BH12" s="120" t="s">
        <v>5118</v>
      </c>
      <c r="BI12" s="120" t="s">
        <v>5234</v>
      </c>
      <c r="BJ12" s="120" t="s">
        <v>5234</v>
      </c>
      <c r="BK12" s="120">
        <v>1</v>
      </c>
      <c r="BL12" s="123">
        <v>4.761904761904762</v>
      </c>
      <c r="BM12" s="120">
        <v>0</v>
      </c>
      <c r="BN12" s="123">
        <v>0</v>
      </c>
      <c r="BO12" s="120">
        <v>0</v>
      </c>
      <c r="BP12" s="123">
        <v>0</v>
      </c>
      <c r="BQ12" s="120">
        <v>20</v>
      </c>
      <c r="BR12" s="123">
        <v>95.23809523809524</v>
      </c>
      <c r="BS12" s="120">
        <v>21</v>
      </c>
      <c r="BT12" s="2"/>
      <c r="BU12" s="3"/>
      <c r="BV12" s="3"/>
      <c r="BW12" s="3"/>
      <c r="BX12" s="3"/>
    </row>
    <row r="13" spans="1:76" ht="15">
      <c r="A13" s="64" t="s">
        <v>216</v>
      </c>
      <c r="B13" s="65"/>
      <c r="C13" s="65" t="s">
        <v>64</v>
      </c>
      <c r="D13" s="66">
        <v>162.4229061338375</v>
      </c>
      <c r="E13" s="68"/>
      <c r="F13" s="100" t="s">
        <v>866</v>
      </c>
      <c r="G13" s="65"/>
      <c r="H13" s="69" t="s">
        <v>216</v>
      </c>
      <c r="I13" s="70"/>
      <c r="J13" s="70"/>
      <c r="K13" s="69" t="s">
        <v>4148</v>
      </c>
      <c r="L13" s="73">
        <v>1</v>
      </c>
      <c r="M13" s="74">
        <v>8427.2763671875</v>
      </c>
      <c r="N13" s="74">
        <v>8993.2646484375</v>
      </c>
      <c r="O13" s="75"/>
      <c r="P13" s="76"/>
      <c r="Q13" s="76"/>
      <c r="R13" s="86"/>
      <c r="S13" s="48">
        <v>0</v>
      </c>
      <c r="T13" s="48">
        <v>1</v>
      </c>
      <c r="U13" s="49">
        <v>0</v>
      </c>
      <c r="V13" s="49">
        <v>0.043478</v>
      </c>
      <c r="W13" s="49">
        <v>0</v>
      </c>
      <c r="X13" s="49">
        <v>0.560344</v>
      </c>
      <c r="Y13" s="49">
        <v>0</v>
      </c>
      <c r="Z13" s="49">
        <v>0</v>
      </c>
      <c r="AA13" s="71">
        <v>13</v>
      </c>
      <c r="AB13" s="71"/>
      <c r="AC13" s="72"/>
      <c r="AD13" s="78" t="s">
        <v>1993</v>
      </c>
      <c r="AE13" s="78">
        <v>4980</v>
      </c>
      <c r="AF13" s="78">
        <v>1214</v>
      </c>
      <c r="AG13" s="78">
        <v>71539</v>
      </c>
      <c r="AH13" s="78">
        <v>4349</v>
      </c>
      <c r="AI13" s="78"/>
      <c r="AJ13" s="78" t="s">
        <v>2421</v>
      </c>
      <c r="AK13" s="78" t="s">
        <v>2786</v>
      </c>
      <c r="AL13" s="83" t="s">
        <v>3047</v>
      </c>
      <c r="AM13" s="78"/>
      <c r="AN13" s="80">
        <v>40072.668703703705</v>
      </c>
      <c r="AO13" s="83" t="s">
        <v>3213</v>
      </c>
      <c r="AP13" s="78" t="b">
        <v>0</v>
      </c>
      <c r="AQ13" s="78" t="b">
        <v>0</v>
      </c>
      <c r="AR13" s="78" t="b">
        <v>1</v>
      </c>
      <c r="AS13" s="78" t="s">
        <v>3551</v>
      </c>
      <c r="AT13" s="78">
        <v>57</v>
      </c>
      <c r="AU13" s="83" t="s">
        <v>3562</v>
      </c>
      <c r="AV13" s="78" t="b">
        <v>0</v>
      </c>
      <c r="AW13" s="78" t="s">
        <v>3704</v>
      </c>
      <c r="AX13" s="83" t="s">
        <v>3715</v>
      </c>
      <c r="AY13" s="78" t="s">
        <v>66</v>
      </c>
      <c r="AZ13" s="78" t="str">
        <f>REPLACE(INDEX(GroupVertices[Group],MATCH(Vertices[[#This Row],[Vertex]],GroupVertices[Vertex],0)),1,1,"")</f>
        <v>7</v>
      </c>
      <c r="BA13" s="48"/>
      <c r="BB13" s="48"/>
      <c r="BC13" s="48"/>
      <c r="BD13" s="48"/>
      <c r="BE13" s="48" t="s">
        <v>819</v>
      </c>
      <c r="BF13" s="48" t="s">
        <v>819</v>
      </c>
      <c r="BG13" s="120" t="s">
        <v>5118</v>
      </c>
      <c r="BH13" s="120" t="s">
        <v>5118</v>
      </c>
      <c r="BI13" s="120" t="s">
        <v>5234</v>
      </c>
      <c r="BJ13" s="120" t="s">
        <v>5234</v>
      </c>
      <c r="BK13" s="120">
        <v>1</v>
      </c>
      <c r="BL13" s="123">
        <v>4.761904761904762</v>
      </c>
      <c r="BM13" s="120">
        <v>0</v>
      </c>
      <c r="BN13" s="123">
        <v>0</v>
      </c>
      <c r="BO13" s="120">
        <v>0</v>
      </c>
      <c r="BP13" s="123">
        <v>0</v>
      </c>
      <c r="BQ13" s="120">
        <v>20</v>
      </c>
      <c r="BR13" s="123">
        <v>95.23809523809524</v>
      </c>
      <c r="BS13" s="120">
        <v>21</v>
      </c>
      <c r="BT13" s="2"/>
      <c r="BU13" s="3"/>
      <c r="BV13" s="3"/>
      <c r="BW13" s="3"/>
      <c r="BX13" s="3"/>
    </row>
    <row r="14" spans="1:76" ht="15">
      <c r="A14" s="64" t="s">
        <v>217</v>
      </c>
      <c r="B14" s="65"/>
      <c r="C14" s="65" t="s">
        <v>64</v>
      </c>
      <c r="D14" s="66">
        <v>162.01776623791244</v>
      </c>
      <c r="E14" s="68"/>
      <c r="F14" s="100" t="s">
        <v>867</v>
      </c>
      <c r="G14" s="65"/>
      <c r="H14" s="69" t="s">
        <v>217</v>
      </c>
      <c r="I14" s="70"/>
      <c r="J14" s="70"/>
      <c r="K14" s="69" t="s">
        <v>4149</v>
      </c>
      <c r="L14" s="73">
        <v>1</v>
      </c>
      <c r="M14" s="74">
        <v>8446.19921875</v>
      </c>
      <c r="N14" s="74">
        <v>8540.638671875</v>
      </c>
      <c r="O14" s="75"/>
      <c r="P14" s="76"/>
      <c r="Q14" s="76"/>
      <c r="R14" s="86"/>
      <c r="S14" s="48">
        <v>0</v>
      </c>
      <c r="T14" s="48">
        <v>1</v>
      </c>
      <c r="U14" s="49">
        <v>0</v>
      </c>
      <c r="V14" s="49">
        <v>0.043478</v>
      </c>
      <c r="W14" s="49">
        <v>0</v>
      </c>
      <c r="X14" s="49">
        <v>0.560344</v>
      </c>
      <c r="Y14" s="49">
        <v>0</v>
      </c>
      <c r="Z14" s="49">
        <v>0</v>
      </c>
      <c r="AA14" s="71">
        <v>14</v>
      </c>
      <c r="AB14" s="71"/>
      <c r="AC14" s="72"/>
      <c r="AD14" s="78" t="s">
        <v>1994</v>
      </c>
      <c r="AE14" s="78">
        <v>189</v>
      </c>
      <c r="AF14" s="78">
        <v>51</v>
      </c>
      <c r="AG14" s="78">
        <v>809</v>
      </c>
      <c r="AH14" s="78">
        <v>855</v>
      </c>
      <c r="AI14" s="78"/>
      <c r="AJ14" s="78"/>
      <c r="AK14" s="78"/>
      <c r="AL14" s="78"/>
      <c r="AM14" s="78"/>
      <c r="AN14" s="80">
        <v>43347.35324074074</v>
      </c>
      <c r="AO14" s="83" t="s">
        <v>3214</v>
      </c>
      <c r="AP14" s="78" t="b">
        <v>1</v>
      </c>
      <c r="AQ14" s="78" t="b">
        <v>0</v>
      </c>
      <c r="AR14" s="78" t="b">
        <v>0</v>
      </c>
      <c r="AS14" s="78" t="s">
        <v>1909</v>
      </c>
      <c r="AT14" s="78">
        <v>0</v>
      </c>
      <c r="AU14" s="78"/>
      <c r="AV14" s="78" t="b">
        <v>0</v>
      </c>
      <c r="AW14" s="78" t="s">
        <v>3704</v>
      </c>
      <c r="AX14" s="83" t="s">
        <v>3716</v>
      </c>
      <c r="AY14" s="78" t="s">
        <v>66</v>
      </c>
      <c r="AZ14" s="78" t="str">
        <f>REPLACE(INDEX(GroupVertices[Group],MATCH(Vertices[[#This Row],[Vertex]],GroupVertices[Vertex],0)),1,1,"")</f>
        <v>7</v>
      </c>
      <c r="BA14" s="48"/>
      <c r="BB14" s="48"/>
      <c r="BC14" s="48"/>
      <c r="BD14" s="48"/>
      <c r="BE14" s="48" t="s">
        <v>819</v>
      </c>
      <c r="BF14" s="48" t="s">
        <v>819</v>
      </c>
      <c r="BG14" s="120" t="s">
        <v>5118</v>
      </c>
      <c r="BH14" s="120" t="s">
        <v>5118</v>
      </c>
      <c r="BI14" s="120" t="s">
        <v>5234</v>
      </c>
      <c r="BJ14" s="120" t="s">
        <v>5234</v>
      </c>
      <c r="BK14" s="120">
        <v>1</v>
      </c>
      <c r="BL14" s="123">
        <v>4.761904761904762</v>
      </c>
      <c r="BM14" s="120">
        <v>0</v>
      </c>
      <c r="BN14" s="123">
        <v>0</v>
      </c>
      <c r="BO14" s="120">
        <v>0</v>
      </c>
      <c r="BP14" s="123">
        <v>0</v>
      </c>
      <c r="BQ14" s="120">
        <v>20</v>
      </c>
      <c r="BR14" s="123">
        <v>95.23809523809524</v>
      </c>
      <c r="BS14" s="120">
        <v>21</v>
      </c>
      <c r="BT14" s="2"/>
      <c r="BU14" s="3"/>
      <c r="BV14" s="3"/>
      <c r="BW14" s="3"/>
      <c r="BX14" s="3"/>
    </row>
    <row r="15" spans="1:76" ht="15">
      <c r="A15" s="64" t="s">
        <v>218</v>
      </c>
      <c r="B15" s="65"/>
      <c r="C15" s="65" t="s">
        <v>64</v>
      </c>
      <c r="D15" s="66">
        <v>162.01114744339606</v>
      </c>
      <c r="E15" s="68"/>
      <c r="F15" s="100" t="s">
        <v>868</v>
      </c>
      <c r="G15" s="65"/>
      <c r="H15" s="69" t="s">
        <v>218</v>
      </c>
      <c r="I15" s="70"/>
      <c r="J15" s="70"/>
      <c r="K15" s="69" t="s">
        <v>4150</v>
      </c>
      <c r="L15" s="73">
        <v>1</v>
      </c>
      <c r="M15" s="74">
        <v>7924.5009765625</v>
      </c>
      <c r="N15" s="74">
        <v>9646.09375</v>
      </c>
      <c r="O15" s="75"/>
      <c r="P15" s="76"/>
      <c r="Q15" s="76"/>
      <c r="R15" s="86"/>
      <c r="S15" s="48">
        <v>0</v>
      </c>
      <c r="T15" s="48">
        <v>1</v>
      </c>
      <c r="U15" s="49">
        <v>0</v>
      </c>
      <c r="V15" s="49">
        <v>0.043478</v>
      </c>
      <c r="W15" s="49">
        <v>0</v>
      </c>
      <c r="X15" s="49">
        <v>0.560344</v>
      </c>
      <c r="Y15" s="49">
        <v>0</v>
      </c>
      <c r="Z15" s="49">
        <v>0</v>
      </c>
      <c r="AA15" s="71">
        <v>15</v>
      </c>
      <c r="AB15" s="71"/>
      <c r="AC15" s="72"/>
      <c r="AD15" s="78" t="s">
        <v>1995</v>
      </c>
      <c r="AE15" s="78">
        <v>96</v>
      </c>
      <c r="AF15" s="78">
        <v>32</v>
      </c>
      <c r="AG15" s="78">
        <v>1190</v>
      </c>
      <c r="AH15" s="78">
        <v>1609</v>
      </c>
      <c r="AI15" s="78"/>
      <c r="AJ15" s="78"/>
      <c r="AK15" s="78"/>
      <c r="AL15" s="78"/>
      <c r="AM15" s="78"/>
      <c r="AN15" s="80">
        <v>42261.86409722222</v>
      </c>
      <c r="AO15" s="83" t="s">
        <v>3215</v>
      </c>
      <c r="AP15" s="78" t="b">
        <v>0</v>
      </c>
      <c r="AQ15" s="78" t="b">
        <v>0</v>
      </c>
      <c r="AR15" s="78" t="b">
        <v>0</v>
      </c>
      <c r="AS15" s="78" t="s">
        <v>3551</v>
      </c>
      <c r="AT15" s="78">
        <v>1</v>
      </c>
      <c r="AU15" s="83" t="s">
        <v>3559</v>
      </c>
      <c r="AV15" s="78" t="b">
        <v>0</v>
      </c>
      <c r="AW15" s="78" t="s">
        <v>3704</v>
      </c>
      <c r="AX15" s="83" t="s">
        <v>3717</v>
      </c>
      <c r="AY15" s="78" t="s">
        <v>66</v>
      </c>
      <c r="AZ15" s="78" t="str">
        <f>REPLACE(INDEX(GroupVertices[Group],MATCH(Vertices[[#This Row],[Vertex]],GroupVertices[Vertex],0)),1,1,"")</f>
        <v>7</v>
      </c>
      <c r="BA15" s="48"/>
      <c r="BB15" s="48"/>
      <c r="BC15" s="48"/>
      <c r="BD15" s="48"/>
      <c r="BE15" s="48" t="s">
        <v>819</v>
      </c>
      <c r="BF15" s="48" t="s">
        <v>819</v>
      </c>
      <c r="BG15" s="120" t="s">
        <v>5118</v>
      </c>
      <c r="BH15" s="120" t="s">
        <v>5118</v>
      </c>
      <c r="BI15" s="120" t="s">
        <v>5234</v>
      </c>
      <c r="BJ15" s="120" t="s">
        <v>5234</v>
      </c>
      <c r="BK15" s="120">
        <v>1</v>
      </c>
      <c r="BL15" s="123">
        <v>4.761904761904762</v>
      </c>
      <c r="BM15" s="120">
        <v>0</v>
      </c>
      <c r="BN15" s="123">
        <v>0</v>
      </c>
      <c r="BO15" s="120">
        <v>0</v>
      </c>
      <c r="BP15" s="123">
        <v>0</v>
      </c>
      <c r="BQ15" s="120">
        <v>20</v>
      </c>
      <c r="BR15" s="123">
        <v>95.23809523809524</v>
      </c>
      <c r="BS15" s="120">
        <v>21</v>
      </c>
      <c r="BT15" s="2"/>
      <c r="BU15" s="3"/>
      <c r="BV15" s="3"/>
      <c r="BW15" s="3"/>
      <c r="BX15" s="3"/>
    </row>
    <row r="16" spans="1:76" ht="15">
      <c r="A16" s="64" t="s">
        <v>219</v>
      </c>
      <c r="B16" s="65"/>
      <c r="C16" s="65" t="s">
        <v>64</v>
      </c>
      <c r="D16" s="66">
        <v>162.03971276709842</v>
      </c>
      <c r="E16" s="68"/>
      <c r="F16" s="100" t="s">
        <v>869</v>
      </c>
      <c r="G16" s="65"/>
      <c r="H16" s="69" t="s">
        <v>219</v>
      </c>
      <c r="I16" s="70"/>
      <c r="J16" s="70"/>
      <c r="K16" s="69" t="s">
        <v>4151</v>
      </c>
      <c r="L16" s="73">
        <v>1</v>
      </c>
      <c r="M16" s="74">
        <v>8293.8427734375</v>
      </c>
      <c r="N16" s="74">
        <v>8148.53662109375</v>
      </c>
      <c r="O16" s="75"/>
      <c r="P16" s="76"/>
      <c r="Q16" s="76"/>
      <c r="R16" s="86"/>
      <c r="S16" s="48">
        <v>0</v>
      </c>
      <c r="T16" s="48">
        <v>1</v>
      </c>
      <c r="U16" s="49">
        <v>0</v>
      </c>
      <c r="V16" s="49">
        <v>0.043478</v>
      </c>
      <c r="W16" s="49">
        <v>0</v>
      </c>
      <c r="X16" s="49">
        <v>0.560344</v>
      </c>
      <c r="Y16" s="49">
        <v>0</v>
      </c>
      <c r="Z16" s="49">
        <v>0</v>
      </c>
      <c r="AA16" s="71">
        <v>16</v>
      </c>
      <c r="AB16" s="71"/>
      <c r="AC16" s="72"/>
      <c r="AD16" s="78" t="s">
        <v>1996</v>
      </c>
      <c r="AE16" s="78">
        <v>75</v>
      </c>
      <c r="AF16" s="78">
        <v>114</v>
      </c>
      <c r="AG16" s="78">
        <v>28041</v>
      </c>
      <c r="AH16" s="78">
        <v>8750</v>
      </c>
      <c r="AI16" s="78"/>
      <c r="AJ16" s="78" t="s">
        <v>2422</v>
      </c>
      <c r="AK16" s="78" t="s">
        <v>2787</v>
      </c>
      <c r="AL16" s="78"/>
      <c r="AM16" s="78"/>
      <c r="AN16" s="80">
        <v>42047.743252314816</v>
      </c>
      <c r="AO16" s="83" t="s">
        <v>3216</v>
      </c>
      <c r="AP16" s="78" t="b">
        <v>1</v>
      </c>
      <c r="AQ16" s="78" t="b">
        <v>0</v>
      </c>
      <c r="AR16" s="78" t="b">
        <v>0</v>
      </c>
      <c r="AS16" s="78" t="s">
        <v>1909</v>
      </c>
      <c r="AT16" s="78">
        <v>83</v>
      </c>
      <c r="AU16" s="83" t="s">
        <v>3559</v>
      </c>
      <c r="AV16" s="78" t="b">
        <v>0</v>
      </c>
      <c r="AW16" s="78" t="s">
        <v>3704</v>
      </c>
      <c r="AX16" s="83" t="s">
        <v>3718</v>
      </c>
      <c r="AY16" s="78" t="s">
        <v>66</v>
      </c>
      <c r="AZ16" s="78" t="str">
        <f>REPLACE(INDEX(GroupVertices[Group],MATCH(Vertices[[#This Row],[Vertex]],GroupVertices[Vertex],0)),1,1,"")</f>
        <v>7</v>
      </c>
      <c r="BA16" s="48"/>
      <c r="BB16" s="48"/>
      <c r="BC16" s="48"/>
      <c r="BD16" s="48"/>
      <c r="BE16" s="48" t="s">
        <v>819</v>
      </c>
      <c r="BF16" s="48" t="s">
        <v>819</v>
      </c>
      <c r="BG16" s="120" t="s">
        <v>5118</v>
      </c>
      <c r="BH16" s="120" t="s">
        <v>5118</v>
      </c>
      <c r="BI16" s="120" t="s">
        <v>5234</v>
      </c>
      <c r="BJ16" s="120" t="s">
        <v>5234</v>
      </c>
      <c r="BK16" s="120">
        <v>1</v>
      </c>
      <c r="BL16" s="123">
        <v>4.761904761904762</v>
      </c>
      <c r="BM16" s="120">
        <v>0</v>
      </c>
      <c r="BN16" s="123">
        <v>0</v>
      </c>
      <c r="BO16" s="120">
        <v>0</v>
      </c>
      <c r="BP16" s="123">
        <v>0</v>
      </c>
      <c r="BQ16" s="120">
        <v>20</v>
      </c>
      <c r="BR16" s="123">
        <v>95.23809523809524</v>
      </c>
      <c r="BS16" s="120">
        <v>21</v>
      </c>
      <c r="BT16" s="2"/>
      <c r="BU16" s="3"/>
      <c r="BV16" s="3"/>
      <c r="BW16" s="3"/>
      <c r="BX16" s="3"/>
    </row>
    <row r="17" spans="1:76" ht="15">
      <c r="A17" s="64" t="s">
        <v>220</v>
      </c>
      <c r="B17" s="65"/>
      <c r="C17" s="65" t="s">
        <v>64</v>
      </c>
      <c r="D17" s="66">
        <v>162.06270436910276</v>
      </c>
      <c r="E17" s="68"/>
      <c r="F17" s="100" t="s">
        <v>870</v>
      </c>
      <c r="G17" s="65"/>
      <c r="H17" s="69" t="s">
        <v>220</v>
      </c>
      <c r="I17" s="70"/>
      <c r="J17" s="70"/>
      <c r="K17" s="69" t="s">
        <v>4152</v>
      </c>
      <c r="L17" s="73">
        <v>1</v>
      </c>
      <c r="M17" s="74">
        <v>7776.595703125</v>
      </c>
      <c r="N17" s="74">
        <v>9188.16796875</v>
      </c>
      <c r="O17" s="75"/>
      <c r="P17" s="76"/>
      <c r="Q17" s="76"/>
      <c r="R17" s="86"/>
      <c r="S17" s="48">
        <v>0</v>
      </c>
      <c r="T17" s="48">
        <v>1</v>
      </c>
      <c r="U17" s="49">
        <v>0</v>
      </c>
      <c r="V17" s="49">
        <v>0.043478</v>
      </c>
      <c r="W17" s="49">
        <v>0</v>
      </c>
      <c r="X17" s="49">
        <v>0.560344</v>
      </c>
      <c r="Y17" s="49">
        <v>0</v>
      </c>
      <c r="Z17" s="49">
        <v>0</v>
      </c>
      <c r="AA17" s="71">
        <v>17</v>
      </c>
      <c r="AB17" s="71"/>
      <c r="AC17" s="72"/>
      <c r="AD17" s="78" t="s">
        <v>1997</v>
      </c>
      <c r="AE17" s="78">
        <v>126</v>
      </c>
      <c r="AF17" s="78">
        <v>180</v>
      </c>
      <c r="AG17" s="78">
        <v>17994</v>
      </c>
      <c r="AH17" s="78">
        <v>42184</v>
      </c>
      <c r="AI17" s="78"/>
      <c r="AJ17" s="78" t="s">
        <v>2423</v>
      </c>
      <c r="AK17" s="78" t="s">
        <v>2788</v>
      </c>
      <c r="AL17" s="83" t="s">
        <v>3048</v>
      </c>
      <c r="AM17" s="78"/>
      <c r="AN17" s="80">
        <v>40092.66027777778</v>
      </c>
      <c r="AO17" s="83" t="s">
        <v>3217</v>
      </c>
      <c r="AP17" s="78" t="b">
        <v>0</v>
      </c>
      <c r="AQ17" s="78" t="b">
        <v>0</v>
      </c>
      <c r="AR17" s="78" t="b">
        <v>0</v>
      </c>
      <c r="AS17" s="78" t="s">
        <v>3551</v>
      </c>
      <c r="AT17" s="78">
        <v>6</v>
      </c>
      <c r="AU17" s="83" t="s">
        <v>3563</v>
      </c>
      <c r="AV17" s="78" t="b">
        <v>0</v>
      </c>
      <c r="AW17" s="78" t="s">
        <v>3704</v>
      </c>
      <c r="AX17" s="83" t="s">
        <v>3719</v>
      </c>
      <c r="AY17" s="78" t="s">
        <v>66</v>
      </c>
      <c r="AZ17" s="78" t="str">
        <f>REPLACE(INDEX(GroupVertices[Group],MATCH(Vertices[[#This Row],[Vertex]],GroupVertices[Vertex],0)),1,1,"")</f>
        <v>7</v>
      </c>
      <c r="BA17" s="48"/>
      <c r="BB17" s="48"/>
      <c r="BC17" s="48"/>
      <c r="BD17" s="48"/>
      <c r="BE17" s="48" t="s">
        <v>819</v>
      </c>
      <c r="BF17" s="48" t="s">
        <v>819</v>
      </c>
      <c r="BG17" s="120" t="s">
        <v>5118</v>
      </c>
      <c r="BH17" s="120" t="s">
        <v>5118</v>
      </c>
      <c r="BI17" s="120" t="s">
        <v>5234</v>
      </c>
      <c r="BJ17" s="120" t="s">
        <v>5234</v>
      </c>
      <c r="BK17" s="120">
        <v>1</v>
      </c>
      <c r="BL17" s="123">
        <v>4.761904761904762</v>
      </c>
      <c r="BM17" s="120">
        <v>0</v>
      </c>
      <c r="BN17" s="123">
        <v>0</v>
      </c>
      <c r="BO17" s="120">
        <v>0</v>
      </c>
      <c r="BP17" s="123">
        <v>0</v>
      </c>
      <c r="BQ17" s="120">
        <v>20</v>
      </c>
      <c r="BR17" s="123">
        <v>95.23809523809524</v>
      </c>
      <c r="BS17" s="120">
        <v>21</v>
      </c>
      <c r="BT17" s="2"/>
      <c r="BU17" s="3"/>
      <c r="BV17" s="3"/>
      <c r="BW17" s="3"/>
      <c r="BX17" s="3"/>
    </row>
    <row r="18" spans="1:76" ht="15">
      <c r="A18" s="64" t="s">
        <v>221</v>
      </c>
      <c r="B18" s="65"/>
      <c r="C18" s="65" t="s">
        <v>64</v>
      </c>
      <c r="D18" s="66">
        <v>162.08848283195613</v>
      </c>
      <c r="E18" s="68"/>
      <c r="F18" s="100" t="s">
        <v>871</v>
      </c>
      <c r="G18" s="65"/>
      <c r="H18" s="69" t="s">
        <v>221</v>
      </c>
      <c r="I18" s="70"/>
      <c r="J18" s="70"/>
      <c r="K18" s="69" t="s">
        <v>4153</v>
      </c>
      <c r="L18" s="73">
        <v>1</v>
      </c>
      <c r="M18" s="74">
        <v>7289.71923828125</v>
      </c>
      <c r="N18" s="74">
        <v>8980.9150390625</v>
      </c>
      <c r="O18" s="75"/>
      <c r="P18" s="76"/>
      <c r="Q18" s="76"/>
      <c r="R18" s="86"/>
      <c r="S18" s="48">
        <v>0</v>
      </c>
      <c r="T18" s="48">
        <v>1</v>
      </c>
      <c r="U18" s="49">
        <v>0</v>
      </c>
      <c r="V18" s="49">
        <v>0.043478</v>
      </c>
      <c r="W18" s="49">
        <v>0</v>
      </c>
      <c r="X18" s="49">
        <v>0.560344</v>
      </c>
      <c r="Y18" s="49">
        <v>0</v>
      </c>
      <c r="Z18" s="49">
        <v>0</v>
      </c>
      <c r="AA18" s="71">
        <v>18</v>
      </c>
      <c r="AB18" s="71"/>
      <c r="AC18" s="72"/>
      <c r="AD18" s="78" t="s">
        <v>1998</v>
      </c>
      <c r="AE18" s="78">
        <v>720</v>
      </c>
      <c r="AF18" s="78">
        <v>254</v>
      </c>
      <c r="AG18" s="78">
        <v>18159</v>
      </c>
      <c r="AH18" s="78">
        <v>2587</v>
      </c>
      <c r="AI18" s="78"/>
      <c r="AJ18" s="78" t="s">
        <v>2424</v>
      </c>
      <c r="AK18" s="78"/>
      <c r="AL18" s="78"/>
      <c r="AM18" s="78"/>
      <c r="AN18" s="80">
        <v>41657.167708333334</v>
      </c>
      <c r="AO18" s="78"/>
      <c r="AP18" s="78" t="b">
        <v>0</v>
      </c>
      <c r="AQ18" s="78" t="b">
        <v>0</v>
      </c>
      <c r="AR18" s="78" t="b">
        <v>0</v>
      </c>
      <c r="AS18" s="78" t="s">
        <v>3552</v>
      </c>
      <c r="AT18" s="78">
        <v>37</v>
      </c>
      <c r="AU18" s="83" t="s">
        <v>3564</v>
      </c>
      <c r="AV18" s="78" t="b">
        <v>0</v>
      </c>
      <c r="AW18" s="78" t="s">
        <v>3704</v>
      </c>
      <c r="AX18" s="83" t="s">
        <v>3720</v>
      </c>
      <c r="AY18" s="78" t="s">
        <v>66</v>
      </c>
      <c r="AZ18" s="78" t="str">
        <f>REPLACE(INDEX(GroupVertices[Group],MATCH(Vertices[[#This Row],[Vertex]],GroupVertices[Vertex],0)),1,1,"")</f>
        <v>7</v>
      </c>
      <c r="BA18" s="48"/>
      <c r="BB18" s="48"/>
      <c r="BC18" s="48"/>
      <c r="BD18" s="48"/>
      <c r="BE18" s="48" t="s">
        <v>819</v>
      </c>
      <c r="BF18" s="48" t="s">
        <v>819</v>
      </c>
      <c r="BG18" s="120" t="s">
        <v>5118</v>
      </c>
      <c r="BH18" s="120" t="s">
        <v>5118</v>
      </c>
      <c r="BI18" s="120" t="s">
        <v>5234</v>
      </c>
      <c r="BJ18" s="120" t="s">
        <v>5234</v>
      </c>
      <c r="BK18" s="120">
        <v>1</v>
      </c>
      <c r="BL18" s="123">
        <v>4.761904761904762</v>
      </c>
      <c r="BM18" s="120">
        <v>0</v>
      </c>
      <c r="BN18" s="123">
        <v>0</v>
      </c>
      <c r="BO18" s="120">
        <v>0</v>
      </c>
      <c r="BP18" s="123">
        <v>0</v>
      </c>
      <c r="BQ18" s="120">
        <v>20</v>
      </c>
      <c r="BR18" s="123">
        <v>95.23809523809524</v>
      </c>
      <c r="BS18" s="120">
        <v>21</v>
      </c>
      <c r="BT18" s="2"/>
      <c r="BU18" s="3"/>
      <c r="BV18" s="3"/>
      <c r="BW18" s="3"/>
      <c r="BX18" s="3"/>
    </row>
    <row r="19" spans="1:76" ht="15">
      <c r="A19" s="64" t="s">
        <v>223</v>
      </c>
      <c r="B19" s="65"/>
      <c r="C19" s="65" t="s">
        <v>64</v>
      </c>
      <c r="D19" s="66">
        <v>163.50420814325395</v>
      </c>
      <c r="E19" s="68"/>
      <c r="F19" s="100" t="s">
        <v>873</v>
      </c>
      <c r="G19" s="65"/>
      <c r="H19" s="69" t="s">
        <v>223</v>
      </c>
      <c r="I19" s="70"/>
      <c r="J19" s="70"/>
      <c r="K19" s="69" t="s">
        <v>4154</v>
      </c>
      <c r="L19" s="73">
        <v>2.0953911328410015</v>
      </c>
      <c r="M19" s="74">
        <v>7159.77783203125</v>
      </c>
      <c r="N19" s="74">
        <v>7007.6748046875</v>
      </c>
      <c r="O19" s="75"/>
      <c r="P19" s="76"/>
      <c r="Q19" s="76"/>
      <c r="R19" s="86"/>
      <c r="S19" s="48">
        <v>0</v>
      </c>
      <c r="T19" s="48">
        <v>4</v>
      </c>
      <c r="U19" s="49">
        <v>2</v>
      </c>
      <c r="V19" s="49">
        <v>0.166667</v>
      </c>
      <c r="W19" s="49">
        <v>0</v>
      </c>
      <c r="X19" s="49">
        <v>1.085233</v>
      </c>
      <c r="Y19" s="49">
        <v>0.25</v>
      </c>
      <c r="Z19" s="49">
        <v>0</v>
      </c>
      <c r="AA19" s="71">
        <v>19</v>
      </c>
      <c r="AB19" s="71"/>
      <c r="AC19" s="72"/>
      <c r="AD19" s="78" t="s">
        <v>1999</v>
      </c>
      <c r="AE19" s="78">
        <v>3036</v>
      </c>
      <c r="AF19" s="78">
        <v>4318</v>
      </c>
      <c r="AG19" s="78">
        <v>45532</v>
      </c>
      <c r="AH19" s="78">
        <v>66003</v>
      </c>
      <c r="AI19" s="78"/>
      <c r="AJ19" s="78" t="s">
        <v>2425</v>
      </c>
      <c r="AK19" s="78" t="s">
        <v>2789</v>
      </c>
      <c r="AL19" s="83" t="s">
        <v>3049</v>
      </c>
      <c r="AM19" s="78"/>
      <c r="AN19" s="80">
        <v>42178.845300925925</v>
      </c>
      <c r="AO19" s="83" t="s">
        <v>3218</v>
      </c>
      <c r="AP19" s="78" t="b">
        <v>1</v>
      </c>
      <c r="AQ19" s="78" t="b">
        <v>0</v>
      </c>
      <c r="AR19" s="78" t="b">
        <v>1</v>
      </c>
      <c r="AS19" s="78" t="s">
        <v>1909</v>
      </c>
      <c r="AT19" s="78">
        <v>150</v>
      </c>
      <c r="AU19" s="83" t="s">
        <v>3559</v>
      </c>
      <c r="AV19" s="78" t="b">
        <v>0</v>
      </c>
      <c r="AW19" s="78" t="s">
        <v>3704</v>
      </c>
      <c r="AX19" s="83" t="s">
        <v>3721</v>
      </c>
      <c r="AY19" s="78" t="s">
        <v>66</v>
      </c>
      <c r="AZ19" s="78" t="str">
        <f>REPLACE(INDEX(GroupVertices[Group],MATCH(Vertices[[#This Row],[Vertex]],GroupVertices[Vertex],0)),1,1,"")</f>
        <v>13</v>
      </c>
      <c r="BA19" s="48"/>
      <c r="BB19" s="48"/>
      <c r="BC19" s="48"/>
      <c r="BD19" s="48"/>
      <c r="BE19" s="48"/>
      <c r="BF19" s="48"/>
      <c r="BG19" s="120" t="s">
        <v>5117</v>
      </c>
      <c r="BH19" s="120" t="s">
        <v>5117</v>
      </c>
      <c r="BI19" s="120" t="s">
        <v>5233</v>
      </c>
      <c r="BJ19" s="120" t="s">
        <v>5233</v>
      </c>
      <c r="BK19" s="120">
        <v>0</v>
      </c>
      <c r="BL19" s="123">
        <v>0</v>
      </c>
      <c r="BM19" s="120">
        <v>1</v>
      </c>
      <c r="BN19" s="123">
        <v>5.2631578947368425</v>
      </c>
      <c r="BO19" s="120">
        <v>0</v>
      </c>
      <c r="BP19" s="123">
        <v>0</v>
      </c>
      <c r="BQ19" s="120">
        <v>18</v>
      </c>
      <c r="BR19" s="123">
        <v>94.73684210526316</v>
      </c>
      <c r="BS19" s="120">
        <v>19</v>
      </c>
      <c r="BT19" s="2"/>
      <c r="BU19" s="3"/>
      <c r="BV19" s="3"/>
      <c r="BW19" s="3"/>
      <c r="BX19" s="3"/>
    </row>
    <row r="20" spans="1:76" ht="15">
      <c r="A20" s="64" t="s">
        <v>224</v>
      </c>
      <c r="B20" s="65"/>
      <c r="C20" s="65" t="s">
        <v>64</v>
      </c>
      <c r="D20" s="66">
        <v>162.07315509728656</v>
      </c>
      <c r="E20" s="68"/>
      <c r="F20" s="100" t="s">
        <v>874</v>
      </c>
      <c r="G20" s="65"/>
      <c r="H20" s="69" t="s">
        <v>224</v>
      </c>
      <c r="I20" s="70"/>
      <c r="J20" s="70"/>
      <c r="K20" s="69" t="s">
        <v>4155</v>
      </c>
      <c r="L20" s="73">
        <v>1</v>
      </c>
      <c r="M20" s="74">
        <v>8257.427734375</v>
      </c>
      <c r="N20" s="74">
        <v>9389.689453125</v>
      </c>
      <c r="O20" s="75"/>
      <c r="P20" s="76"/>
      <c r="Q20" s="76"/>
      <c r="R20" s="86"/>
      <c r="S20" s="48">
        <v>0</v>
      </c>
      <c r="T20" s="48">
        <v>1</v>
      </c>
      <c r="U20" s="49">
        <v>0</v>
      </c>
      <c r="V20" s="49">
        <v>0.043478</v>
      </c>
      <c r="W20" s="49">
        <v>0</v>
      </c>
      <c r="X20" s="49">
        <v>0.560344</v>
      </c>
      <c r="Y20" s="49">
        <v>0</v>
      </c>
      <c r="Z20" s="49">
        <v>0</v>
      </c>
      <c r="AA20" s="71">
        <v>20</v>
      </c>
      <c r="AB20" s="71"/>
      <c r="AC20" s="72"/>
      <c r="AD20" s="78" t="s">
        <v>2000</v>
      </c>
      <c r="AE20" s="78">
        <v>331</v>
      </c>
      <c r="AF20" s="78">
        <v>210</v>
      </c>
      <c r="AG20" s="78">
        <v>20794</v>
      </c>
      <c r="AH20" s="78">
        <v>13297</v>
      </c>
      <c r="AI20" s="78"/>
      <c r="AJ20" s="78" t="s">
        <v>2426</v>
      </c>
      <c r="AK20" s="78" t="s">
        <v>2790</v>
      </c>
      <c r="AL20" s="78"/>
      <c r="AM20" s="78"/>
      <c r="AN20" s="80">
        <v>42914.59446759259</v>
      </c>
      <c r="AO20" s="83" t="s">
        <v>3219</v>
      </c>
      <c r="AP20" s="78" t="b">
        <v>1</v>
      </c>
      <c r="AQ20" s="78" t="b">
        <v>0</v>
      </c>
      <c r="AR20" s="78" t="b">
        <v>0</v>
      </c>
      <c r="AS20" s="78" t="s">
        <v>3553</v>
      </c>
      <c r="AT20" s="78">
        <v>0</v>
      </c>
      <c r="AU20" s="78"/>
      <c r="AV20" s="78" t="b">
        <v>0</v>
      </c>
      <c r="AW20" s="78" t="s">
        <v>3704</v>
      </c>
      <c r="AX20" s="83" t="s">
        <v>3722</v>
      </c>
      <c r="AY20" s="78" t="s">
        <v>66</v>
      </c>
      <c r="AZ20" s="78" t="str">
        <f>REPLACE(INDEX(GroupVertices[Group],MATCH(Vertices[[#This Row],[Vertex]],GroupVertices[Vertex],0)),1,1,"")</f>
        <v>7</v>
      </c>
      <c r="BA20" s="48"/>
      <c r="BB20" s="48"/>
      <c r="BC20" s="48"/>
      <c r="BD20" s="48"/>
      <c r="BE20" s="48" t="s">
        <v>819</v>
      </c>
      <c r="BF20" s="48" t="s">
        <v>819</v>
      </c>
      <c r="BG20" s="120" t="s">
        <v>5118</v>
      </c>
      <c r="BH20" s="120" t="s">
        <v>5118</v>
      </c>
      <c r="BI20" s="120" t="s">
        <v>5234</v>
      </c>
      <c r="BJ20" s="120" t="s">
        <v>5234</v>
      </c>
      <c r="BK20" s="120">
        <v>1</v>
      </c>
      <c r="BL20" s="123">
        <v>4.761904761904762</v>
      </c>
      <c r="BM20" s="120">
        <v>0</v>
      </c>
      <c r="BN20" s="123">
        <v>0</v>
      </c>
      <c r="BO20" s="120">
        <v>0</v>
      </c>
      <c r="BP20" s="123">
        <v>0</v>
      </c>
      <c r="BQ20" s="120">
        <v>20</v>
      </c>
      <c r="BR20" s="123">
        <v>95.23809523809524</v>
      </c>
      <c r="BS20" s="120">
        <v>21</v>
      </c>
      <c r="BT20" s="2"/>
      <c r="BU20" s="3"/>
      <c r="BV20" s="3"/>
      <c r="BW20" s="3"/>
      <c r="BX20" s="3"/>
    </row>
    <row r="21" spans="1:76" ht="15">
      <c r="A21" s="64" t="s">
        <v>225</v>
      </c>
      <c r="B21" s="65"/>
      <c r="C21" s="65" t="s">
        <v>64</v>
      </c>
      <c r="D21" s="66">
        <v>162.58976942717206</v>
      </c>
      <c r="E21" s="68"/>
      <c r="F21" s="100" t="s">
        <v>875</v>
      </c>
      <c r="G21" s="65"/>
      <c r="H21" s="69" t="s">
        <v>225</v>
      </c>
      <c r="I21" s="70"/>
      <c r="J21" s="70"/>
      <c r="K21" s="69" t="s">
        <v>4156</v>
      </c>
      <c r="L21" s="73">
        <v>1</v>
      </c>
      <c r="M21" s="74">
        <v>7446.2431640625</v>
      </c>
      <c r="N21" s="74">
        <v>8121.62646484375</v>
      </c>
      <c r="O21" s="75"/>
      <c r="P21" s="76"/>
      <c r="Q21" s="76"/>
      <c r="R21" s="86"/>
      <c r="S21" s="48">
        <v>0</v>
      </c>
      <c r="T21" s="48">
        <v>1</v>
      </c>
      <c r="U21" s="49">
        <v>0</v>
      </c>
      <c r="V21" s="49">
        <v>0.043478</v>
      </c>
      <c r="W21" s="49">
        <v>0</v>
      </c>
      <c r="X21" s="49">
        <v>0.560344</v>
      </c>
      <c r="Y21" s="49">
        <v>0</v>
      </c>
      <c r="Z21" s="49">
        <v>0</v>
      </c>
      <c r="AA21" s="71">
        <v>21</v>
      </c>
      <c r="AB21" s="71"/>
      <c r="AC21" s="72"/>
      <c r="AD21" s="78" t="s">
        <v>2001</v>
      </c>
      <c r="AE21" s="78">
        <v>108</v>
      </c>
      <c r="AF21" s="78">
        <v>1693</v>
      </c>
      <c r="AG21" s="78">
        <v>13722</v>
      </c>
      <c r="AH21" s="78">
        <v>787</v>
      </c>
      <c r="AI21" s="78"/>
      <c r="AJ21" s="78" t="s">
        <v>2427</v>
      </c>
      <c r="AK21" s="78" t="s">
        <v>2791</v>
      </c>
      <c r="AL21" s="83" t="s">
        <v>3050</v>
      </c>
      <c r="AM21" s="78"/>
      <c r="AN21" s="80">
        <v>41205.43085648148</v>
      </c>
      <c r="AO21" s="83" t="s">
        <v>3220</v>
      </c>
      <c r="AP21" s="78" t="b">
        <v>0</v>
      </c>
      <c r="AQ21" s="78" t="b">
        <v>0</v>
      </c>
      <c r="AR21" s="78" t="b">
        <v>1</v>
      </c>
      <c r="AS21" s="78" t="s">
        <v>3553</v>
      </c>
      <c r="AT21" s="78">
        <v>74</v>
      </c>
      <c r="AU21" s="83" t="s">
        <v>3565</v>
      </c>
      <c r="AV21" s="78" t="b">
        <v>0</v>
      </c>
      <c r="AW21" s="78" t="s">
        <v>3704</v>
      </c>
      <c r="AX21" s="83" t="s">
        <v>3723</v>
      </c>
      <c r="AY21" s="78" t="s">
        <v>66</v>
      </c>
      <c r="AZ21" s="78" t="str">
        <f>REPLACE(INDEX(GroupVertices[Group],MATCH(Vertices[[#This Row],[Vertex]],GroupVertices[Vertex],0)),1,1,"")</f>
        <v>7</v>
      </c>
      <c r="BA21" s="48"/>
      <c r="BB21" s="48"/>
      <c r="BC21" s="48"/>
      <c r="BD21" s="48"/>
      <c r="BE21" s="48" t="s">
        <v>819</v>
      </c>
      <c r="BF21" s="48" t="s">
        <v>819</v>
      </c>
      <c r="BG21" s="120" t="s">
        <v>5118</v>
      </c>
      <c r="BH21" s="120" t="s">
        <v>5118</v>
      </c>
      <c r="BI21" s="120" t="s">
        <v>5234</v>
      </c>
      <c r="BJ21" s="120" t="s">
        <v>5234</v>
      </c>
      <c r="BK21" s="120">
        <v>1</v>
      </c>
      <c r="BL21" s="123">
        <v>4.761904761904762</v>
      </c>
      <c r="BM21" s="120">
        <v>0</v>
      </c>
      <c r="BN21" s="123">
        <v>0</v>
      </c>
      <c r="BO21" s="120">
        <v>0</v>
      </c>
      <c r="BP21" s="123">
        <v>0</v>
      </c>
      <c r="BQ21" s="120">
        <v>20</v>
      </c>
      <c r="BR21" s="123">
        <v>95.23809523809524</v>
      </c>
      <c r="BS21" s="120">
        <v>21</v>
      </c>
      <c r="BT21" s="2"/>
      <c r="BU21" s="3"/>
      <c r="BV21" s="3"/>
      <c r="BW21" s="3"/>
      <c r="BX21" s="3"/>
    </row>
    <row r="22" spans="1:76" ht="15">
      <c r="A22" s="64" t="s">
        <v>226</v>
      </c>
      <c r="B22" s="65"/>
      <c r="C22" s="65" t="s">
        <v>64</v>
      </c>
      <c r="D22" s="66">
        <v>162.24454703950076</v>
      </c>
      <c r="E22" s="68"/>
      <c r="F22" s="100" t="s">
        <v>876</v>
      </c>
      <c r="G22" s="65"/>
      <c r="H22" s="69" t="s">
        <v>226</v>
      </c>
      <c r="I22" s="70"/>
      <c r="J22" s="70"/>
      <c r="K22" s="69" t="s">
        <v>4157</v>
      </c>
      <c r="L22" s="73">
        <v>1</v>
      </c>
      <c r="M22" s="74">
        <v>7470.5087890625</v>
      </c>
      <c r="N22" s="74">
        <v>9450.4345703125</v>
      </c>
      <c r="O22" s="75"/>
      <c r="P22" s="76"/>
      <c r="Q22" s="76"/>
      <c r="R22" s="86"/>
      <c r="S22" s="48">
        <v>0</v>
      </c>
      <c r="T22" s="48">
        <v>1</v>
      </c>
      <c r="U22" s="49">
        <v>0</v>
      </c>
      <c r="V22" s="49">
        <v>0.043478</v>
      </c>
      <c r="W22" s="49">
        <v>0</v>
      </c>
      <c r="X22" s="49">
        <v>0.560344</v>
      </c>
      <c r="Y22" s="49">
        <v>0</v>
      </c>
      <c r="Z22" s="49">
        <v>0</v>
      </c>
      <c r="AA22" s="71">
        <v>22</v>
      </c>
      <c r="AB22" s="71"/>
      <c r="AC22" s="72"/>
      <c r="AD22" s="78" t="s">
        <v>2002</v>
      </c>
      <c r="AE22" s="78">
        <v>1220</v>
      </c>
      <c r="AF22" s="78">
        <v>702</v>
      </c>
      <c r="AG22" s="78">
        <v>25609</v>
      </c>
      <c r="AH22" s="78">
        <v>31047</v>
      </c>
      <c r="AI22" s="78"/>
      <c r="AJ22" s="78" t="s">
        <v>2428</v>
      </c>
      <c r="AK22" s="78" t="s">
        <v>2792</v>
      </c>
      <c r="AL22" s="78"/>
      <c r="AM22" s="78"/>
      <c r="AN22" s="80">
        <v>42787.80496527778</v>
      </c>
      <c r="AO22" s="83" t="s">
        <v>3221</v>
      </c>
      <c r="AP22" s="78" t="b">
        <v>1</v>
      </c>
      <c r="AQ22" s="78" t="b">
        <v>0</v>
      </c>
      <c r="AR22" s="78" t="b">
        <v>0</v>
      </c>
      <c r="AS22" s="78" t="s">
        <v>3553</v>
      </c>
      <c r="AT22" s="78">
        <v>3</v>
      </c>
      <c r="AU22" s="78"/>
      <c r="AV22" s="78" t="b">
        <v>0</v>
      </c>
      <c r="AW22" s="78" t="s">
        <v>3704</v>
      </c>
      <c r="AX22" s="83" t="s">
        <v>3724</v>
      </c>
      <c r="AY22" s="78" t="s">
        <v>66</v>
      </c>
      <c r="AZ22" s="78" t="str">
        <f>REPLACE(INDEX(GroupVertices[Group],MATCH(Vertices[[#This Row],[Vertex]],GroupVertices[Vertex],0)),1,1,"")</f>
        <v>7</v>
      </c>
      <c r="BA22" s="48"/>
      <c r="BB22" s="48"/>
      <c r="BC22" s="48"/>
      <c r="BD22" s="48"/>
      <c r="BE22" s="48" t="s">
        <v>819</v>
      </c>
      <c r="BF22" s="48" t="s">
        <v>819</v>
      </c>
      <c r="BG22" s="120" t="s">
        <v>5118</v>
      </c>
      <c r="BH22" s="120" t="s">
        <v>5118</v>
      </c>
      <c r="BI22" s="120" t="s">
        <v>5234</v>
      </c>
      <c r="BJ22" s="120" t="s">
        <v>5234</v>
      </c>
      <c r="BK22" s="120">
        <v>1</v>
      </c>
      <c r="BL22" s="123">
        <v>4.761904761904762</v>
      </c>
      <c r="BM22" s="120">
        <v>0</v>
      </c>
      <c r="BN22" s="123">
        <v>0</v>
      </c>
      <c r="BO22" s="120">
        <v>0</v>
      </c>
      <c r="BP22" s="123">
        <v>0</v>
      </c>
      <c r="BQ22" s="120">
        <v>20</v>
      </c>
      <c r="BR22" s="123">
        <v>95.23809523809524</v>
      </c>
      <c r="BS22" s="120">
        <v>21</v>
      </c>
      <c r="BT22" s="2"/>
      <c r="BU22" s="3"/>
      <c r="BV22" s="3"/>
      <c r="BW22" s="3"/>
      <c r="BX22" s="3"/>
    </row>
    <row r="23" spans="1:76" ht="15">
      <c r="A23" s="64" t="s">
        <v>228</v>
      </c>
      <c r="B23" s="65"/>
      <c r="C23" s="65" t="s">
        <v>64</v>
      </c>
      <c r="D23" s="66">
        <v>162.00069671521226</v>
      </c>
      <c r="E23" s="68"/>
      <c r="F23" s="100" t="s">
        <v>877</v>
      </c>
      <c r="G23" s="65"/>
      <c r="H23" s="69" t="s">
        <v>228</v>
      </c>
      <c r="I23" s="70"/>
      <c r="J23" s="70"/>
      <c r="K23" s="69" t="s">
        <v>4158</v>
      </c>
      <c r="L23" s="73">
        <v>1</v>
      </c>
      <c r="M23" s="74">
        <v>7719.97998046875</v>
      </c>
      <c r="N23" s="74">
        <v>7906.6669921875</v>
      </c>
      <c r="O23" s="75"/>
      <c r="P23" s="76"/>
      <c r="Q23" s="76"/>
      <c r="R23" s="86"/>
      <c r="S23" s="48">
        <v>0</v>
      </c>
      <c r="T23" s="48">
        <v>1</v>
      </c>
      <c r="U23" s="49">
        <v>0</v>
      </c>
      <c r="V23" s="49">
        <v>0.043478</v>
      </c>
      <c r="W23" s="49">
        <v>0</v>
      </c>
      <c r="X23" s="49">
        <v>0.560344</v>
      </c>
      <c r="Y23" s="49">
        <v>0</v>
      </c>
      <c r="Z23" s="49">
        <v>0</v>
      </c>
      <c r="AA23" s="71">
        <v>23</v>
      </c>
      <c r="AB23" s="71"/>
      <c r="AC23" s="72"/>
      <c r="AD23" s="78" t="s">
        <v>2003</v>
      </c>
      <c r="AE23" s="78">
        <v>21</v>
      </c>
      <c r="AF23" s="78">
        <v>2</v>
      </c>
      <c r="AG23" s="78">
        <v>541</v>
      </c>
      <c r="AH23" s="78">
        <v>42</v>
      </c>
      <c r="AI23" s="78"/>
      <c r="AJ23" s="78" t="s">
        <v>2429</v>
      </c>
      <c r="AK23" s="78" t="s">
        <v>2793</v>
      </c>
      <c r="AL23" s="83" t="s">
        <v>3051</v>
      </c>
      <c r="AM23" s="78"/>
      <c r="AN23" s="80">
        <v>43338.07859953704</v>
      </c>
      <c r="AO23" s="83" t="s">
        <v>3222</v>
      </c>
      <c r="AP23" s="78" t="b">
        <v>1</v>
      </c>
      <c r="AQ23" s="78" t="b">
        <v>0</v>
      </c>
      <c r="AR23" s="78" t="b">
        <v>0</v>
      </c>
      <c r="AS23" s="78" t="s">
        <v>1909</v>
      </c>
      <c r="AT23" s="78">
        <v>0</v>
      </c>
      <c r="AU23" s="78"/>
      <c r="AV23" s="78" t="b">
        <v>0</v>
      </c>
      <c r="AW23" s="78" t="s">
        <v>3704</v>
      </c>
      <c r="AX23" s="83" t="s">
        <v>3725</v>
      </c>
      <c r="AY23" s="78" t="s">
        <v>66</v>
      </c>
      <c r="AZ23" s="78" t="str">
        <f>REPLACE(INDEX(GroupVertices[Group],MATCH(Vertices[[#This Row],[Vertex]],GroupVertices[Vertex],0)),1,1,"")</f>
        <v>7</v>
      </c>
      <c r="BA23" s="48"/>
      <c r="BB23" s="48"/>
      <c r="BC23" s="48"/>
      <c r="BD23" s="48"/>
      <c r="BE23" s="48" t="s">
        <v>819</v>
      </c>
      <c r="BF23" s="48" t="s">
        <v>819</v>
      </c>
      <c r="BG23" s="120" t="s">
        <v>5118</v>
      </c>
      <c r="BH23" s="120" t="s">
        <v>5118</v>
      </c>
      <c r="BI23" s="120" t="s">
        <v>5234</v>
      </c>
      <c r="BJ23" s="120" t="s">
        <v>5234</v>
      </c>
      <c r="BK23" s="120">
        <v>1</v>
      </c>
      <c r="BL23" s="123">
        <v>4.761904761904762</v>
      </c>
      <c r="BM23" s="120">
        <v>0</v>
      </c>
      <c r="BN23" s="123">
        <v>0</v>
      </c>
      <c r="BO23" s="120">
        <v>0</v>
      </c>
      <c r="BP23" s="123">
        <v>0</v>
      </c>
      <c r="BQ23" s="120">
        <v>20</v>
      </c>
      <c r="BR23" s="123">
        <v>95.23809523809524</v>
      </c>
      <c r="BS23" s="120">
        <v>21</v>
      </c>
      <c r="BT23" s="2"/>
      <c r="BU23" s="3"/>
      <c r="BV23" s="3"/>
      <c r="BW23" s="3"/>
      <c r="BX23" s="3"/>
    </row>
    <row r="24" spans="1:76" ht="15">
      <c r="A24" s="64" t="s">
        <v>229</v>
      </c>
      <c r="B24" s="65"/>
      <c r="C24" s="65" t="s">
        <v>64</v>
      </c>
      <c r="D24" s="66">
        <v>162.3295462953956</v>
      </c>
      <c r="E24" s="68"/>
      <c r="F24" s="100" t="s">
        <v>878</v>
      </c>
      <c r="G24" s="65"/>
      <c r="H24" s="69" t="s">
        <v>229</v>
      </c>
      <c r="I24" s="70"/>
      <c r="J24" s="70"/>
      <c r="K24" s="69" t="s">
        <v>4159</v>
      </c>
      <c r="L24" s="73">
        <v>1.5476955664205008</v>
      </c>
      <c r="M24" s="74">
        <v>6423.5693359375</v>
      </c>
      <c r="N24" s="74">
        <v>2841.51611328125</v>
      </c>
      <c r="O24" s="75"/>
      <c r="P24" s="76"/>
      <c r="Q24" s="76"/>
      <c r="R24" s="86"/>
      <c r="S24" s="48">
        <v>1</v>
      </c>
      <c r="T24" s="48">
        <v>3</v>
      </c>
      <c r="U24" s="49">
        <v>1</v>
      </c>
      <c r="V24" s="49">
        <v>0.333333</v>
      </c>
      <c r="W24" s="49">
        <v>0</v>
      </c>
      <c r="X24" s="49">
        <v>1.18085</v>
      </c>
      <c r="Y24" s="49">
        <v>0.3333333333333333</v>
      </c>
      <c r="Z24" s="49">
        <v>0.3333333333333333</v>
      </c>
      <c r="AA24" s="71">
        <v>24</v>
      </c>
      <c r="AB24" s="71"/>
      <c r="AC24" s="72"/>
      <c r="AD24" s="78" t="s">
        <v>2004</v>
      </c>
      <c r="AE24" s="78">
        <v>375</v>
      </c>
      <c r="AF24" s="78">
        <v>946</v>
      </c>
      <c r="AG24" s="78">
        <v>990</v>
      </c>
      <c r="AH24" s="78">
        <v>1517</v>
      </c>
      <c r="AI24" s="78"/>
      <c r="AJ24" s="78" t="s">
        <v>2430</v>
      </c>
      <c r="AK24" s="78" t="s">
        <v>2794</v>
      </c>
      <c r="AL24" s="78"/>
      <c r="AM24" s="78"/>
      <c r="AN24" s="80">
        <v>42756.47827546296</v>
      </c>
      <c r="AO24" s="83" t="s">
        <v>3223</v>
      </c>
      <c r="AP24" s="78" t="b">
        <v>1</v>
      </c>
      <c r="AQ24" s="78" t="b">
        <v>0</v>
      </c>
      <c r="AR24" s="78" t="b">
        <v>0</v>
      </c>
      <c r="AS24" s="78" t="s">
        <v>1910</v>
      </c>
      <c r="AT24" s="78">
        <v>25</v>
      </c>
      <c r="AU24" s="78"/>
      <c r="AV24" s="78" t="b">
        <v>0</v>
      </c>
      <c r="AW24" s="78" t="s">
        <v>3704</v>
      </c>
      <c r="AX24" s="83" t="s">
        <v>3726</v>
      </c>
      <c r="AY24" s="78" t="s">
        <v>66</v>
      </c>
      <c r="AZ24" s="78" t="str">
        <f>REPLACE(INDEX(GroupVertices[Group],MATCH(Vertices[[#This Row],[Vertex]],GroupVertices[Vertex],0)),1,1,"")</f>
        <v>20</v>
      </c>
      <c r="BA24" s="48"/>
      <c r="BB24" s="48"/>
      <c r="BC24" s="48"/>
      <c r="BD24" s="48"/>
      <c r="BE24" s="48"/>
      <c r="BF24" s="48"/>
      <c r="BG24" s="120" t="s">
        <v>5120</v>
      </c>
      <c r="BH24" s="120" t="s">
        <v>5120</v>
      </c>
      <c r="BI24" s="120" t="s">
        <v>5235</v>
      </c>
      <c r="BJ24" s="120" t="s">
        <v>5235</v>
      </c>
      <c r="BK24" s="120">
        <v>0</v>
      </c>
      <c r="BL24" s="123">
        <v>0</v>
      </c>
      <c r="BM24" s="120">
        <v>0</v>
      </c>
      <c r="BN24" s="123">
        <v>0</v>
      </c>
      <c r="BO24" s="120">
        <v>0</v>
      </c>
      <c r="BP24" s="123">
        <v>0</v>
      </c>
      <c r="BQ24" s="120">
        <v>54</v>
      </c>
      <c r="BR24" s="123">
        <v>100</v>
      </c>
      <c r="BS24" s="120">
        <v>54</v>
      </c>
      <c r="BT24" s="2"/>
      <c r="BU24" s="3"/>
      <c r="BV24" s="3"/>
      <c r="BW24" s="3"/>
      <c r="BX24" s="3"/>
    </row>
    <row r="25" spans="1:76" ht="15">
      <c r="A25" s="64" t="s">
        <v>535</v>
      </c>
      <c r="B25" s="65"/>
      <c r="C25" s="65" t="s">
        <v>64</v>
      </c>
      <c r="D25" s="66">
        <v>165.37558520336518</v>
      </c>
      <c r="E25" s="68"/>
      <c r="F25" s="100" t="s">
        <v>3584</v>
      </c>
      <c r="G25" s="65"/>
      <c r="H25" s="69" t="s">
        <v>535</v>
      </c>
      <c r="I25" s="70"/>
      <c r="J25" s="70"/>
      <c r="K25" s="69" t="s">
        <v>4160</v>
      </c>
      <c r="L25" s="73">
        <v>1</v>
      </c>
      <c r="M25" s="74">
        <v>6367.13427734375</v>
      </c>
      <c r="N25" s="74">
        <v>3564.349365234375</v>
      </c>
      <c r="O25" s="75"/>
      <c r="P25" s="76"/>
      <c r="Q25" s="76"/>
      <c r="R25" s="86"/>
      <c r="S25" s="48">
        <v>2</v>
      </c>
      <c r="T25" s="48">
        <v>0</v>
      </c>
      <c r="U25" s="49">
        <v>0</v>
      </c>
      <c r="V25" s="49">
        <v>0.25</v>
      </c>
      <c r="W25" s="49">
        <v>0</v>
      </c>
      <c r="X25" s="49">
        <v>0.819148</v>
      </c>
      <c r="Y25" s="49">
        <v>1</v>
      </c>
      <c r="Z25" s="49">
        <v>0</v>
      </c>
      <c r="AA25" s="71">
        <v>25</v>
      </c>
      <c r="AB25" s="71"/>
      <c r="AC25" s="72"/>
      <c r="AD25" s="78" t="s">
        <v>2005</v>
      </c>
      <c r="AE25" s="78">
        <v>1111</v>
      </c>
      <c r="AF25" s="78">
        <v>9690</v>
      </c>
      <c r="AG25" s="78">
        <v>4931</v>
      </c>
      <c r="AH25" s="78">
        <v>11120</v>
      </c>
      <c r="AI25" s="78"/>
      <c r="AJ25" s="78" t="s">
        <v>2431</v>
      </c>
      <c r="AK25" s="78" t="s">
        <v>2795</v>
      </c>
      <c r="AL25" s="83" t="s">
        <v>3052</v>
      </c>
      <c r="AM25" s="78"/>
      <c r="AN25" s="80">
        <v>39987.23061342593</v>
      </c>
      <c r="AO25" s="83" t="s">
        <v>3224</v>
      </c>
      <c r="AP25" s="78" t="b">
        <v>0</v>
      </c>
      <c r="AQ25" s="78" t="b">
        <v>0</v>
      </c>
      <c r="AR25" s="78" t="b">
        <v>1</v>
      </c>
      <c r="AS25" s="78" t="s">
        <v>1909</v>
      </c>
      <c r="AT25" s="78">
        <v>450</v>
      </c>
      <c r="AU25" s="83" t="s">
        <v>3566</v>
      </c>
      <c r="AV25" s="78" t="b">
        <v>0</v>
      </c>
      <c r="AW25" s="78" t="s">
        <v>3704</v>
      </c>
      <c r="AX25" s="83" t="s">
        <v>3727</v>
      </c>
      <c r="AY25" s="78" t="s">
        <v>65</v>
      </c>
      <c r="AZ25" s="78" t="str">
        <f>REPLACE(INDEX(GroupVertices[Group],MATCH(Vertices[[#This Row],[Vertex]],GroupVertices[Vertex],0)),1,1,"")</f>
        <v>20</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230</v>
      </c>
      <c r="B26" s="65"/>
      <c r="C26" s="65" t="s">
        <v>64</v>
      </c>
      <c r="D26" s="66">
        <v>162.05817572022312</v>
      </c>
      <c r="E26" s="68"/>
      <c r="F26" s="100" t="s">
        <v>879</v>
      </c>
      <c r="G26" s="65"/>
      <c r="H26" s="69" t="s">
        <v>230</v>
      </c>
      <c r="I26" s="70"/>
      <c r="J26" s="70"/>
      <c r="K26" s="69" t="s">
        <v>4161</v>
      </c>
      <c r="L26" s="73">
        <v>1.5476955664205008</v>
      </c>
      <c r="M26" s="74">
        <v>6642.18603515625</v>
      </c>
      <c r="N26" s="74">
        <v>2729.138916015625</v>
      </c>
      <c r="O26" s="75"/>
      <c r="P26" s="76"/>
      <c r="Q26" s="76"/>
      <c r="R26" s="86"/>
      <c r="S26" s="48">
        <v>1</v>
      </c>
      <c r="T26" s="48">
        <v>3</v>
      </c>
      <c r="U26" s="49">
        <v>1</v>
      </c>
      <c r="V26" s="49">
        <v>0.333333</v>
      </c>
      <c r="W26" s="49">
        <v>0</v>
      </c>
      <c r="X26" s="49">
        <v>1.18085</v>
      </c>
      <c r="Y26" s="49">
        <v>0.3333333333333333</v>
      </c>
      <c r="Z26" s="49">
        <v>0.3333333333333333</v>
      </c>
      <c r="AA26" s="71">
        <v>26</v>
      </c>
      <c r="AB26" s="71"/>
      <c r="AC26" s="72"/>
      <c r="AD26" s="78" t="s">
        <v>2006</v>
      </c>
      <c r="AE26" s="78">
        <v>582</v>
      </c>
      <c r="AF26" s="78">
        <v>167</v>
      </c>
      <c r="AG26" s="78">
        <v>2275</v>
      </c>
      <c r="AH26" s="78">
        <v>212</v>
      </c>
      <c r="AI26" s="78"/>
      <c r="AJ26" s="78" t="s">
        <v>2432</v>
      </c>
      <c r="AK26" s="78" t="s">
        <v>2796</v>
      </c>
      <c r="AL26" s="78"/>
      <c r="AM26" s="78"/>
      <c r="AN26" s="80">
        <v>41487.8146412037</v>
      </c>
      <c r="AO26" s="83" t="s">
        <v>3225</v>
      </c>
      <c r="AP26" s="78" t="b">
        <v>0</v>
      </c>
      <c r="AQ26" s="78" t="b">
        <v>0</v>
      </c>
      <c r="AR26" s="78" t="b">
        <v>1</v>
      </c>
      <c r="AS26" s="78" t="s">
        <v>1910</v>
      </c>
      <c r="AT26" s="78">
        <v>16</v>
      </c>
      <c r="AU26" s="83" t="s">
        <v>3559</v>
      </c>
      <c r="AV26" s="78" t="b">
        <v>0</v>
      </c>
      <c r="AW26" s="78" t="s">
        <v>3704</v>
      </c>
      <c r="AX26" s="83" t="s">
        <v>3728</v>
      </c>
      <c r="AY26" s="78" t="s">
        <v>66</v>
      </c>
      <c r="AZ26" s="78" t="str">
        <f>REPLACE(INDEX(GroupVertices[Group],MATCH(Vertices[[#This Row],[Vertex]],GroupVertices[Vertex],0)),1,1,"")</f>
        <v>20</v>
      </c>
      <c r="BA26" s="48"/>
      <c r="BB26" s="48"/>
      <c r="BC26" s="48"/>
      <c r="BD26" s="48"/>
      <c r="BE26" s="48"/>
      <c r="BF26" s="48"/>
      <c r="BG26" s="120" t="s">
        <v>5121</v>
      </c>
      <c r="BH26" s="120" t="s">
        <v>5121</v>
      </c>
      <c r="BI26" s="120" t="s">
        <v>5236</v>
      </c>
      <c r="BJ26" s="120" t="s">
        <v>5236</v>
      </c>
      <c r="BK26" s="120">
        <v>0</v>
      </c>
      <c r="BL26" s="123">
        <v>0</v>
      </c>
      <c r="BM26" s="120">
        <v>0</v>
      </c>
      <c r="BN26" s="123">
        <v>0</v>
      </c>
      <c r="BO26" s="120">
        <v>0</v>
      </c>
      <c r="BP26" s="123">
        <v>0</v>
      </c>
      <c r="BQ26" s="120">
        <v>30</v>
      </c>
      <c r="BR26" s="123">
        <v>100</v>
      </c>
      <c r="BS26" s="120">
        <v>30</v>
      </c>
      <c r="BT26" s="2"/>
      <c r="BU26" s="3"/>
      <c r="BV26" s="3"/>
      <c r="BW26" s="3"/>
      <c r="BX26" s="3"/>
    </row>
    <row r="27" spans="1:76" ht="15">
      <c r="A27" s="64" t="s">
        <v>536</v>
      </c>
      <c r="B27" s="65"/>
      <c r="C27" s="65" t="s">
        <v>64</v>
      </c>
      <c r="D27" s="66">
        <v>162.00383193366739</v>
      </c>
      <c r="E27" s="68"/>
      <c r="F27" s="100" t="s">
        <v>3585</v>
      </c>
      <c r="G27" s="65"/>
      <c r="H27" s="69" t="s">
        <v>536</v>
      </c>
      <c r="I27" s="70"/>
      <c r="J27" s="70"/>
      <c r="K27" s="69" t="s">
        <v>4162</v>
      </c>
      <c r="L27" s="73">
        <v>1</v>
      </c>
      <c r="M27" s="74">
        <v>6906.3916015625</v>
      </c>
      <c r="N27" s="74">
        <v>2893.578125</v>
      </c>
      <c r="O27" s="75"/>
      <c r="P27" s="76"/>
      <c r="Q27" s="76"/>
      <c r="R27" s="86"/>
      <c r="S27" s="48">
        <v>2</v>
      </c>
      <c r="T27" s="48">
        <v>0</v>
      </c>
      <c r="U27" s="49">
        <v>0</v>
      </c>
      <c r="V27" s="49">
        <v>0.25</v>
      </c>
      <c r="W27" s="49">
        <v>0</v>
      </c>
      <c r="X27" s="49">
        <v>0.819148</v>
      </c>
      <c r="Y27" s="49">
        <v>1</v>
      </c>
      <c r="Z27" s="49">
        <v>0</v>
      </c>
      <c r="AA27" s="71">
        <v>27</v>
      </c>
      <c r="AB27" s="71"/>
      <c r="AC27" s="72"/>
      <c r="AD27" s="78" t="s">
        <v>2007</v>
      </c>
      <c r="AE27" s="78">
        <v>67</v>
      </c>
      <c r="AF27" s="78">
        <v>11</v>
      </c>
      <c r="AG27" s="78">
        <v>61</v>
      </c>
      <c r="AH27" s="78">
        <v>10</v>
      </c>
      <c r="AI27" s="78"/>
      <c r="AJ27" s="78"/>
      <c r="AK27" s="78" t="s">
        <v>2797</v>
      </c>
      <c r="AL27" s="83" t="s">
        <v>3053</v>
      </c>
      <c r="AM27" s="78"/>
      <c r="AN27" s="80">
        <v>40293.71121527778</v>
      </c>
      <c r="AO27" s="78"/>
      <c r="AP27" s="78" t="b">
        <v>1</v>
      </c>
      <c r="AQ27" s="78" t="b">
        <v>0</v>
      </c>
      <c r="AR27" s="78" t="b">
        <v>0</v>
      </c>
      <c r="AS27" s="78" t="s">
        <v>1910</v>
      </c>
      <c r="AT27" s="78">
        <v>2</v>
      </c>
      <c r="AU27" s="83" t="s">
        <v>3559</v>
      </c>
      <c r="AV27" s="78" t="b">
        <v>0</v>
      </c>
      <c r="AW27" s="78" t="s">
        <v>3704</v>
      </c>
      <c r="AX27" s="83" t="s">
        <v>3729</v>
      </c>
      <c r="AY27" s="78" t="s">
        <v>65</v>
      </c>
      <c r="AZ27" s="78" t="str">
        <f>REPLACE(INDEX(GroupVertices[Group],MATCH(Vertices[[#This Row],[Vertex]],GroupVertices[Vertex],0)),1,1,"")</f>
        <v>20</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231</v>
      </c>
      <c r="B28" s="65"/>
      <c r="C28" s="65" t="s">
        <v>64</v>
      </c>
      <c r="D28" s="66">
        <v>162.8799513130754</v>
      </c>
      <c r="E28" s="68"/>
      <c r="F28" s="100" t="s">
        <v>3586</v>
      </c>
      <c r="G28" s="65"/>
      <c r="H28" s="69" t="s">
        <v>231</v>
      </c>
      <c r="I28" s="70"/>
      <c r="J28" s="70"/>
      <c r="K28" s="69" t="s">
        <v>4163</v>
      </c>
      <c r="L28" s="73">
        <v>1</v>
      </c>
      <c r="M28" s="74">
        <v>8823.029296875</v>
      </c>
      <c r="N28" s="74">
        <v>3881.964599609375</v>
      </c>
      <c r="O28" s="75"/>
      <c r="P28" s="76"/>
      <c r="Q28" s="76"/>
      <c r="R28" s="86"/>
      <c r="S28" s="48">
        <v>2</v>
      </c>
      <c r="T28" s="48">
        <v>1</v>
      </c>
      <c r="U28" s="49">
        <v>0</v>
      </c>
      <c r="V28" s="49">
        <v>1</v>
      </c>
      <c r="W28" s="49">
        <v>0</v>
      </c>
      <c r="X28" s="49">
        <v>1.298244</v>
      </c>
      <c r="Y28" s="49">
        <v>0</v>
      </c>
      <c r="Z28" s="49">
        <v>0</v>
      </c>
      <c r="AA28" s="71">
        <v>28</v>
      </c>
      <c r="AB28" s="71"/>
      <c r="AC28" s="72"/>
      <c r="AD28" s="78" t="s">
        <v>2008</v>
      </c>
      <c r="AE28" s="78">
        <v>1440</v>
      </c>
      <c r="AF28" s="78">
        <v>2526</v>
      </c>
      <c r="AG28" s="78">
        <v>9932</v>
      </c>
      <c r="AH28" s="78">
        <v>1537</v>
      </c>
      <c r="AI28" s="78"/>
      <c r="AJ28" s="78" t="s">
        <v>2433</v>
      </c>
      <c r="AK28" s="78" t="s">
        <v>2798</v>
      </c>
      <c r="AL28" s="83" t="s">
        <v>3054</v>
      </c>
      <c r="AM28" s="78"/>
      <c r="AN28" s="80">
        <v>40453.593252314815</v>
      </c>
      <c r="AO28" s="83" t="s">
        <v>3226</v>
      </c>
      <c r="AP28" s="78" t="b">
        <v>0</v>
      </c>
      <c r="AQ28" s="78" t="b">
        <v>0</v>
      </c>
      <c r="AR28" s="78" t="b">
        <v>1</v>
      </c>
      <c r="AS28" s="78" t="s">
        <v>1909</v>
      </c>
      <c r="AT28" s="78">
        <v>119</v>
      </c>
      <c r="AU28" s="83" t="s">
        <v>3567</v>
      </c>
      <c r="AV28" s="78" t="b">
        <v>0</v>
      </c>
      <c r="AW28" s="78" t="s">
        <v>3704</v>
      </c>
      <c r="AX28" s="83" t="s">
        <v>3730</v>
      </c>
      <c r="AY28" s="78" t="s">
        <v>66</v>
      </c>
      <c r="AZ28" s="78" t="str">
        <f>REPLACE(INDEX(GroupVertices[Group],MATCH(Vertices[[#This Row],[Vertex]],GroupVertices[Vertex],0)),1,1,"")</f>
        <v>55</v>
      </c>
      <c r="BA28" s="48"/>
      <c r="BB28" s="48"/>
      <c r="BC28" s="48"/>
      <c r="BD28" s="48"/>
      <c r="BE28" s="48" t="s">
        <v>821</v>
      </c>
      <c r="BF28" s="48" t="s">
        <v>821</v>
      </c>
      <c r="BG28" s="120" t="s">
        <v>5122</v>
      </c>
      <c r="BH28" s="120" t="s">
        <v>5122</v>
      </c>
      <c r="BI28" s="120" t="s">
        <v>4992</v>
      </c>
      <c r="BJ28" s="120" t="s">
        <v>4992</v>
      </c>
      <c r="BK28" s="120">
        <v>0</v>
      </c>
      <c r="BL28" s="123">
        <v>0</v>
      </c>
      <c r="BM28" s="120">
        <v>0</v>
      </c>
      <c r="BN28" s="123">
        <v>0</v>
      </c>
      <c r="BO28" s="120">
        <v>0</v>
      </c>
      <c r="BP28" s="123">
        <v>0</v>
      </c>
      <c r="BQ28" s="120">
        <v>22</v>
      </c>
      <c r="BR28" s="123">
        <v>100</v>
      </c>
      <c r="BS28" s="120">
        <v>22</v>
      </c>
      <c r="BT28" s="2"/>
      <c r="BU28" s="3"/>
      <c r="BV28" s="3"/>
      <c r="BW28" s="3"/>
      <c r="BX28" s="3"/>
    </row>
    <row r="29" spans="1:76" ht="15">
      <c r="A29" s="64" t="s">
        <v>232</v>
      </c>
      <c r="B29" s="65"/>
      <c r="C29" s="65" t="s">
        <v>64</v>
      </c>
      <c r="D29" s="66">
        <v>162.17731402151836</v>
      </c>
      <c r="E29" s="68"/>
      <c r="F29" s="100" t="s">
        <v>880</v>
      </c>
      <c r="G29" s="65"/>
      <c r="H29" s="69" t="s">
        <v>232</v>
      </c>
      <c r="I29" s="70"/>
      <c r="J29" s="70"/>
      <c r="K29" s="69" t="s">
        <v>4164</v>
      </c>
      <c r="L29" s="73">
        <v>1</v>
      </c>
      <c r="M29" s="74">
        <v>8823.029296875</v>
      </c>
      <c r="N29" s="74">
        <v>3552.5859375</v>
      </c>
      <c r="O29" s="75"/>
      <c r="P29" s="76"/>
      <c r="Q29" s="76"/>
      <c r="R29" s="86"/>
      <c r="S29" s="48">
        <v>0</v>
      </c>
      <c r="T29" s="48">
        <v>1</v>
      </c>
      <c r="U29" s="49">
        <v>0</v>
      </c>
      <c r="V29" s="49">
        <v>1</v>
      </c>
      <c r="W29" s="49">
        <v>0</v>
      </c>
      <c r="X29" s="49">
        <v>0.701754</v>
      </c>
      <c r="Y29" s="49">
        <v>0</v>
      </c>
      <c r="Z29" s="49">
        <v>0</v>
      </c>
      <c r="AA29" s="71">
        <v>29</v>
      </c>
      <c r="AB29" s="71"/>
      <c r="AC29" s="72"/>
      <c r="AD29" s="78" t="s">
        <v>2009</v>
      </c>
      <c r="AE29" s="78">
        <v>771</v>
      </c>
      <c r="AF29" s="78">
        <v>509</v>
      </c>
      <c r="AG29" s="78">
        <v>5369</v>
      </c>
      <c r="AH29" s="78">
        <v>3586</v>
      </c>
      <c r="AI29" s="78"/>
      <c r="AJ29" s="78" t="s">
        <v>2434</v>
      </c>
      <c r="AK29" s="78" t="s">
        <v>2799</v>
      </c>
      <c r="AL29" s="78"/>
      <c r="AM29" s="78"/>
      <c r="AN29" s="80">
        <v>39842.35545138889</v>
      </c>
      <c r="AO29" s="78"/>
      <c r="AP29" s="78" t="b">
        <v>1</v>
      </c>
      <c r="AQ29" s="78" t="b">
        <v>0</v>
      </c>
      <c r="AR29" s="78" t="b">
        <v>0</v>
      </c>
      <c r="AS29" s="78" t="s">
        <v>1909</v>
      </c>
      <c r="AT29" s="78">
        <v>42</v>
      </c>
      <c r="AU29" s="83" t="s">
        <v>3559</v>
      </c>
      <c r="AV29" s="78" t="b">
        <v>0</v>
      </c>
      <c r="AW29" s="78" t="s">
        <v>3704</v>
      </c>
      <c r="AX29" s="83" t="s">
        <v>3731</v>
      </c>
      <c r="AY29" s="78" t="s">
        <v>66</v>
      </c>
      <c r="AZ29" s="78" t="str">
        <f>REPLACE(INDEX(GroupVertices[Group],MATCH(Vertices[[#This Row],[Vertex]],GroupVertices[Vertex],0)),1,1,"")</f>
        <v>55</v>
      </c>
      <c r="BA29" s="48"/>
      <c r="BB29" s="48"/>
      <c r="BC29" s="48"/>
      <c r="BD29" s="48"/>
      <c r="BE29" s="48"/>
      <c r="BF29" s="48"/>
      <c r="BG29" s="120" t="s">
        <v>5123</v>
      </c>
      <c r="BH29" s="120" t="s">
        <v>5123</v>
      </c>
      <c r="BI29" s="120" t="s">
        <v>5237</v>
      </c>
      <c r="BJ29" s="120" t="s">
        <v>5237</v>
      </c>
      <c r="BK29" s="120">
        <v>0</v>
      </c>
      <c r="BL29" s="123">
        <v>0</v>
      </c>
      <c r="BM29" s="120">
        <v>0</v>
      </c>
      <c r="BN29" s="123">
        <v>0</v>
      </c>
      <c r="BO29" s="120">
        <v>0</v>
      </c>
      <c r="BP29" s="123">
        <v>0</v>
      </c>
      <c r="BQ29" s="120">
        <v>22</v>
      </c>
      <c r="BR29" s="123">
        <v>100</v>
      </c>
      <c r="BS29" s="120">
        <v>22</v>
      </c>
      <c r="BT29" s="2"/>
      <c r="BU29" s="3"/>
      <c r="BV29" s="3"/>
      <c r="BW29" s="3"/>
      <c r="BX29" s="3"/>
    </row>
    <row r="30" spans="1:76" ht="15">
      <c r="A30" s="64" t="s">
        <v>233</v>
      </c>
      <c r="B30" s="65"/>
      <c r="C30" s="65" t="s">
        <v>64</v>
      </c>
      <c r="D30" s="66">
        <v>162.181842670398</v>
      </c>
      <c r="E30" s="68"/>
      <c r="F30" s="100" t="s">
        <v>881</v>
      </c>
      <c r="G30" s="65"/>
      <c r="H30" s="69" t="s">
        <v>233</v>
      </c>
      <c r="I30" s="70"/>
      <c r="J30" s="70"/>
      <c r="K30" s="69" t="s">
        <v>4165</v>
      </c>
      <c r="L30" s="73">
        <v>1</v>
      </c>
      <c r="M30" s="74">
        <v>5916.88671875</v>
      </c>
      <c r="N30" s="74">
        <v>8557.9677734375</v>
      </c>
      <c r="O30" s="75"/>
      <c r="P30" s="76"/>
      <c r="Q30" s="76"/>
      <c r="R30" s="86"/>
      <c r="S30" s="48">
        <v>1</v>
      </c>
      <c r="T30" s="48">
        <v>1</v>
      </c>
      <c r="U30" s="49">
        <v>0</v>
      </c>
      <c r="V30" s="49">
        <v>0</v>
      </c>
      <c r="W30" s="49">
        <v>0</v>
      </c>
      <c r="X30" s="49">
        <v>0.999999</v>
      </c>
      <c r="Y30" s="49">
        <v>0</v>
      </c>
      <c r="Z30" s="49" t="s">
        <v>5710</v>
      </c>
      <c r="AA30" s="71">
        <v>30</v>
      </c>
      <c r="AB30" s="71"/>
      <c r="AC30" s="72"/>
      <c r="AD30" s="78" t="s">
        <v>2010</v>
      </c>
      <c r="AE30" s="78">
        <v>368</v>
      </c>
      <c r="AF30" s="78">
        <v>522</v>
      </c>
      <c r="AG30" s="78">
        <v>17411</v>
      </c>
      <c r="AH30" s="78">
        <v>7629</v>
      </c>
      <c r="AI30" s="78"/>
      <c r="AJ30" s="78" t="s">
        <v>2435</v>
      </c>
      <c r="AK30" s="78"/>
      <c r="AL30" s="78"/>
      <c r="AM30" s="78"/>
      <c r="AN30" s="80">
        <v>42717.16421296296</v>
      </c>
      <c r="AO30" s="83" t="s">
        <v>3227</v>
      </c>
      <c r="AP30" s="78" t="b">
        <v>1</v>
      </c>
      <c r="AQ30" s="78" t="b">
        <v>0</v>
      </c>
      <c r="AR30" s="78" t="b">
        <v>0</v>
      </c>
      <c r="AS30" s="78" t="s">
        <v>1909</v>
      </c>
      <c r="AT30" s="78">
        <v>6</v>
      </c>
      <c r="AU30" s="78"/>
      <c r="AV30" s="78" t="b">
        <v>0</v>
      </c>
      <c r="AW30" s="78" t="s">
        <v>3704</v>
      </c>
      <c r="AX30" s="83" t="s">
        <v>3732</v>
      </c>
      <c r="AY30" s="78" t="s">
        <v>66</v>
      </c>
      <c r="AZ30" s="78" t="str">
        <f>REPLACE(INDEX(GroupVertices[Group],MATCH(Vertices[[#This Row],[Vertex]],GroupVertices[Vertex],0)),1,1,"")</f>
        <v>5</v>
      </c>
      <c r="BA30" s="48"/>
      <c r="BB30" s="48"/>
      <c r="BC30" s="48"/>
      <c r="BD30" s="48"/>
      <c r="BE30" s="48"/>
      <c r="BF30" s="48"/>
      <c r="BG30" s="120" t="s">
        <v>5124</v>
      </c>
      <c r="BH30" s="120" t="s">
        <v>5124</v>
      </c>
      <c r="BI30" s="120" t="s">
        <v>5238</v>
      </c>
      <c r="BJ30" s="120" t="s">
        <v>5238</v>
      </c>
      <c r="BK30" s="120">
        <v>1</v>
      </c>
      <c r="BL30" s="123">
        <v>2.5641025641025643</v>
      </c>
      <c r="BM30" s="120">
        <v>0</v>
      </c>
      <c r="BN30" s="123">
        <v>0</v>
      </c>
      <c r="BO30" s="120">
        <v>0</v>
      </c>
      <c r="BP30" s="123">
        <v>0</v>
      </c>
      <c r="BQ30" s="120">
        <v>38</v>
      </c>
      <c r="BR30" s="123">
        <v>97.43589743589743</v>
      </c>
      <c r="BS30" s="120">
        <v>39</v>
      </c>
      <c r="BT30" s="2"/>
      <c r="BU30" s="3"/>
      <c r="BV30" s="3"/>
      <c r="BW30" s="3"/>
      <c r="BX30" s="3"/>
    </row>
    <row r="31" spans="1:76" ht="15">
      <c r="A31" s="64" t="s">
        <v>234</v>
      </c>
      <c r="B31" s="65"/>
      <c r="C31" s="65" t="s">
        <v>64</v>
      </c>
      <c r="D31" s="66">
        <v>162.00034835760613</v>
      </c>
      <c r="E31" s="68"/>
      <c r="F31" s="100" t="s">
        <v>882</v>
      </c>
      <c r="G31" s="65"/>
      <c r="H31" s="69" t="s">
        <v>234</v>
      </c>
      <c r="I31" s="70"/>
      <c r="J31" s="70"/>
      <c r="K31" s="69" t="s">
        <v>4166</v>
      </c>
      <c r="L31" s="73">
        <v>17.430866992615023</v>
      </c>
      <c r="M31" s="74">
        <v>5792.1455078125</v>
      </c>
      <c r="N31" s="74">
        <v>976.3700561523438</v>
      </c>
      <c r="O31" s="75"/>
      <c r="P31" s="76"/>
      <c r="Q31" s="76"/>
      <c r="R31" s="86"/>
      <c r="S31" s="48">
        <v>0</v>
      </c>
      <c r="T31" s="48">
        <v>6</v>
      </c>
      <c r="U31" s="49">
        <v>30</v>
      </c>
      <c r="V31" s="49">
        <v>0.166667</v>
      </c>
      <c r="W31" s="49">
        <v>0</v>
      </c>
      <c r="X31" s="49">
        <v>3.297293</v>
      </c>
      <c r="Y31" s="49">
        <v>0</v>
      </c>
      <c r="Z31" s="49">
        <v>0</v>
      </c>
      <c r="AA31" s="71">
        <v>31</v>
      </c>
      <c r="AB31" s="71"/>
      <c r="AC31" s="72"/>
      <c r="AD31" s="78" t="s">
        <v>2011</v>
      </c>
      <c r="AE31" s="78">
        <v>0</v>
      </c>
      <c r="AF31" s="78">
        <v>1</v>
      </c>
      <c r="AG31" s="78">
        <v>1189</v>
      </c>
      <c r="AH31" s="78">
        <v>0</v>
      </c>
      <c r="AI31" s="78"/>
      <c r="AJ31" s="78" t="s">
        <v>2436</v>
      </c>
      <c r="AK31" s="78"/>
      <c r="AL31" s="78"/>
      <c r="AM31" s="78"/>
      <c r="AN31" s="80">
        <v>43406.861909722225</v>
      </c>
      <c r="AO31" s="78"/>
      <c r="AP31" s="78" t="b">
        <v>1</v>
      </c>
      <c r="AQ31" s="78" t="b">
        <v>0</v>
      </c>
      <c r="AR31" s="78" t="b">
        <v>0</v>
      </c>
      <c r="AS31" s="78" t="s">
        <v>1909</v>
      </c>
      <c r="AT31" s="78">
        <v>0</v>
      </c>
      <c r="AU31" s="78"/>
      <c r="AV31" s="78" t="b">
        <v>0</v>
      </c>
      <c r="AW31" s="78" t="s">
        <v>3704</v>
      </c>
      <c r="AX31" s="83" t="s">
        <v>3733</v>
      </c>
      <c r="AY31" s="78" t="s">
        <v>66</v>
      </c>
      <c r="AZ31" s="78" t="str">
        <f>REPLACE(INDEX(GroupVertices[Group],MATCH(Vertices[[#This Row],[Vertex]],GroupVertices[Vertex],0)),1,1,"")</f>
        <v>11</v>
      </c>
      <c r="BA31" s="48"/>
      <c r="BB31" s="48"/>
      <c r="BC31" s="48"/>
      <c r="BD31" s="48"/>
      <c r="BE31" s="48"/>
      <c r="BF31" s="48"/>
      <c r="BG31" s="120" t="s">
        <v>5125</v>
      </c>
      <c r="BH31" s="120" t="s">
        <v>5125</v>
      </c>
      <c r="BI31" s="120" t="s">
        <v>5239</v>
      </c>
      <c r="BJ31" s="120" t="s">
        <v>5239</v>
      </c>
      <c r="BK31" s="120">
        <v>0</v>
      </c>
      <c r="BL31" s="123">
        <v>0</v>
      </c>
      <c r="BM31" s="120">
        <v>1</v>
      </c>
      <c r="BN31" s="123">
        <v>2.4390243902439024</v>
      </c>
      <c r="BO31" s="120">
        <v>0</v>
      </c>
      <c r="BP31" s="123">
        <v>0</v>
      </c>
      <c r="BQ31" s="120">
        <v>40</v>
      </c>
      <c r="BR31" s="123">
        <v>97.5609756097561</v>
      </c>
      <c r="BS31" s="120">
        <v>41</v>
      </c>
      <c r="BT31" s="2"/>
      <c r="BU31" s="3"/>
      <c r="BV31" s="3"/>
      <c r="BW31" s="3"/>
      <c r="BX31" s="3"/>
    </row>
    <row r="32" spans="1:76" ht="15">
      <c r="A32" s="64" t="s">
        <v>537</v>
      </c>
      <c r="B32" s="65"/>
      <c r="C32" s="65" t="s">
        <v>64</v>
      </c>
      <c r="D32" s="66">
        <v>163.45369629036563</v>
      </c>
      <c r="E32" s="68"/>
      <c r="F32" s="100" t="s">
        <v>3587</v>
      </c>
      <c r="G32" s="65"/>
      <c r="H32" s="69" t="s">
        <v>537</v>
      </c>
      <c r="I32" s="70"/>
      <c r="J32" s="70"/>
      <c r="K32" s="69" t="s">
        <v>4167</v>
      </c>
      <c r="L32" s="73">
        <v>1</v>
      </c>
      <c r="M32" s="74">
        <v>5572.630859375</v>
      </c>
      <c r="N32" s="74">
        <v>414.2020263671875</v>
      </c>
      <c r="O32" s="75"/>
      <c r="P32" s="76"/>
      <c r="Q32" s="76"/>
      <c r="R32" s="86"/>
      <c r="S32" s="48">
        <v>1</v>
      </c>
      <c r="T32" s="48">
        <v>0</v>
      </c>
      <c r="U32" s="49">
        <v>0</v>
      </c>
      <c r="V32" s="49">
        <v>0.090909</v>
      </c>
      <c r="W32" s="49">
        <v>0</v>
      </c>
      <c r="X32" s="49">
        <v>0.617116</v>
      </c>
      <c r="Y32" s="49">
        <v>0</v>
      </c>
      <c r="Z32" s="49">
        <v>0</v>
      </c>
      <c r="AA32" s="71">
        <v>32</v>
      </c>
      <c r="AB32" s="71"/>
      <c r="AC32" s="72"/>
      <c r="AD32" s="78" t="s">
        <v>2012</v>
      </c>
      <c r="AE32" s="78">
        <v>4119</v>
      </c>
      <c r="AF32" s="78">
        <v>4173</v>
      </c>
      <c r="AG32" s="78">
        <v>26329</v>
      </c>
      <c r="AH32" s="78">
        <v>22638</v>
      </c>
      <c r="AI32" s="78"/>
      <c r="AJ32" s="78" t="s">
        <v>2437</v>
      </c>
      <c r="AK32" s="78" t="s">
        <v>2800</v>
      </c>
      <c r="AL32" s="83" t="s">
        <v>3055</v>
      </c>
      <c r="AM32" s="78"/>
      <c r="AN32" s="80">
        <v>41101.83347222222</v>
      </c>
      <c r="AO32" s="83" t="s">
        <v>3228</v>
      </c>
      <c r="AP32" s="78" t="b">
        <v>0</v>
      </c>
      <c r="AQ32" s="78" t="b">
        <v>0</v>
      </c>
      <c r="AR32" s="78" t="b">
        <v>0</v>
      </c>
      <c r="AS32" s="78" t="s">
        <v>1909</v>
      </c>
      <c r="AT32" s="78">
        <v>161</v>
      </c>
      <c r="AU32" s="83" t="s">
        <v>3568</v>
      </c>
      <c r="AV32" s="78" t="b">
        <v>0</v>
      </c>
      <c r="AW32" s="78" t="s">
        <v>3704</v>
      </c>
      <c r="AX32" s="83" t="s">
        <v>3734</v>
      </c>
      <c r="AY32" s="78" t="s">
        <v>65</v>
      </c>
      <c r="AZ32" s="78" t="str">
        <f>REPLACE(INDEX(GroupVertices[Group],MATCH(Vertices[[#This Row],[Vertex]],GroupVertices[Vertex],0)),1,1,"")</f>
        <v>11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538</v>
      </c>
      <c r="B33" s="65"/>
      <c r="C33" s="65" t="s">
        <v>64</v>
      </c>
      <c r="D33" s="66">
        <v>1000</v>
      </c>
      <c r="E33" s="68"/>
      <c r="F33" s="100" t="s">
        <v>3588</v>
      </c>
      <c r="G33" s="65"/>
      <c r="H33" s="69" t="s">
        <v>538</v>
      </c>
      <c r="I33" s="70"/>
      <c r="J33" s="70"/>
      <c r="K33" s="69" t="s">
        <v>4168</v>
      </c>
      <c r="L33" s="73">
        <v>1</v>
      </c>
      <c r="M33" s="74">
        <v>5412.064453125</v>
      </c>
      <c r="N33" s="74">
        <v>1037.666259765625</v>
      </c>
      <c r="O33" s="75"/>
      <c r="P33" s="76"/>
      <c r="Q33" s="76"/>
      <c r="R33" s="86"/>
      <c r="S33" s="48">
        <v>1</v>
      </c>
      <c r="T33" s="48">
        <v>0</v>
      </c>
      <c r="U33" s="49">
        <v>0</v>
      </c>
      <c r="V33" s="49">
        <v>0.090909</v>
      </c>
      <c r="W33" s="49">
        <v>0</v>
      </c>
      <c r="X33" s="49">
        <v>0.617116</v>
      </c>
      <c r="Y33" s="49">
        <v>0</v>
      </c>
      <c r="Z33" s="49">
        <v>0</v>
      </c>
      <c r="AA33" s="71">
        <v>33</v>
      </c>
      <c r="AB33" s="71"/>
      <c r="AC33" s="72"/>
      <c r="AD33" s="78" t="s">
        <v>2013</v>
      </c>
      <c r="AE33" s="78">
        <v>268</v>
      </c>
      <c r="AF33" s="78">
        <v>4980626</v>
      </c>
      <c r="AG33" s="78">
        <v>220231</v>
      </c>
      <c r="AH33" s="78">
        <v>3533</v>
      </c>
      <c r="AI33" s="78"/>
      <c r="AJ33" s="78" t="s">
        <v>2438</v>
      </c>
      <c r="AK33" s="78" t="s">
        <v>2801</v>
      </c>
      <c r="AL33" s="83" t="s">
        <v>3056</v>
      </c>
      <c r="AM33" s="78"/>
      <c r="AN33" s="80">
        <v>39189.34939814815</v>
      </c>
      <c r="AO33" s="83" t="s">
        <v>3229</v>
      </c>
      <c r="AP33" s="78" t="b">
        <v>0</v>
      </c>
      <c r="AQ33" s="78" t="b">
        <v>0</v>
      </c>
      <c r="AR33" s="78" t="b">
        <v>1</v>
      </c>
      <c r="AS33" s="78" t="s">
        <v>1909</v>
      </c>
      <c r="AT33" s="78">
        <v>52284</v>
      </c>
      <c r="AU33" s="83" t="s">
        <v>3559</v>
      </c>
      <c r="AV33" s="78" t="b">
        <v>1</v>
      </c>
      <c r="AW33" s="78" t="s">
        <v>3704</v>
      </c>
      <c r="AX33" s="83" t="s">
        <v>3735</v>
      </c>
      <c r="AY33" s="78" t="s">
        <v>65</v>
      </c>
      <c r="AZ33" s="78" t="str">
        <f>REPLACE(INDEX(GroupVertices[Group],MATCH(Vertices[[#This Row],[Vertex]],GroupVertices[Vertex],0)),1,1,"")</f>
        <v>11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539</v>
      </c>
      <c r="B34" s="65"/>
      <c r="C34" s="65" t="s">
        <v>64</v>
      </c>
      <c r="D34" s="66">
        <v>162.32292750087922</v>
      </c>
      <c r="E34" s="68"/>
      <c r="F34" s="100" t="s">
        <v>3589</v>
      </c>
      <c r="G34" s="65"/>
      <c r="H34" s="69" t="s">
        <v>539</v>
      </c>
      <c r="I34" s="70"/>
      <c r="J34" s="70"/>
      <c r="K34" s="69" t="s">
        <v>4169</v>
      </c>
      <c r="L34" s="73">
        <v>1</v>
      </c>
      <c r="M34" s="74">
        <v>5631.578125</v>
      </c>
      <c r="N34" s="74">
        <v>1599.8399658203125</v>
      </c>
      <c r="O34" s="75"/>
      <c r="P34" s="76"/>
      <c r="Q34" s="76"/>
      <c r="R34" s="86"/>
      <c r="S34" s="48">
        <v>1</v>
      </c>
      <c r="T34" s="48">
        <v>0</v>
      </c>
      <c r="U34" s="49">
        <v>0</v>
      </c>
      <c r="V34" s="49">
        <v>0.090909</v>
      </c>
      <c r="W34" s="49">
        <v>0</v>
      </c>
      <c r="X34" s="49">
        <v>0.617116</v>
      </c>
      <c r="Y34" s="49">
        <v>0</v>
      </c>
      <c r="Z34" s="49">
        <v>0</v>
      </c>
      <c r="AA34" s="71">
        <v>34</v>
      </c>
      <c r="AB34" s="71"/>
      <c r="AC34" s="72"/>
      <c r="AD34" s="78" t="s">
        <v>2014</v>
      </c>
      <c r="AE34" s="78">
        <v>1648</v>
      </c>
      <c r="AF34" s="78">
        <v>927</v>
      </c>
      <c r="AG34" s="78">
        <v>18040</v>
      </c>
      <c r="AH34" s="78">
        <v>46537</v>
      </c>
      <c r="AI34" s="78"/>
      <c r="AJ34" s="78" t="s">
        <v>2439</v>
      </c>
      <c r="AK34" s="78" t="s">
        <v>2802</v>
      </c>
      <c r="AL34" s="78"/>
      <c r="AM34" s="78"/>
      <c r="AN34" s="80">
        <v>40005.65414351852</v>
      </c>
      <c r="AO34" s="83" t="s">
        <v>3230</v>
      </c>
      <c r="AP34" s="78" t="b">
        <v>0</v>
      </c>
      <c r="AQ34" s="78" t="b">
        <v>0</v>
      </c>
      <c r="AR34" s="78" t="b">
        <v>1</v>
      </c>
      <c r="AS34" s="78" t="s">
        <v>1909</v>
      </c>
      <c r="AT34" s="78">
        <v>72</v>
      </c>
      <c r="AU34" s="83" t="s">
        <v>3563</v>
      </c>
      <c r="AV34" s="78" t="b">
        <v>0</v>
      </c>
      <c r="AW34" s="78" t="s">
        <v>3704</v>
      </c>
      <c r="AX34" s="83" t="s">
        <v>3736</v>
      </c>
      <c r="AY34" s="78" t="s">
        <v>65</v>
      </c>
      <c r="AZ34" s="78" t="str">
        <f>REPLACE(INDEX(GroupVertices[Group],MATCH(Vertices[[#This Row],[Vertex]],GroupVertices[Vertex],0)),1,1,"")</f>
        <v>11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540</v>
      </c>
      <c r="B35" s="65"/>
      <c r="C35" s="65" t="s">
        <v>64</v>
      </c>
      <c r="D35" s="66">
        <v>162</v>
      </c>
      <c r="E35" s="68"/>
      <c r="F35" s="100" t="s">
        <v>938</v>
      </c>
      <c r="G35" s="65"/>
      <c r="H35" s="69" t="s">
        <v>540</v>
      </c>
      <c r="I35" s="70"/>
      <c r="J35" s="70"/>
      <c r="K35" s="69" t="s">
        <v>4170</v>
      </c>
      <c r="L35" s="73">
        <v>1</v>
      </c>
      <c r="M35" s="74">
        <v>6172.22216796875</v>
      </c>
      <c r="N35" s="74">
        <v>915.0796508789062</v>
      </c>
      <c r="O35" s="75"/>
      <c r="P35" s="76"/>
      <c r="Q35" s="76"/>
      <c r="R35" s="86"/>
      <c r="S35" s="48">
        <v>1</v>
      </c>
      <c r="T35" s="48">
        <v>0</v>
      </c>
      <c r="U35" s="49">
        <v>0</v>
      </c>
      <c r="V35" s="49">
        <v>0.090909</v>
      </c>
      <c r="W35" s="49">
        <v>0</v>
      </c>
      <c r="X35" s="49">
        <v>0.617116</v>
      </c>
      <c r="Y35" s="49">
        <v>0</v>
      </c>
      <c r="Z35" s="49">
        <v>0</v>
      </c>
      <c r="AA35" s="71">
        <v>35</v>
      </c>
      <c r="AB35" s="71"/>
      <c r="AC35" s="72"/>
      <c r="AD35" s="78" t="s">
        <v>2015</v>
      </c>
      <c r="AE35" s="78">
        <v>34</v>
      </c>
      <c r="AF35" s="78">
        <v>0</v>
      </c>
      <c r="AG35" s="78">
        <v>15</v>
      </c>
      <c r="AH35" s="78">
        <v>12</v>
      </c>
      <c r="AI35" s="78"/>
      <c r="AJ35" s="78"/>
      <c r="AK35" s="78"/>
      <c r="AL35" s="78"/>
      <c r="AM35" s="78"/>
      <c r="AN35" s="80">
        <v>40994.28870370371</v>
      </c>
      <c r="AO35" s="78"/>
      <c r="AP35" s="78" t="b">
        <v>1</v>
      </c>
      <c r="AQ35" s="78" t="b">
        <v>0</v>
      </c>
      <c r="AR35" s="78" t="b">
        <v>0</v>
      </c>
      <c r="AS35" s="78" t="s">
        <v>1909</v>
      </c>
      <c r="AT35" s="78">
        <v>0</v>
      </c>
      <c r="AU35" s="83" t="s">
        <v>3559</v>
      </c>
      <c r="AV35" s="78" t="b">
        <v>0</v>
      </c>
      <c r="AW35" s="78" t="s">
        <v>3704</v>
      </c>
      <c r="AX35" s="83" t="s">
        <v>3737</v>
      </c>
      <c r="AY35" s="78" t="s">
        <v>65</v>
      </c>
      <c r="AZ35" s="78" t="str">
        <f>REPLACE(INDEX(GroupVertices[Group],MATCH(Vertices[[#This Row],[Vertex]],GroupVertices[Vertex],0)),1,1,"")</f>
        <v>11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541</v>
      </c>
      <c r="B36" s="65"/>
      <c r="C36" s="65" t="s">
        <v>64</v>
      </c>
      <c r="D36" s="66">
        <v>162.20518263000847</v>
      </c>
      <c r="E36" s="68"/>
      <c r="F36" s="100" t="s">
        <v>3590</v>
      </c>
      <c r="G36" s="65"/>
      <c r="H36" s="69" t="s">
        <v>541</v>
      </c>
      <c r="I36" s="70"/>
      <c r="J36" s="70"/>
      <c r="K36" s="69" t="s">
        <v>4171</v>
      </c>
      <c r="L36" s="73">
        <v>1</v>
      </c>
      <c r="M36" s="74">
        <v>5952.7119140625</v>
      </c>
      <c r="N36" s="74">
        <v>352.9058837890625</v>
      </c>
      <c r="O36" s="75"/>
      <c r="P36" s="76"/>
      <c r="Q36" s="76"/>
      <c r="R36" s="86"/>
      <c r="S36" s="48">
        <v>1</v>
      </c>
      <c r="T36" s="48">
        <v>0</v>
      </c>
      <c r="U36" s="49">
        <v>0</v>
      </c>
      <c r="V36" s="49">
        <v>0.090909</v>
      </c>
      <c r="W36" s="49">
        <v>0</v>
      </c>
      <c r="X36" s="49">
        <v>0.617116</v>
      </c>
      <c r="Y36" s="49">
        <v>0</v>
      </c>
      <c r="Z36" s="49">
        <v>0</v>
      </c>
      <c r="AA36" s="71">
        <v>36</v>
      </c>
      <c r="AB36" s="71"/>
      <c r="AC36" s="72"/>
      <c r="AD36" s="78" t="s">
        <v>541</v>
      </c>
      <c r="AE36" s="78">
        <v>608</v>
      </c>
      <c r="AF36" s="78">
        <v>589</v>
      </c>
      <c r="AG36" s="78">
        <v>10253</v>
      </c>
      <c r="AH36" s="78">
        <v>6290</v>
      </c>
      <c r="AI36" s="78"/>
      <c r="AJ36" s="78" t="s">
        <v>2440</v>
      </c>
      <c r="AK36" s="78" t="s">
        <v>2803</v>
      </c>
      <c r="AL36" s="78"/>
      <c r="AM36" s="78"/>
      <c r="AN36" s="80">
        <v>42152.87546296296</v>
      </c>
      <c r="AO36" s="83" t="s">
        <v>3231</v>
      </c>
      <c r="AP36" s="78" t="b">
        <v>1</v>
      </c>
      <c r="AQ36" s="78" t="b">
        <v>0</v>
      </c>
      <c r="AR36" s="78" t="b">
        <v>0</v>
      </c>
      <c r="AS36" s="78" t="s">
        <v>1909</v>
      </c>
      <c r="AT36" s="78">
        <v>14</v>
      </c>
      <c r="AU36" s="83" t="s">
        <v>3559</v>
      </c>
      <c r="AV36" s="78" t="b">
        <v>0</v>
      </c>
      <c r="AW36" s="78" t="s">
        <v>3704</v>
      </c>
      <c r="AX36" s="83" t="s">
        <v>3738</v>
      </c>
      <c r="AY36" s="78" t="s">
        <v>65</v>
      </c>
      <c r="AZ36" s="78" t="str">
        <f>REPLACE(INDEX(GroupVertices[Group],MATCH(Vertices[[#This Row],[Vertex]],GroupVertices[Vertex],0)),1,1,"")</f>
        <v>11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542</v>
      </c>
      <c r="B37" s="65"/>
      <c r="C37" s="65" t="s">
        <v>64</v>
      </c>
      <c r="D37" s="66">
        <v>162.08778611674387</v>
      </c>
      <c r="E37" s="68"/>
      <c r="F37" s="100" t="s">
        <v>3591</v>
      </c>
      <c r="G37" s="65"/>
      <c r="H37" s="69" t="s">
        <v>542</v>
      </c>
      <c r="I37" s="70"/>
      <c r="J37" s="70"/>
      <c r="K37" s="69" t="s">
        <v>4172</v>
      </c>
      <c r="L37" s="73">
        <v>1</v>
      </c>
      <c r="M37" s="74">
        <v>6011.66064453125</v>
      </c>
      <c r="N37" s="74">
        <v>1538.5430908203125</v>
      </c>
      <c r="O37" s="75"/>
      <c r="P37" s="76"/>
      <c r="Q37" s="76"/>
      <c r="R37" s="86"/>
      <c r="S37" s="48">
        <v>1</v>
      </c>
      <c r="T37" s="48">
        <v>0</v>
      </c>
      <c r="U37" s="49">
        <v>0</v>
      </c>
      <c r="V37" s="49">
        <v>0.090909</v>
      </c>
      <c r="W37" s="49">
        <v>0</v>
      </c>
      <c r="X37" s="49">
        <v>0.617116</v>
      </c>
      <c r="Y37" s="49">
        <v>0</v>
      </c>
      <c r="Z37" s="49">
        <v>0</v>
      </c>
      <c r="AA37" s="71">
        <v>37</v>
      </c>
      <c r="AB37" s="71"/>
      <c r="AC37" s="72"/>
      <c r="AD37" s="78" t="s">
        <v>2016</v>
      </c>
      <c r="AE37" s="78">
        <v>251</v>
      </c>
      <c r="AF37" s="78">
        <v>252</v>
      </c>
      <c r="AG37" s="78">
        <v>18757</v>
      </c>
      <c r="AH37" s="78">
        <v>4826</v>
      </c>
      <c r="AI37" s="78"/>
      <c r="AJ37" s="78"/>
      <c r="AK37" s="78" t="s">
        <v>2804</v>
      </c>
      <c r="AL37" s="78"/>
      <c r="AM37" s="78"/>
      <c r="AN37" s="80">
        <v>39896.65335648148</v>
      </c>
      <c r="AO37" s="83" t="s">
        <v>3232</v>
      </c>
      <c r="AP37" s="78" t="b">
        <v>0</v>
      </c>
      <c r="AQ37" s="78" t="b">
        <v>0</v>
      </c>
      <c r="AR37" s="78" t="b">
        <v>0</v>
      </c>
      <c r="AS37" s="78" t="s">
        <v>1909</v>
      </c>
      <c r="AT37" s="78">
        <v>0</v>
      </c>
      <c r="AU37" s="83" t="s">
        <v>3564</v>
      </c>
      <c r="AV37" s="78" t="b">
        <v>0</v>
      </c>
      <c r="AW37" s="78" t="s">
        <v>3704</v>
      </c>
      <c r="AX37" s="83" t="s">
        <v>3739</v>
      </c>
      <c r="AY37" s="78" t="s">
        <v>65</v>
      </c>
      <c r="AZ37" s="78" t="str">
        <f>REPLACE(INDEX(GroupVertices[Group],MATCH(Vertices[[#This Row],[Vertex]],GroupVertices[Vertex],0)),1,1,"")</f>
        <v>11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235</v>
      </c>
      <c r="B38" s="65"/>
      <c r="C38" s="65" t="s">
        <v>64</v>
      </c>
      <c r="D38" s="66">
        <v>162.17487551827548</v>
      </c>
      <c r="E38" s="68"/>
      <c r="F38" s="100" t="s">
        <v>883</v>
      </c>
      <c r="G38" s="65"/>
      <c r="H38" s="69" t="s">
        <v>235</v>
      </c>
      <c r="I38" s="70"/>
      <c r="J38" s="70"/>
      <c r="K38" s="69" t="s">
        <v>4173</v>
      </c>
      <c r="L38" s="73">
        <v>1</v>
      </c>
      <c r="M38" s="74">
        <v>8394.22265625</v>
      </c>
      <c r="N38" s="74">
        <v>3552.5859375</v>
      </c>
      <c r="O38" s="75"/>
      <c r="P38" s="76"/>
      <c r="Q38" s="76"/>
      <c r="R38" s="86"/>
      <c r="S38" s="48">
        <v>0</v>
      </c>
      <c r="T38" s="48">
        <v>1</v>
      </c>
      <c r="U38" s="49">
        <v>0</v>
      </c>
      <c r="V38" s="49">
        <v>1</v>
      </c>
      <c r="W38" s="49">
        <v>0</v>
      </c>
      <c r="X38" s="49">
        <v>0.999999</v>
      </c>
      <c r="Y38" s="49">
        <v>0</v>
      </c>
      <c r="Z38" s="49">
        <v>0</v>
      </c>
      <c r="AA38" s="71">
        <v>38</v>
      </c>
      <c r="AB38" s="71"/>
      <c r="AC38" s="72"/>
      <c r="AD38" s="78" t="s">
        <v>2017</v>
      </c>
      <c r="AE38" s="78">
        <v>418</v>
      </c>
      <c r="AF38" s="78">
        <v>502</v>
      </c>
      <c r="AG38" s="78">
        <v>73071</v>
      </c>
      <c r="AH38" s="78">
        <v>22378</v>
      </c>
      <c r="AI38" s="78"/>
      <c r="AJ38" s="78" t="s">
        <v>2441</v>
      </c>
      <c r="AK38" s="78" t="s">
        <v>2805</v>
      </c>
      <c r="AL38" s="83" t="s">
        <v>3057</v>
      </c>
      <c r="AM38" s="78"/>
      <c r="AN38" s="80">
        <v>40915.120775462965</v>
      </c>
      <c r="AO38" s="83" t="s">
        <v>3233</v>
      </c>
      <c r="AP38" s="78" t="b">
        <v>1</v>
      </c>
      <c r="AQ38" s="78" t="b">
        <v>0</v>
      </c>
      <c r="AR38" s="78" t="b">
        <v>0</v>
      </c>
      <c r="AS38" s="78" t="s">
        <v>1910</v>
      </c>
      <c r="AT38" s="78">
        <v>54</v>
      </c>
      <c r="AU38" s="83" t="s">
        <v>3559</v>
      </c>
      <c r="AV38" s="78" t="b">
        <v>0</v>
      </c>
      <c r="AW38" s="78" t="s">
        <v>3704</v>
      </c>
      <c r="AX38" s="83" t="s">
        <v>3740</v>
      </c>
      <c r="AY38" s="78" t="s">
        <v>66</v>
      </c>
      <c r="AZ38" s="78" t="str">
        <f>REPLACE(INDEX(GroupVertices[Group],MATCH(Vertices[[#This Row],[Vertex]],GroupVertices[Vertex],0)),1,1,"")</f>
        <v>54</v>
      </c>
      <c r="BA38" s="48" t="s">
        <v>772</v>
      </c>
      <c r="BB38" s="48" t="s">
        <v>772</v>
      </c>
      <c r="BC38" s="48" t="s">
        <v>4720</v>
      </c>
      <c r="BD38" s="48" t="s">
        <v>4720</v>
      </c>
      <c r="BE38" s="48"/>
      <c r="BF38" s="48"/>
      <c r="BG38" s="120" t="s">
        <v>5126</v>
      </c>
      <c r="BH38" s="120" t="s">
        <v>5126</v>
      </c>
      <c r="BI38" s="120" t="s">
        <v>5240</v>
      </c>
      <c r="BJ38" s="120" t="s">
        <v>5240</v>
      </c>
      <c r="BK38" s="120">
        <v>0</v>
      </c>
      <c r="BL38" s="123">
        <v>0</v>
      </c>
      <c r="BM38" s="120">
        <v>1</v>
      </c>
      <c r="BN38" s="123">
        <v>10</v>
      </c>
      <c r="BO38" s="120">
        <v>0</v>
      </c>
      <c r="BP38" s="123">
        <v>0</v>
      </c>
      <c r="BQ38" s="120">
        <v>9</v>
      </c>
      <c r="BR38" s="123">
        <v>90</v>
      </c>
      <c r="BS38" s="120">
        <v>10</v>
      </c>
      <c r="BT38" s="2"/>
      <c r="BU38" s="3"/>
      <c r="BV38" s="3"/>
      <c r="BW38" s="3"/>
      <c r="BX38" s="3"/>
    </row>
    <row r="39" spans="1:76" ht="15">
      <c r="A39" s="64" t="s">
        <v>543</v>
      </c>
      <c r="B39" s="65"/>
      <c r="C39" s="65" t="s">
        <v>64</v>
      </c>
      <c r="D39" s="66">
        <v>165.99984203354376</v>
      </c>
      <c r="E39" s="68"/>
      <c r="F39" s="100" t="s">
        <v>3592</v>
      </c>
      <c r="G39" s="65"/>
      <c r="H39" s="69" t="s">
        <v>543</v>
      </c>
      <c r="I39" s="70"/>
      <c r="J39" s="70"/>
      <c r="K39" s="69" t="s">
        <v>4174</v>
      </c>
      <c r="L39" s="73">
        <v>1</v>
      </c>
      <c r="M39" s="74">
        <v>8394.22265625</v>
      </c>
      <c r="N39" s="74">
        <v>3881.964599609375</v>
      </c>
      <c r="O39" s="75"/>
      <c r="P39" s="76"/>
      <c r="Q39" s="76"/>
      <c r="R39" s="86"/>
      <c r="S39" s="48">
        <v>1</v>
      </c>
      <c r="T39" s="48">
        <v>0</v>
      </c>
      <c r="U39" s="49">
        <v>0</v>
      </c>
      <c r="V39" s="49">
        <v>1</v>
      </c>
      <c r="W39" s="49">
        <v>0</v>
      </c>
      <c r="X39" s="49">
        <v>0.999999</v>
      </c>
      <c r="Y39" s="49">
        <v>0</v>
      </c>
      <c r="Z39" s="49">
        <v>0</v>
      </c>
      <c r="AA39" s="71">
        <v>39</v>
      </c>
      <c r="AB39" s="71"/>
      <c r="AC39" s="72"/>
      <c r="AD39" s="78" t="s">
        <v>2018</v>
      </c>
      <c r="AE39" s="78">
        <v>8848</v>
      </c>
      <c r="AF39" s="78">
        <v>11482</v>
      </c>
      <c r="AG39" s="78">
        <v>57811</v>
      </c>
      <c r="AH39" s="78">
        <v>44607</v>
      </c>
      <c r="AI39" s="78"/>
      <c r="AJ39" s="78" t="s">
        <v>2442</v>
      </c>
      <c r="AK39" s="78"/>
      <c r="AL39" s="78"/>
      <c r="AM39" s="78"/>
      <c r="AN39" s="80">
        <v>39924.70407407408</v>
      </c>
      <c r="AO39" s="78"/>
      <c r="AP39" s="78" t="b">
        <v>1</v>
      </c>
      <c r="AQ39" s="78" t="b">
        <v>0</v>
      </c>
      <c r="AR39" s="78" t="b">
        <v>1</v>
      </c>
      <c r="AS39" s="78" t="s">
        <v>1910</v>
      </c>
      <c r="AT39" s="78">
        <v>100</v>
      </c>
      <c r="AU39" s="83" t="s">
        <v>3559</v>
      </c>
      <c r="AV39" s="78" t="b">
        <v>0</v>
      </c>
      <c r="AW39" s="78" t="s">
        <v>3704</v>
      </c>
      <c r="AX39" s="83" t="s">
        <v>3741</v>
      </c>
      <c r="AY39" s="78" t="s">
        <v>65</v>
      </c>
      <c r="AZ39" s="78" t="str">
        <f>REPLACE(INDEX(GroupVertices[Group],MATCH(Vertices[[#This Row],[Vertex]],GroupVertices[Vertex],0)),1,1,"")</f>
        <v>54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236</v>
      </c>
      <c r="B40" s="65"/>
      <c r="C40" s="65" t="s">
        <v>64</v>
      </c>
      <c r="D40" s="66">
        <v>162.00348357606126</v>
      </c>
      <c r="E40" s="68"/>
      <c r="F40" s="100" t="s">
        <v>884</v>
      </c>
      <c r="G40" s="65"/>
      <c r="H40" s="69" t="s">
        <v>236</v>
      </c>
      <c r="I40" s="70"/>
      <c r="J40" s="70"/>
      <c r="K40" s="69" t="s">
        <v>4175</v>
      </c>
      <c r="L40" s="73">
        <v>2.0953911328410015</v>
      </c>
      <c r="M40" s="74">
        <v>8933.4794921875</v>
      </c>
      <c r="N40" s="74">
        <v>5652.3759765625</v>
      </c>
      <c r="O40" s="75"/>
      <c r="P40" s="76"/>
      <c r="Q40" s="76"/>
      <c r="R40" s="86"/>
      <c r="S40" s="48">
        <v>0</v>
      </c>
      <c r="T40" s="48">
        <v>2</v>
      </c>
      <c r="U40" s="49">
        <v>2</v>
      </c>
      <c r="V40" s="49">
        <v>0.5</v>
      </c>
      <c r="W40" s="49">
        <v>0</v>
      </c>
      <c r="X40" s="49">
        <v>1.459458</v>
      </c>
      <c r="Y40" s="49">
        <v>0</v>
      </c>
      <c r="Z40" s="49">
        <v>0</v>
      </c>
      <c r="AA40" s="71">
        <v>40</v>
      </c>
      <c r="AB40" s="71"/>
      <c r="AC40" s="72"/>
      <c r="AD40" s="78" t="s">
        <v>2019</v>
      </c>
      <c r="AE40" s="78">
        <v>76</v>
      </c>
      <c r="AF40" s="78">
        <v>10</v>
      </c>
      <c r="AG40" s="78">
        <v>117</v>
      </c>
      <c r="AH40" s="78">
        <v>168</v>
      </c>
      <c r="AI40" s="78"/>
      <c r="AJ40" s="78"/>
      <c r="AK40" s="78"/>
      <c r="AL40" s="78"/>
      <c r="AM40" s="78"/>
      <c r="AN40" s="80">
        <v>39952.48504629629</v>
      </c>
      <c r="AO40" s="78"/>
      <c r="AP40" s="78" t="b">
        <v>1</v>
      </c>
      <c r="AQ40" s="78" t="b">
        <v>0</v>
      </c>
      <c r="AR40" s="78" t="b">
        <v>0</v>
      </c>
      <c r="AS40" s="78" t="s">
        <v>1909</v>
      </c>
      <c r="AT40" s="78">
        <v>1</v>
      </c>
      <c r="AU40" s="83" t="s">
        <v>3559</v>
      </c>
      <c r="AV40" s="78" t="b">
        <v>0</v>
      </c>
      <c r="AW40" s="78" t="s">
        <v>3704</v>
      </c>
      <c r="AX40" s="83" t="s">
        <v>3742</v>
      </c>
      <c r="AY40" s="78" t="s">
        <v>66</v>
      </c>
      <c r="AZ40" s="78" t="str">
        <f>REPLACE(INDEX(GroupVertices[Group],MATCH(Vertices[[#This Row],[Vertex]],GroupVertices[Vertex],0)),1,1,"")</f>
        <v>33</v>
      </c>
      <c r="BA40" s="48"/>
      <c r="BB40" s="48"/>
      <c r="BC40" s="48"/>
      <c r="BD40" s="48"/>
      <c r="BE40" s="48"/>
      <c r="BF40" s="48"/>
      <c r="BG40" s="120" t="s">
        <v>5127</v>
      </c>
      <c r="BH40" s="120" t="s">
        <v>5127</v>
      </c>
      <c r="BI40" s="120" t="s">
        <v>5241</v>
      </c>
      <c r="BJ40" s="120" t="s">
        <v>5241</v>
      </c>
      <c r="BK40" s="120">
        <v>0</v>
      </c>
      <c r="BL40" s="123">
        <v>0</v>
      </c>
      <c r="BM40" s="120">
        <v>0</v>
      </c>
      <c r="BN40" s="123">
        <v>0</v>
      </c>
      <c r="BO40" s="120">
        <v>0</v>
      </c>
      <c r="BP40" s="123">
        <v>0</v>
      </c>
      <c r="BQ40" s="120">
        <v>36</v>
      </c>
      <c r="BR40" s="123">
        <v>100</v>
      </c>
      <c r="BS40" s="120">
        <v>36</v>
      </c>
      <c r="BT40" s="2"/>
      <c r="BU40" s="3"/>
      <c r="BV40" s="3"/>
      <c r="BW40" s="3"/>
      <c r="BX40" s="3"/>
    </row>
    <row r="41" spans="1:76" ht="15">
      <c r="A41" s="64" t="s">
        <v>544</v>
      </c>
      <c r="B41" s="65"/>
      <c r="C41" s="65" t="s">
        <v>64</v>
      </c>
      <c r="D41" s="66">
        <v>169.78648921213815</v>
      </c>
      <c r="E41" s="68"/>
      <c r="F41" s="100" t="s">
        <v>3593</v>
      </c>
      <c r="G41" s="65"/>
      <c r="H41" s="69" t="s">
        <v>544</v>
      </c>
      <c r="I41" s="70"/>
      <c r="J41" s="70"/>
      <c r="K41" s="69" t="s">
        <v>4176</v>
      </c>
      <c r="L41" s="73">
        <v>1</v>
      </c>
      <c r="M41" s="74">
        <v>8933.4794921875</v>
      </c>
      <c r="N41" s="74">
        <v>6040.572265625</v>
      </c>
      <c r="O41" s="75"/>
      <c r="P41" s="76"/>
      <c r="Q41" s="76"/>
      <c r="R41" s="86"/>
      <c r="S41" s="48">
        <v>1</v>
      </c>
      <c r="T41" s="48">
        <v>0</v>
      </c>
      <c r="U41" s="49">
        <v>0</v>
      </c>
      <c r="V41" s="49">
        <v>0.333333</v>
      </c>
      <c r="W41" s="49">
        <v>0</v>
      </c>
      <c r="X41" s="49">
        <v>0.770269</v>
      </c>
      <c r="Y41" s="49">
        <v>0</v>
      </c>
      <c r="Z41" s="49">
        <v>0</v>
      </c>
      <c r="AA41" s="71">
        <v>41</v>
      </c>
      <c r="AB41" s="71"/>
      <c r="AC41" s="72"/>
      <c r="AD41" s="78" t="s">
        <v>2020</v>
      </c>
      <c r="AE41" s="78">
        <v>1684</v>
      </c>
      <c r="AF41" s="78">
        <v>22352</v>
      </c>
      <c r="AG41" s="78">
        <v>161945</v>
      </c>
      <c r="AH41" s="78">
        <v>50708</v>
      </c>
      <c r="AI41" s="78"/>
      <c r="AJ41" s="78" t="s">
        <v>2443</v>
      </c>
      <c r="AK41" s="78" t="s">
        <v>2806</v>
      </c>
      <c r="AL41" s="83" t="s">
        <v>3058</v>
      </c>
      <c r="AM41" s="78"/>
      <c r="AN41" s="80">
        <v>40092.44652777778</v>
      </c>
      <c r="AO41" s="83" t="s">
        <v>3234</v>
      </c>
      <c r="AP41" s="78" t="b">
        <v>1</v>
      </c>
      <c r="AQ41" s="78" t="b">
        <v>0</v>
      </c>
      <c r="AR41" s="78" t="b">
        <v>0</v>
      </c>
      <c r="AS41" s="78" t="s">
        <v>1910</v>
      </c>
      <c r="AT41" s="78">
        <v>364</v>
      </c>
      <c r="AU41" s="83" t="s">
        <v>3559</v>
      </c>
      <c r="AV41" s="78" t="b">
        <v>0</v>
      </c>
      <c r="AW41" s="78" t="s">
        <v>3704</v>
      </c>
      <c r="AX41" s="83" t="s">
        <v>3743</v>
      </c>
      <c r="AY41" s="78" t="s">
        <v>65</v>
      </c>
      <c r="AZ41" s="78" t="str">
        <f>REPLACE(INDEX(GroupVertices[Group],MATCH(Vertices[[#This Row],[Vertex]],GroupVertices[Vertex],0)),1,1,"")</f>
        <v>33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545</v>
      </c>
      <c r="B42" s="65"/>
      <c r="C42" s="65" t="s">
        <v>64</v>
      </c>
      <c r="D42" s="66">
        <v>166.7313930064093</v>
      </c>
      <c r="E42" s="68"/>
      <c r="F42" s="100" t="s">
        <v>3594</v>
      </c>
      <c r="G42" s="65"/>
      <c r="H42" s="69" t="s">
        <v>545</v>
      </c>
      <c r="I42" s="70"/>
      <c r="J42" s="70"/>
      <c r="K42" s="69" t="s">
        <v>4177</v>
      </c>
      <c r="L42" s="73">
        <v>1</v>
      </c>
      <c r="M42" s="74">
        <v>9128.3916015625</v>
      </c>
      <c r="N42" s="74">
        <v>6040.572265625</v>
      </c>
      <c r="O42" s="75"/>
      <c r="P42" s="76"/>
      <c r="Q42" s="76"/>
      <c r="R42" s="86"/>
      <c r="S42" s="48">
        <v>1</v>
      </c>
      <c r="T42" s="48">
        <v>0</v>
      </c>
      <c r="U42" s="49">
        <v>0</v>
      </c>
      <c r="V42" s="49">
        <v>0.333333</v>
      </c>
      <c r="W42" s="49">
        <v>0</v>
      </c>
      <c r="X42" s="49">
        <v>0.770269</v>
      </c>
      <c r="Y42" s="49">
        <v>0</v>
      </c>
      <c r="Z42" s="49">
        <v>0</v>
      </c>
      <c r="AA42" s="71">
        <v>42</v>
      </c>
      <c r="AB42" s="71"/>
      <c r="AC42" s="72"/>
      <c r="AD42" s="78" t="s">
        <v>2021</v>
      </c>
      <c r="AE42" s="78">
        <v>2574</v>
      </c>
      <c r="AF42" s="78">
        <v>13582</v>
      </c>
      <c r="AG42" s="78">
        <v>11995</v>
      </c>
      <c r="AH42" s="78">
        <v>7066</v>
      </c>
      <c r="AI42" s="78"/>
      <c r="AJ42" s="78" t="s">
        <v>2444</v>
      </c>
      <c r="AK42" s="78" t="s">
        <v>2807</v>
      </c>
      <c r="AL42" s="83" t="s">
        <v>3059</v>
      </c>
      <c r="AM42" s="78"/>
      <c r="AN42" s="80">
        <v>40832.771006944444</v>
      </c>
      <c r="AO42" s="83" t="s">
        <v>3235</v>
      </c>
      <c r="AP42" s="78" t="b">
        <v>0</v>
      </c>
      <c r="AQ42" s="78" t="b">
        <v>0</v>
      </c>
      <c r="AR42" s="78" t="b">
        <v>1</v>
      </c>
      <c r="AS42" s="78" t="s">
        <v>1910</v>
      </c>
      <c r="AT42" s="78">
        <v>262</v>
      </c>
      <c r="AU42" s="83" t="s">
        <v>3559</v>
      </c>
      <c r="AV42" s="78" t="b">
        <v>0</v>
      </c>
      <c r="AW42" s="78" t="s">
        <v>3704</v>
      </c>
      <c r="AX42" s="83" t="s">
        <v>3744</v>
      </c>
      <c r="AY42" s="78" t="s">
        <v>65</v>
      </c>
      <c r="AZ42" s="78" t="str">
        <f>REPLACE(INDEX(GroupVertices[Group],MATCH(Vertices[[#This Row],[Vertex]],GroupVertices[Vertex],0)),1,1,"")</f>
        <v>33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237</v>
      </c>
      <c r="B43" s="65"/>
      <c r="C43" s="65" t="s">
        <v>64</v>
      </c>
      <c r="D43" s="66">
        <v>162.01532773466957</v>
      </c>
      <c r="E43" s="68"/>
      <c r="F43" s="100" t="s">
        <v>885</v>
      </c>
      <c r="G43" s="65"/>
      <c r="H43" s="69" t="s">
        <v>237</v>
      </c>
      <c r="I43" s="70"/>
      <c r="J43" s="70"/>
      <c r="K43" s="69" t="s">
        <v>4178</v>
      </c>
      <c r="L43" s="73">
        <v>1</v>
      </c>
      <c r="M43" s="74">
        <v>6253.43603515625</v>
      </c>
      <c r="N43" s="74">
        <v>8557.9677734375</v>
      </c>
      <c r="O43" s="75"/>
      <c r="P43" s="76"/>
      <c r="Q43" s="76"/>
      <c r="R43" s="86"/>
      <c r="S43" s="48">
        <v>1</v>
      </c>
      <c r="T43" s="48">
        <v>1</v>
      </c>
      <c r="U43" s="49">
        <v>0</v>
      </c>
      <c r="V43" s="49">
        <v>0</v>
      </c>
      <c r="W43" s="49">
        <v>0</v>
      </c>
      <c r="X43" s="49">
        <v>0.999999</v>
      </c>
      <c r="Y43" s="49">
        <v>0</v>
      </c>
      <c r="Z43" s="49" t="s">
        <v>5710</v>
      </c>
      <c r="AA43" s="71">
        <v>43</v>
      </c>
      <c r="AB43" s="71"/>
      <c r="AC43" s="72"/>
      <c r="AD43" s="78" t="s">
        <v>2022</v>
      </c>
      <c r="AE43" s="78">
        <v>2</v>
      </c>
      <c r="AF43" s="78">
        <v>44</v>
      </c>
      <c r="AG43" s="78">
        <v>184029</v>
      </c>
      <c r="AH43" s="78">
        <v>1</v>
      </c>
      <c r="AI43" s="78"/>
      <c r="AJ43" s="78" t="s">
        <v>2445</v>
      </c>
      <c r="AK43" s="78" t="s">
        <v>2808</v>
      </c>
      <c r="AL43" s="83" t="s">
        <v>3060</v>
      </c>
      <c r="AM43" s="78"/>
      <c r="AN43" s="80">
        <v>42818.2078125</v>
      </c>
      <c r="AO43" s="83" t="s">
        <v>3236</v>
      </c>
      <c r="AP43" s="78" t="b">
        <v>0</v>
      </c>
      <c r="AQ43" s="78" t="b">
        <v>0</v>
      </c>
      <c r="AR43" s="78" t="b">
        <v>0</v>
      </c>
      <c r="AS43" s="78" t="s">
        <v>1909</v>
      </c>
      <c r="AT43" s="78">
        <v>2</v>
      </c>
      <c r="AU43" s="83" t="s">
        <v>3559</v>
      </c>
      <c r="AV43" s="78" t="b">
        <v>0</v>
      </c>
      <c r="AW43" s="78" t="s">
        <v>3704</v>
      </c>
      <c r="AX43" s="83" t="s">
        <v>3745</v>
      </c>
      <c r="AY43" s="78" t="s">
        <v>66</v>
      </c>
      <c r="AZ43" s="78" t="str">
        <f>REPLACE(INDEX(GroupVertices[Group],MATCH(Vertices[[#This Row],[Vertex]],GroupVertices[Vertex],0)),1,1,"")</f>
        <v>5</v>
      </c>
      <c r="BA43" s="48"/>
      <c r="BB43" s="48"/>
      <c r="BC43" s="48"/>
      <c r="BD43" s="48"/>
      <c r="BE43" s="48"/>
      <c r="BF43" s="48"/>
      <c r="BG43" s="120" t="s">
        <v>5128</v>
      </c>
      <c r="BH43" s="120" t="s">
        <v>5128</v>
      </c>
      <c r="BI43" s="120" t="s">
        <v>5242</v>
      </c>
      <c r="BJ43" s="120" t="s">
        <v>5242</v>
      </c>
      <c r="BK43" s="120">
        <v>0</v>
      </c>
      <c r="BL43" s="123">
        <v>0</v>
      </c>
      <c r="BM43" s="120">
        <v>0</v>
      </c>
      <c r="BN43" s="123">
        <v>0</v>
      </c>
      <c r="BO43" s="120">
        <v>0</v>
      </c>
      <c r="BP43" s="123">
        <v>0</v>
      </c>
      <c r="BQ43" s="120">
        <v>4</v>
      </c>
      <c r="BR43" s="123">
        <v>100</v>
      </c>
      <c r="BS43" s="120">
        <v>4</v>
      </c>
      <c r="BT43" s="2"/>
      <c r="BU43" s="3"/>
      <c r="BV43" s="3"/>
      <c r="BW43" s="3"/>
      <c r="BX43" s="3"/>
    </row>
    <row r="44" spans="1:76" ht="15">
      <c r="A44" s="64" t="s">
        <v>238</v>
      </c>
      <c r="B44" s="65"/>
      <c r="C44" s="65" t="s">
        <v>64</v>
      </c>
      <c r="D44" s="66">
        <v>162.04598320400868</v>
      </c>
      <c r="E44" s="68"/>
      <c r="F44" s="100" t="s">
        <v>886</v>
      </c>
      <c r="G44" s="65"/>
      <c r="H44" s="69" t="s">
        <v>238</v>
      </c>
      <c r="I44" s="70"/>
      <c r="J44" s="70"/>
      <c r="K44" s="69" t="s">
        <v>4179</v>
      </c>
      <c r="L44" s="73">
        <v>1</v>
      </c>
      <c r="M44" s="74">
        <v>9708.255859375</v>
      </c>
      <c r="N44" s="74">
        <v>6040.572265625</v>
      </c>
      <c r="O44" s="75"/>
      <c r="P44" s="76"/>
      <c r="Q44" s="76"/>
      <c r="R44" s="86"/>
      <c r="S44" s="48">
        <v>1</v>
      </c>
      <c r="T44" s="48">
        <v>1</v>
      </c>
      <c r="U44" s="49">
        <v>0</v>
      </c>
      <c r="V44" s="49">
        <v>0.5</v>
      </c>
      <c r="W44" s="49">
        <v>0</v>
      </c>
      <c r="X44" s="49">
        <v>0.999999</v>
      </c>
      <c r="Y44" s="49">
        <v>0.5</v>
      </c>
      <c r="Z44" s="49">
        <v>0</v>
      </c>
      <c r="AA44" s="71">
        <v>44</v>
      </c>
      <c r="AB44" s="71"/>
      <c r="AC44" s="72"/>
      <c r="AD44" s="78" t="s">
        <v>2023</v>
      </c>
      <c r="AE44" s="78">
        <v>548</v>
      </c>
      <c r="AF44" s="78">
        <v>132</v>
      </c>
      <c r="AG44" s="78">
        <v>1467</v>
      </c>
      <c r="AH44" s="78">
        <v>2688</v>
      </c>
      <c r="AI44" s="78"/>
      <c r="AJ44" s="78" t="s">
        <v>2446</v>
      </c>
      <c r="AK44" s="78" t="s">
        <v>2809</v>
      </c>
      <c r="AL44" s="78"/>
      <c r="AM44" s="78"/>
      <c r="AN44" s="80">
        <v>40612.91238425926</v>
      </c>
      <c r="AO44" s="83" t="s">
        <v>3237</v>
      </c>
      <c r="AP44" s="78" t="b">
        <v>0</v>
      </c>
      <c r="AQ44" s="78" t="b">
        <v>0</v>
      </c>
      <c r="AR44" s="78" t="b">
        <v>1</v>
      </c>
      <c r="AS44" s="78" t="s">
        <v>1910</v>
      </c>
      <c r="AT44" s="78">
        <v>4</v>
      </c>
      <c r="AU44" s="83" t="s">
        <v>3559</v>
      </c>
      <c r="AV44" s="78" t="b">
        <v>0</v>
      </c>
      <c r="AW44" s="78" t="s">
        <v>3704</v>
      </c>
      <c r="AX44" s="83" t="s">
        <v>3746</v>
      </c>
      <c r="AY44" s="78" t="s">
        <v>66</v>
      </c>
      <c r="AZ44" s="78" t="str">
        <f>REPLACE(INDEX(GroupVertices[Group],MATCH(Vertices[[#This Row],[Vertex]],GroupVertices[Vertex],0)),1,1,"")</f>
        <v>32</v>
      </c>
      <c r="BA44" s="48"/>
      <c r="BB44" s="48"/>
      <c r="BC44" s="48"/>
      <c r="BD44" s="48"/>
      <c r="BE44" s="48"/>
      <c r="BF44" s="48"/>
      <c r="BG44" s="120" t="s">
        <v>5129</v>
      </c>
      <c r="BH44" s="120" t="s">
        <v>5129</v>
      </c>
      <c r="BI44" s="120" t="s">
        <v>5243</v>
      </c>
      <c r="BJ44" s="120" t="s">
        <v>5243</v>
      </c>
      <c r="BK44" s="120">
        <v>0</v>
      </c>
      <c r="BL44" s="123">
        <v>0</v>
      </c>
      <c r="BM44" s="120">
        <v>0</v>
      </c>
      <c r="BN44" s="123">
        <v>0</v>
      </c>
      <c r="BO44" s="120">
        <v>0</v>
      </c>
      <c r="BP44" s="123">
        <v>0</v>
      </c>
      <c r="BQ44" s="120">
        <v>50</v>
      </c>
      <c r="BR44" s="123">
        <v>100</v>
      </c>
      <c r="BS44" s="120">
        <v>50</v>
      </c>
      <c r="BT44" s="2"/>
      <c r="BU44" s="3"/>
      <c r="BV44" s="3"/>
      <c r="BW44" s="3"/>
      <c r="BX44" s="3"/>
    </row>
    <row r="45" spans="1:76" ht="15">
      <c r="A45" s="64" t="s">
        <v>546</v>
      </c>
      <c r="B45" s="65"/>
      <c r="C45" s="65" t="s">
        <v>64</v>
      </c>
      <c r="D45" s="66">
        <v>162.82316902327676</v>
      </c>
      <c r="E45" s="68"/>
      <c r="F45" s="100" t="s">
        <v>3595</v>
      </c>
      <c r="G45" s="65"/>
      <c r="H45" s="69" t="s">
        <v>546</v>
      </c>
      <c r="I45" s="70"/>
      <c r="J45" s="70"/>
      <c r="K45" s="69" t="s">
        <v>4180</v>
      </c>
      <c r="L45" s="73">
        <v>1</v>
      </c>
      <c r="M45" s="74">
        <v>9516.591796875</v>
      </c>
      <c r="N45" s="74">
        <v>6040.572265625</v>
      </c>
      <c r="O45" s="75"/>
      <c r="P45" s="76"/>
      <c r="Q45" s="76"/>
      <c r="R45" s="86"/>
      <c r="S45" s="48">
        <v>2</v>
      </c>
      <c r="T45" s="48">
        <v>0</v>
      </c>
      <c r="U45" s="49">
        <v>0</v>
      </c>
      <c r="V45" s="49">
        <v>0.5</v>
      </c>
      <c r="W45" s="49">
        <v>0</v>
      </c>
      <c r="X45" s="49">
        <v>0.999999</v>
      </c>
      <c r="Y45" s="49">
        <v>0.5</v>
      </c>
      <c r="Z45" s="49">
        <v>0</v>
      </c>
      <c r="AA45" s="71">
        <v>45</v>
      </c>
      <c r="AB45" s="71"/>
      <c r="AC45" s="72"/>
      <c r="AD45" s="78" t="s">
        <v>2024</v>
      </c>
      <c r="AE45" s="78">
        <v>789</v>
      </c>
      <c r="AF45" s="78">
        <v>2363</v>
      </c>
      <c r="AG45" s="78">
        <v>28813</v>
      </c>
      <c r="AH45" s="78">
        <v>26684</v>
      </c>
      <c r="AI45" s="78"/>
      <c r="AJ45" s="78" t="s">
        <v>2447</v>
      </c>
      <c r="AK45" s="78" t="s">
        <v>2810</v>
      </c>
      <c r="AL45" s="78"/>
      <c r="AM45" s="78"/>
      <c r="AN45" s="80">
        <v>42148.713842592595</v>
      </c>
      <c r="AO45" s="83" t="s">
        <v>3238</v>
      </c>
      <c r="AP45" s="78" t="b">
        <v>0</v>
      </c>
      <c r="AQ45" s="78" t="b">
        <v>0</v>
      </c>
      <c r="AR45" s="78" t="b">
        <v>0</v>
      </c>
      <c r="AS45" s="78" t="s">
        <v>1910</v>
      </c>
      <c r="AT45" s="78">
        <v>44</v>
      </c>
      <c r="AU45" s="83" t="s">
        <v>3559</v>
      </c>
      <c r="AV45" s="78" t="b">
        <v>0</v>
      </c>
      <c r="AW45" s="78" t="s">
        <v>3704</v>
      </c>
      <c r="AX45" s="83" t="s">
        <v>3747</v>
      </c>
      <c r="AY45" s="78" t="s">
        <v>65</v>
      </c>
      <c r="AZ45" s="78" t="str">
        <f>REPLACE(INDEX(GroupVertices[Group],MATCH(Vertices[[#This Row],[Vertex]],GroupVertices[Vertex],0)),1,1,"")</f>
        <v>32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162.09475326886638</v>
      </c>
      <c r="E46" s="68"/>
      <c r="F46" s="100" t="s">
        <v>887</v>
      </c>
      <c r="G46" s="65"/>
      <c r="H46" s="69" t="s">
        <v>239</v>
      </c>
      <c r="I46" s="70"/>
      <c r="J46" s="70"/>
      <c r="K46" s="69" t="s">
        <v>4181</v>
      </c>
      <c r="L46" s="73">
        <v>1</v>
      </c>
      <c r="M46" s="74">
        <v>9516.591796875</v>
      </c>
      <c r="N46" s="74">
        <v>5652.3759765625</v>
      </c>
      <c r="O46" s="75"/>
      <c r="P46" s="76"/>
      <c r="Q46" s="76"/>
      <c r="R46" s="86"/>
      <c r="S46" s="48">
        <v>0</v>
      </c>
      <c r="T46" s="48">
        <v>2</v>
      </c>
      <c r="U46" s="49">
        <v>0</v>
      </c>
      <c r="V46" s="49">
        <v>0.5</v>
      </c>
      <c r="W46" s="49">
        <v>0</v>
      </c>
      <c r="X46" s="49">
        <v>0.999999</v>
      </c>
      <c r="Y46" s="49">
        <v>0.5</v>
      </c>
      <c r="Z46" s="49">
        <v>0</v>
      </c>
      <c r="AA46" s="71">
        <v>46</v>
      </c>
      <c r="AB46" s="71"/>
      <c r="AC46" s="72"/>
      <c r="AD46" s="78" t="s">
        <v>2025</v>
      </c>
      <c r="AE46" s="78">
        <v>406</v>
      </c>
      <c r="AF46" s="78">
        <v>272</v>
      </c>
      <c r="AG46" s="78">
        <v>4786</v>
      </c>
      <c r="AH46" s="78">
        <v>3162</v>
      </c>
      <c r="AI46" s="78"/>
      <c r="AJ46" s="78" t="s">
        <v>2448</v>
      </c>
      <c r="AK46" s="78" t="s">
        <v>2811</v>
      </c>
      <c r="AL46" s="78"/>
      <c r="AM46" s="78"/>
      <c r="AN46" s="80">
        <v>40607.95793981481</v>
      </c>
      <c r="AO46" s="78"/>
      <c r="AP46" s="78" t="b">
        <v>0</v>
      </c>
      <c r="AQ46" s="78" t="b">
        <v>0</v>
      </c>
      <c r="AR46" s="78" t="b">
        <v>0</v>
      </c>
      <c r="AS46" s="78" t="s">
        <v>1910</v>
      </c>
      <c r="AT46" s="78">
        <v>2</v>
      </c>
      <c r="AU46" s="83" t="s">
        <v>3559</v>
      </c>
      <c r="AV46" s="78" t="b">
        <v>0</v>
      </c>
      <c r="AW46" s="78" t="s">
        <v>3704</v>
      </c>
      <c r="AX46" s="83" t="s">
        <v>3748</v>
      </c>
      <c r="AY46" s="78" t="s">
        <v>66</v>
      </c>
      <c r="AZ46" s="78" t="str">
        <f>REPLACE(INDEX(GroupVertices[Group],MATCH(Vertices[[#This Row],[Vertex]],GroupVertices[Vertex],0)),1,1,"")</f>
        <v>32</v>
      </c>
      <c r="BA46" s="48"/>
      <c r="BB46" s="48"/>
      <c r="BC46" s="48"/>
      <c r="BD46" s="48"/>
      <c r="BE46" s="48"/>
      <c r="BF46" s="48"/>
      <c r="BG46" s="120" t="s">
        <v>5130</v>
      </c>
      <c r="BH46" s="120" t="s">
        <v>5130</v>
      </c>
      <c r="BI46" s="120" t="s">
        <v>5244</v>
      </c>
      <c r="BJ46" s="120" t="s">
        <v>5244</v>
      </c>
      <c r="BK46" s="120">
        <v>0</v>
      </c>
      <c r="BL46" s="123">
        <v>0</v>
      </c>
      <c r="BM46" s="120">
        <v>0</v>
      </c>
      <c r="BN46" s="123">
        <v>0</v>
      </c>
      <c r="BO46" s="120">
        <v>0</v>
      </c>
      <c r="BP46" s="123">
        <v>0</v>
      </c>
      <c r="BQ46" s="120">
        <v>23</v>
      </c>
      <c r="BR46" s="123">
        <v>100</v>
      </c>
      <c r="BS46" s="120">
        <v>23</v>
      </c>
      <c r="BT46" s="2"/>
      <c r="BU46" s="3"/>
      <c r="BV46" s="3"/>
      <c r="BW46" s="3"/>
      <c r="BX46" s="3"/>
    </row>
    <row r="47" spans="1:76" ht="15">
      <c r="A47" s="64" t="s">
        <v>240</v>
      </c>
      <c r="B47" s="65"/>
      <c r="C47" s="65" t="s">
        <v>64</v>
      </c>
      <c r="D47" s="66">
        <v>162.00348357606126</v>
      </c>
      <c r="E47" s="68"/>
      <c r="F47" s="100" t="s">
        <v>888</v>
      </c>
      <c r="G47" s="65"/>
      <c r="H47" s="69" t="s">
        <v>240</v>
      </c>
      <c r="I47" s="70"/>
      <c r="J47" s="70"/>
      <c r="K47" s="69" t="s">
        <v>4182</v>
      </c>
      <c r="L47" s="73">
        <v>2.0953911328410015</v>
      </c>
      <c r="M47" s="74">
        <v>7211.75439453125</v>
      </c>
      <c r="N47" s="74">
        <v>4602.48095703125</v>
      </c>
      <c r="O47" s="75"/>
      <c r="P47" s="76"/>
      <c r="Q47" s="76"/>
      <c r="R47" s="86"/>
      <c r="S47" s="48">
        <v>0</v>
      </c>
      <c r="T47" s="48">
        <v>2</v>
      </c>
      <c r="U47" s="49">
        <v>2</v>
      </c>
      <c r="V47" s="49">
        <v>0.5</v>
      </c>
      <c r="W47" s="49">
        <v>0</v>
      </c>
      <c r="X47" s="49">
        <v>1.459458</v>
      </c>
      <c r="Y47" s="49">
        <v>0</v>
      </c>
      <c r="Z47" s="49">
        <v>0</v>
      </c>
      <c r="AA47" s="71">
        <v>47</v>
      </c>
      <c r="AB47" s="71"/>
      <c r="AC47" s="72"/>
      <c r="AD47" s="78" t="s">
        <v>2026</v>
      </c>
      <c r="AE47" s="78">
        <v>23</v>
      </c>
      <c r="AF47" s="78">
        <v>10</v>
      </c>
      <c r="AG47" s="78">
        <v>283</v>
      </c>
      <c r="AH47" s="78">
        <v>860</v>
      </c>
      <c r="AI47" s="78"/>
      <c r="AJ47" s="78" t="s">
        <v>2449</v>
      </c>
      <c r="AK47" s="78" t="s">
        <v>2812</v>
      </c>
      <c r="AL47" s="78"/>
      <c r="AM47" s="78"/>
      <c r="AN47" s="80">
        <v>40305.9041087963</v>
      </c>
      <c r="AO47" s="83" t="s">
        <v>3239</v>
      </c>
      <c r="AP47" s="78" t="b">
        <v>1</v>
      </c>
      <c r="AQ47" s="78" t="b">
        <v>0</v>
      </c>
      <c r="AR47" s="78" t="b">
        <v>0</v>
      </c>
      <c r="AS47" s="78" t="s">
        <v>1909</v>
      </c>
      <c r="AT47" s="78">
        <v>0</v>
      </c>
      <c r="AU47" s="83" t="s">
        <v>3559</v>
      </c>
      <c r="AV47" s="78" t="b">
        <v>0</v>
      </c>
      <c r="AW47" s="78" t="s">
        <v>3704</v>
      </c>
      <c r="AX47" s="83" t="s">
        <v>3749</v>
      </c>
      <c r="AY47" s="78" t="s">
        <v>66</v>
      </c>
      <c r="AZ47" s="78" t="str">
        <f>REPLACE(INDEX(GroupVertices[Group],MATCH(Vertices[[#This Row],[Vertex]],GroupVertices[Vertex],0)),1,1,"")</f>
        <v>31</v>
      </c>
      <c r="BA47" s="48"/>
      <c r="BB47" s="48"/>
      <c r="BC47" s="48"/>
      <c r="BD47" s="48"/>
      <c r="BE47" s="48"/>
      <c r="BF47" s="48"/>
      <c r="BG47" s="120" t="s">
        <v>5131</v>
      </c>
      <c r="BH47" s="120" t="s">
        <v>5131</v>
      </c>
      <c r="BI47" s="120" t="s">
        <v>5245</v>
      </c>
      <c r="BJ47" s="120" t="s">
        <v>5245</v>
      </c>
      <c r="BK47" s="120">
        <v>1</v>
      </c>
      <c r="BL47" s="123">
        <v>7.6923076923076925</v>
      </c>
      <c r="BM47" s="120">
        <v>1</v>
      </c>
      <c r="BN47" s="123">
        <v>7.6923076923076925</v>
      </c>
      <c r="BO47" s="120">
        <v>0</v>
      </c>
      <c r="BP47" s="123">
        <v>0</v>
      </c>
      <c r="BQ47" s="120">
        <v>11</v>
      </c>
      <c r="BR47" s="123">
        <v>84.61538461538461</v>
      </c>
      <c r="BS47" s="120">
        <v>13</v>
      </c>
      <c r="BT47" s="2"/>
      <c r="BU47" s="3"/>
      <c r="BV47" s="3"/>
      <c r="BW47" s="3"/>
      <c r="BX47" s="3"/>
    </row>
    <row r="48" spans="1:76" ht="15">
      <c r="A48" s="64" t="s">
        <v>547</v>
      </c>
      <c r="B48" s="65"/>
      <c r="C48" s="65" t="s">
        <v>64</v>
      </c>
      <c r="D48" s="66">
        <v>172.40857691345184</v>
      </c>
      <c r="E48" s="68"/>
      <c r="F48" s="100" t="s">
        <v>3596</v>
      </c>
      <c r="G48" s="65"/>
      <c r="H48" s="69" t="s">
        <v>547</v>
      </c>
      <c r="I48" s="70"/>
      <c r="J48" s="70"/>
      <c r="K48" s="69" t="s">
        <v>4183</v>
      </c>
      <c r="L48" s="73">
        <v>1</v>
      </c>
      <c r="M48" s="74">
        <v>7211.75439453125</v>
      </c>
      <c r="N48" s="74">
        <v>4937.7412109375</v>
      </c>
      <c r="O48" s="75"/>
      <c r="P48" s="76"/>
      <c r="Q48" s="76"/>
      <c r="R48" s="86"/>
      <c r="S48" s="48">
        <v>1</v>
      </c>
      <c r="T48" s="48">
        <v>0</v>
      </c>
      <c r="U48" s="49">
        <v>0</v>
      </c>
      <c r="V48" s="49">
        <v>0.333333</v>
      </c>
      <c r="W48" s="49">
        <v>0</v>
      </c>
      <c r="X48" s="49">
        <v>0.770269</v>
      </c>
      <c r="Y48" s="49">
        <v>0</v>
      </c>
      <c r="Z48" s="49">
        <v>0</v>
      </c>
      <c r="AA48" s="71">
        <v>48</v>
      </c>
      <c r="AB48" s="71"/>
      <c r="AC48" s="72"/>
      <c r="AD48" s="78" t="s">
        <v>2027</v>
      </c>
      <c r="AE48" s="78">
        <v>693</v>
      </c>
      <c r="AF48" s="78">
        <v>29879</v>
      </c>
      <c r="AG48" s="78">
        <v>16637</v>
      </c>
      <c r="AH48" s="78">
        <v>14449</v>
      </c>
      <c r="AI48" s="78"/>
      <c r="AJ48" s="78" t="s">
        <v>2450</v>
      </c>
      <c r="AK48" s="78"/>
      <c r="AL48" s="78"/>
      <c r="AM48" s="78"/>
      <c r="AN48" s="80">
        <v>42303.78822916667</v>
      </c>
      <c r="AO48" s="83" t="s">
        <v>3240</v>
      </c>
      <c r="AP48" s="78" t="b">
        <v>0</v>
      </c>
      <c r="AQ48" s="78" t="b">
        <v>0</v>
      </c>
      <c r="AR48" s="78" t="b">
        <v>0</v>
      </c>
      <c r="AS48" s="78" t="s">
        <v>1909</v>
      </c>
      <c r="AT48" s="78">
        <v>627</v>
      </c>
      <c r="AU48" s="83" t="s">
        <v>3559</v>
      </c>
      <c r="AV48" s="78" t="b">
        <v>0</v>
      </c>
      <c r="AW48" s="78" t="s">
        <v>3704</v>
      </c>
      <c r="AX48" s="83" t="s">
        <v>3750</v>
      </c>
      <c r="AY48" s="78" t="s">
        <v>65</v>
      </c>
      <c r="AZ48" s="78" t="str">
        <f>REPLACE(INDEX(GroupVertices[Group],MATCH(Vertices[[#This Row],[Vertex]],GroupVertices[Vertex],0)),1,1,"")</f>
        <v>31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548</v>
      </c>
      <c r="B49" s="65"/>
      <c r="C49" s="65" t="s">
        <v>64</v>
      </c>
      <c r="D49" s="66">
        <v>162.01010237057767</v>
      </c>
      <c r="E49" s="68"/>
      <c r="F49" s="100" t="s">
        <v>3597</v>
      </c>
      <c r="G49" s="65"/>
      <c r="H49" s="69" t="s">
        <v>548</v>
      </c>
      <c r="I49" s="70"/>
      <c r="J49" s="70"/>
      <c r="K49" s="69" t="s">
        <v>4184</v>
      </c>
      <c r="L49" s="73">
        <v>1</v>
      </c>
      <c r="M49" s="74">
        <v>7432.65478515625</v>
      </c>
      <c r="N49" s="74">
        <v>4937.7412109375</v>
      </c>
      <c r="O49" s="75"/>
      <c r="P49" s="76"/>
      <c r="Q49" s="76"/>
      <c r="R49" s="86"/>
      <c r="S49" s="48">
        <v>1</v>
      </c>
      <c r="T49" s="48">
        <v>0</v>
      </c>
      <c r="U49" s="49">
        <v>0</v>
      </c>
      <c r="V49" s="49">
        <v>0.333333</v>
      </c>
      <c r="W49" s="49">
        <v>0</v>
      </c>
      <c r="X49" s="49">
        <v>0.770269</v>
      </c>
      <c r="Y49" s="49">
        <v>0</v>
      </c>
      <c r="Z49" s="49">
        <v>0</v>
      </c>
      <c r="AA49" s="71">
        <v>49</v>
      </c>
      <c r="AB49" s="71"/>
      <c r="AC49" s="72"/>
      <c r="AD49" s="78" t="s">
        <v>2028</v>
      </c>
      <c r="AE49" s="78">
        <v>84</v>
      </c>
      <c r="AF49" s="78">
        <v>29</v>
      </c>
      <c r="AG49" s="78">
        <v>1472</v>
      </c>
      <c r="AH49" s="78">
        <v>83</v>
      </c>
      <c r="AI49" s="78"/>
      <c r="AJ49" s="78" t="s">
        <v>2451</v>
      </c>
      <c r="AK49" s="78" t="s">
        <v>2813</v>
      </c>
      <c r="AL49" s="78"/>
      <c r="AM49" s="78"/>
      <c r="AN49" s="80">
        <v>43320.45862268518</v>
      </c>
      <c r="AO49" s="78"/>
      <c r="AP49" s="78" t="b">
        <v>1</v>
      </c>
      <c r="AQ49" s="78" t="b">
        <v>0</v>
      </c>
      <c r="AR49" s="78" t="b">
        <v>0</v>
      </c>
      <c r="AS49" s="78" t="s">
        <v>1909</v>
      </c>
      <c r="AT49" s="78">
        <v>0</v>
      </c>
      <c r="AU49" s="78"/>
      <c r="AV49" s="78" t="b">
        <v>0</v>
      </c>
      <c r="AW49" s="78" t="s">
        <v>3704</v>
      </c>
      <c r="AX49" s="83" t="s">
        <v>3751</v>
      </c>
      <c r="AY49" s="78" t="s">
        <v>65</v>
      </c>
      <c r="AZ49" s="78" t="str">
        <f>REPLACE(INDEX(GroupVertices[Group],MATCH(Vertices[[#This Row],[Vertex]],GroupVertices[Vertex],0)),1,1,"")</f>
        <v>31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241</v>
      </c>
      <c r="B50" s="65"/>
      <c r="C50" s="65" t="s">
        <v>64</v>
      </c>
      <c r="D50" s="66">
        <v>162.08604432871323</v>
      </c>
      <c r="E50" s="68"/>
      <c r="F50" s="100" t="s">
        <v>889</v>
      </c>
      <c r="G50" s="65"/>
      <c r="H50" s="69" t="s">
        <v>241</v>
      </c>
      <c r="I50" s="70"/>
      <c r="J50" s="70"/>
      <c r="K50" s="69" t="s">
        <v>4185</v>
      </c>
      <c r="L50" s="73">
        <v>7.572346797046009</v>
      </c>
      <c r="M50" s="74">
        <v>8663.8505859375</v>
      </c>
      <c r="N50" s="74">
        <v>7069.88134765625</v>
      </c>
      <c r="O50" s="75"/>
      <c r="P50" s="76"/>
      <c r="Q50" s="76"/>
      <c r="R50" s="86"/>
      <c r="S50" s="48">
        <v>0</v>
      </c>
      <c r="T50" s="48">
        <v>4</v>
      </c>
      <c r="U50" s="49">
        <v>12</v>
      </c>
      <c r="V50" s="49">
        <v>0.25</v>
      </c>
      <c r="W50" s="49">
        <v>0</v>
      </c>
      <c r="X50" s="49">
        <v>2.378376</v>
      </c>
      <c r="Y50" s="49">
        <v>0</v>
      </c>
      <c r="Z50" s="49">
        <v>0</v>
      </c>
      <c r="AA50" s="71">
        <v>50</v>
      </c>
      <c r="AB50" s="71"/>
      <c r="AC50" s="72"/>
      <c r="AD50" s="78" t="s">
        <v>2029</v>
      </c>
      <c r="AE50" s="78">
        <v>1131</v>
      </c>
      <c r="AF50" s="78">
        <v>247</v>
      </c>
      <c r="AG50" s="78">
        <v>6542</v>
      </c>
      <c r="AH50" s="78">
        <v>3487</v>
      </c>
      <c r="AI50" s="78"/>
      <c r="AJ50" s="78" t="s">
        <v>2452</v>
      </c>
      <c r="AK50" s="78" t="s">
        <v>2814</v>
      </c>
      <c r="AL50" s="78"/>
      <c r="AM50" s="78"/>
      <c r="AN50" s="80">
        <v>40408.66137731481</v>
      </c>
      <c r="AO50" s="78"/>
      <c r="AP50" s="78" t="b">
        <v>1</v>
      </c>
      <c r="AQ50" s="78" t="b">
        <v>0</v>
      </c>
      <c r="AR50" s="78" t="b">
        <v>1</v>
      </c>
      <c r="AS50" s="78" t="s">
        <v>1909</v>
      </c>
      <c r="AT50" s="78">
        <v>3</v>
      </c>
      <c r="AU50" s="83" t="s">
        <v>3559</v>
      </c>
      <c r="AV50" s="78" t="b">
        <v>0</v>
      </c>
      <c r="AW50" s="78" t="s">
        <v>3704</v>
      </c>
      <c r="AX50" s="83" t="s">
        <v>3752</v>
      </c>
      <c r="AY50" s="78" t="s">
        <v>66</v>
      </c>
      <c r="AZ50" s="78" t="str">
        <f>REPLACE(INDEX(GroupVertices[Group],MATCH(Vertices[[#This Row],[Vertex]],GroupVertices[Vertex],0)),1,1,"")</f>
        <v>16</v>
      </c>
      <c r="BA50" s="48"/>
      <c r="BB50" s="48"/>
      <c r="BC50" s="48"/>
      <c r="BD50" s="48"/>
      <c r="BE50" s="48"/>
      <c r="BF50" s="48"/>
      <c r="BG50" s="120" t="s">
        <v>5132</v>
      </c>
      <c r="BH50" s="120" t="s">
        <v>5132</v>
      </c>
      <c r="BI50" s="120" t="s">
        <v>5246</v>
      </c>
      <c r="BJ50" s="120" t="s">
        <v>5246</v>
      </c>
      <c r="BK50" s="120">
        <v>0</v>
      </c>
      <c r="BL50" s="123">
        <v>0</v>
      </c>
      <c r="BM50" s="120">
        <v>1</v>
      </c>
      <c r="BN50" s="123">
        <v>1.8867924528301887</v>
      </c>
      <c r="BO50" s="120">
        <v>0</v>
      </c>
      <c r="BP50" s="123">
        <v>0</v>
      </c>
      <c r="BQ50" s="120">
        <v>52</v>
      </c>
      <c r="BR50" s="123">
        <v>98.11320754716981</v>
      </c>
      <c r="BS50" s="120">
        <v>53</v>
      </c>
      <c r="BT50" s="2"/>
      <c r="BU50" s="3"/>
      <c r="BV50" s="3"/>
      <c r="BW50" s="3"/>
      <c r="BX50" s="3"/>
    </row>
    <row r="51" spans="1:76" ht="15">
      <c r="A51" s="64" t="s">
        <v>549</v>
      </c>
      <c r="B51" s="65"/>
      <c r="C51" s="65" t="s">
        <v>64</v>
      </c>
      <c r="D51" s="66">
        <v>162.34069373879166</v>
      </c>
      <c r="E51" s="68"/>
      <c r="F51" s="100" t="s">
        <v>3598</v>
      </c>
      <c r="G51" s="65"/>
      <c r="H51" s="69" t="s">
        <v>549</v>
      </c>
      <c r="I51" s="70"/>
      <c r="J51" s="70"/>
      <c r="K51" s="69" t="s">
        <v>4186</v>
      </c>
      <c r="L51" s="73">
        <v>1</v>
      </c>
      <c r="M51" s="74">
        <v>8348.7431640625</v>
      </c>
      <c r="N51" s="74">
        <v>7326.529296875</v>
      </c>
      <c r="O51" s="75"/>
      <c r="P51" s="76"/>
      <c r="Q51" s="76"/>
      <c r="R51" s="86"/>
      <c r="S51" s="48">
        <v>1</v>
      </c>
      <c r="T51" s="48">
        <v>0</v>
      </c>
      <c r="U51" s="49">
        <v>0</v>
      </c>
      <c r="V51" s="49">
        <v>0.142857</v>
      </c>
      <c r="W51" s="49">
        <v>0</v>
      </c>
      <c r="X51" s="49">
        <v>0.655405</v>
      </c>
      <c r="Y51" s="49">
        <v>0</v>
      </c>
      <c r="Z51" s="49">
        <v>0</v>
      </c>
      <c r="AA51" s="71">
        <v>51</v>
      </c>
      <c r="AB51" s="71"/>
      <c r="AC51" s="72"/>
      <c r="AD51" s="78" t="s">
        <v>2030</v>
      </c>
      <c r="AE51" s="78">
        <v>350</v>
      </c>
      <c r="AF51" s="78">
        <v>978</v>
      </c>
      <c r="AG51" s="78">
        <v>2320</v>
      </c>
      <c r="AH51" s="78">
        <v>0</v>
      </c>
      <c r="AI51" s="78"/>
      <c r="AJ51" s="78" t="s">
        <v>2453</v>
      </c>
      <c r="AK51" s="78" t="s">
        <v>1943</v>
      </c>
      <c r="AL51" s="78"/>
      <c r="AM51" s="78"/>
      <c r="AN51" s="80">
        <v>43406.1003587963</v>
      </c>
      <c r="AO51" s="83" t="s">
        <v>3241</v>
      </c>
      <c r="AP51" s="78" t="b">
        <v>0</v>
      </c>
      <c r="AQ51" s="78" t="b">
        <v>0</v>
      </c>
      <c r="AR51" s="78" t="b">
        <v>0</v>
      </c>
      <c r="AS51" s="78" t="s">
        <v>1909</v>
      </c>
      <c r="AT51" s="78">
        <v>4</v>
      </c>
      <c r="AU51" s="83" t="s">
        <v>3559</v>
      </c>
      <c r="AV51" s="78" t="b">
        <v>0</v>
      </c>
      <c r="AW51" s="78" t="s">
        <v>3704</v>
      </c>
      <c r="AX51" s="83" t="s">
        <v>3753</v>
      </c>
      <c r="AY51" s="78" t="s">
        <v>65</v>
      </c>
      <c r="AZ51" s="78" t="str">
        <f>REPLACE(INDEX(GroupVertices[Group],MATCH(Vertices[[#This Row],[Vertex]],GroupVertices[Vertex],0)),1,1,"")</f>
        <v>16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550</v>
      </c>
      <c r="B52" s="65"/>
      <c r="C52" s="65" t="s">
        <v>64</v>
      </c>
      <c r="D52" s="66">
        <v>162.00104507281839</v>
      </c>
      <c r="E52" s="68"/>
      <c r="F52" s="100" t="s">
        <v>3599</v>
      </c>
      <c r="G52" s="65"/>
      <c r="H52" s="69" t="s">
        <v>550</v>
      </c>
      <c r="I52" s="70"/>
      <c r="J52" s="70"/>
      <c r="K52" s="69" t="s">
        <v>4187</v>
      </c>
      <c r="L52" s="73">
        <v>1</v>
      </c>
      <c r="M52" s="74">
        <v>8831.529296875</v>
      </c>
      <c r="N52" s="74">
        <v>7552.18603515625</v>
      </c>
      <c r="O52" s="75"/>
      <c r="P52" s="76"/>
      <c r="Q52" s="76"/>
      <c r="R52" s="86"/>
      <c r="S52" s="48">
        <v>1</v>
      </c>
      <c r="T52" s="48">
        <v>0</v>
      </c>
      <c r="U52" s="49">
        <v>0</v>
      </c>
      <c r="V52" s="49">
        <v>0.142857</v>
      </c>
      <c r="W52" s="49">
        <v>0</v>
      </c>
      <c r="X52" s="49">
        <v>0.655405</v>
      </c>
      <c r="Y52" s="49">
        <v>0</v>
      </c>
      <c r="Z52" s="49">
        <v>0</v>
      </c>
      <c r="AA52" s="71">
        <v>52</v>
      </c>
      <c r="AB52" s="71"/>
      <c r="AC52" s="72"/>
      <c r="AD52" s="78" t="s">
        <v>2031</v>
      </c>
      <c r="AE52" s="78">
        <v>96</v>
      </c>
      <c r="AF52" s="78">
        <v>3</v>
      </c>
      <c r="AG52" s="78">
        <v>83</v>
      </c>
      <c r="AH52" s="78">
        <v>156</v>
      </c>
      <c r="AI52" s="78"/>
      <c r="AJ52" s="78"/>
      <c r="AK52" s="78"/>
      <c r="AL52" s="78"/>
      <c r="AM52" s="78"/>
      <c r="AN52" s="80">
        <v>42640.72059027778</v>
      </c>
      <c r="AO52" s="83" t="s">
        <v>3242</v>
      </c>
      <c r="AP52" s="78" t="b">
        <v>0</v>
      </c>
      <c r="AQ52" s="78" t="b">
        <v>0</v>
      </c>
      <c r="AR52" s="78" t="b">
        <v>0</v>
      </c>
      <c r="AS52" s="78" t="s">
        <v>1909</v>
      </c>
      <c r="AT52" s="78">
        <v>0</v>
      </c>
      <c r="AU52" s="83" t="s">
        <v>3559</v>
      </c>
      <c r="AV52" s="78" t="b">
        <v>0</v>
      </c>
      <c r="AW52" s="78" t="s">
        <v>3704</v>
      </c>
      <c r="AX52" s="83" t="s">
        <v>3754</v>
      </c>
      <c r="AY52" s="78" t="s">
        <v>65</v>
      </c>
      <c r="AZ52" s="78" t="str">
        <f>REPLACE(INDEX(GroupVertices[Group],MATCH(Vertices[[#This Row],[Vertex]],GroupVertices[Vertex],0)),1,1,"")</f>
        <v>16</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551</v>
      </c>
      <c r="B53" s="65"/>
      <c r="C53" s="65" t="s">
        <v>64</v>
      </c>
      <c r="D53" s="66">
        <v>162.11495801002172</v>
      </c>
      <c r="E53" s="68"/>
      <c r="F53" s="100" t="s">
        <v>3600</v>
      </c>
      <c r="G53" s="65"/>
      <c r="H53" s="69" t="s">
        <v>551</v>
      </c>
      <c r="I53" s="70"/>
      <c r="J53" s="70"/>
      <c r="K53" s="69" t="s">
        <v>4188</v>
      </c>
      <c r="L53" s="73">
        <v>1</v>
      </c>
      <c r="M53" s="74">
        <v>8496.1728515625</v>
      </c>
      <c r="N53" s="74">
        <v>6587.57666015625</v>
      </c>
      <c r="O53" s="75"/>
      <c r="P53" s="76"/>
      <c r="Q53" s="76"/>
      <c r="R53" s="86"/>
      <c r="S53" s="48">
        <v>1</v>
      </c>
      <c r="T53" s="48">
        <v>0</v>
      </c>
      <c r="U53" s="49">
        <v>0</v>
      </c>
      <c r="V53" s="49">
        <v>0.142857</v>
      </c>
      <c r="W53" s="49">
        <v>0</v>
      </c>
      <c r="X53" s="49">
        <v>0.655405</v>
      </c>
      <c r="Y53" s="49">
        <v>0</v>
      </c>
      <c r="Z53" s="49">
        <v>0</v>
      </c>
      <c r="AA53" s="71">
        <v>53</v>
      </c>
      <c r="AB53" s="71"/>
      <c r="AC53" s="72"/>
      <c r="AD53" s="78" t="s">
        <v>2032</v>
      </c>
      <c r="AE53" s="78">
        <v>1397</v>
      </c>
      <c r="AF53" s="78">
        <v>330</v>
      </c>
      <c r="AG53" s="78">
        <v>5801</v>
      </c>
      <c r="AH53" s="78">
        <v>19686</v>
      </c>
      <c r="AI53" s="78"/>
      <c r="AJ53" s="78" t="s">
        <v>2454</v>
      </c>
      <c r="AK53" s="78" t="s">
        <v>2815</v>
      </c>
      <c r="AL53" s="83" t="s">
        <v>3061</v>
      </c>
      <c r="AM53" s="78"/>
      <c r="AN53" s="80">
        <v>42511.80341435185</v>
      </c>
      <c r="AO53" s="83" t="s">
        <v>3243</v>
      </c>
      <c r="AP53" s="78" t="b">
        <v>1</v>
      </c>
      <c r="AQ53" s="78" t="b">
        <v>0</v>
      </c>
      <c r="AR53" s="78" t="b">
        <v>0</v>
      </c>
      <c r="AS53" s="78" t="s">
        <v>1909</v>
      </c>
      <c r="AT53" s="78">
        <v>6</v>
      </c>
      <c r="AU53" s="78"/>
      <c r="AV53" s="78" t="b">
        <v>0</v>
      </c>
      <c r="AW53" s="78" t="s">
        <v>3704</v>
      </c>
      <c r="AX53" s="83" t="s">
        <v>3061</v>
      </c>
      <c r="AY53" s="78" t="s">
        <v>65</v>
      </c>
      <c r="AZ53" s="78" t="str">
        <f>REPLACE(INDEX(GroupVertices[Group],MATCH(Vertices[[#This Row],[Vertex]],GroupVertices[Vertex],0)),1,1,"")</f>
        <v>16</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552</v>
      </c>
      <c r="B54" s="65"/>
      <c r="C54" s="65" t="s">
        <v>64</v>
      </c>
      <c r="D54" s="66">
        <v>162.2954072499952</v>
      </c>
      <c r="E54" s="68"/>
      <c r="F54" s="100" t="s">
        <v>3601</v>
      </c>
      <c r="G54" s="65"/>
      <c r="H54" s="69" t="s">
        <v>552</v>
      </c>
      <c r="I54" s="70"/>
      <c r="J54" s="70"/>
      <c r="K54" s="69" t="s">
        <v>4189</v>
      </c>
      <c r="L54" s="73">
        <v>1</v>
      </c>
      <c r="M54" s="74">
        <v>8978.958984375</v>
      </c>
      <c r="N54" s="74">
        <v>6813.23291015625</v>
      </c>
      <c r="O54" s="75"/>
      <c r="P54" s="76"/>
      <c r="Q54" s="76"/>
      <c r="R54" s="86"/>
      <c r="S54" s="48">
        <v>1</v>
      </c>
      <c r="T54" s="48">
        <v>0</v>
      </c>
      <c r="U54" s="49">
        <v>0</v>
      </c>
      <c r="V54" s="49">
        <v>0.142857</v>
      </c>
      <c r="W54" s="49">
        <v>0</v>
      </c>
      <c r="X54" s="49">
        <v>0.655405</v>
      </c>
      <c r="Y54" s="49">
        <v>0</v>
      </c>
      <c r="Z54" s="49">
        <v>0</v>
      </c>
      <c r="AA54" s="71">
        <v>54</v>
      </c>
      <c r="AB54" s="71"/>
      <c r="AC54" s="72"/>
      <c r="AD54" s="78" t="s">
        <v>2033</v>
      </c>
      <c r="AE54" s="78">
        <v>792</v>
      </c>
      <c r="AF54" s="78">
        <v>848</v>
      </c>
      <c r="AG54" s="78">
        <v>2819</v>
      </c>
      <c r="AH54" s="78">
        <v>2143</v>
      </c>
      <c r="AI54" s="78"/>
      <c r="AJ54" s="78" t="s">
        <v>2455</v>
      </c>
      <c r="AK54" s="78" t="s">
        <v>2816</v>
      </c>
      <c r="AL54" s="83" t="s">
        <v>3062</v>
      </c>
      <c r="AM54" s="78"/>
      <c r="AN54" s="80">
        <v>42731.52648148148</v>
      </c>
      <c r="AO54" s="78"/>
      <c r="AP54" s="78" t="b">
        <v>1</v>
      </c>
      <c r="AQ54" s="78" t="b">
        <v>0</v>
      </c>
      <c r="AR54" s="78" t="b">
        <v>0</v>
      </c>
      <c r="AS54" s="78" t="s">
        <v>1909</v>
      </c>
      <c r="AT54" s="78">
        <v>11</v>
      </c>
      <c r="AU54" s="78"/>
      <c r="AV54" s="78" t="b">
        <v>0</v>
      </c>
      <c r="AW54" s="78" t="s">
        <v>3704</v>
      </c>
      <c r="AX54" s="83" t="s">
        <v>3755</v>
      </c>
      <c r="AY54" s="78" t="s">
        <v>65</v>
      </c>
      <c r="AZ54" s="78" t="str">
        <f>REPLACE(INDEX(GroupVertices[Group],MATCH(Vertices[[#This Row],[Vertex]],GroupVertices[Vertex],0)),1,1,"")</f>
        <v>16</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242</v>
      </c>
      <c r="B55" s="65"/>
      <c r="C55" s="65" t="s">
        <v>64</v>
      </c>
      <c r="D55" s="66">
        <v>162.04006112470455</v>
      </c>
      <c r="E55" s="68"/>
      <c r="F55" s="100" t="s">
        <v>890</v>
      </c>
      <c r="G55" s="65"/>
      <c r="H55" s="69" t="s">
        <v>242</v>
      </c>
      <c r="I55" s="70"/>
      <c r="J55" s="70"/>
      <c r="K55" s="69" t="s">
        <v>4190</v>
      </c>
      <c r="L55" s="73">
        <v>1</v>
      </c>
      <c r="M55" s="74">
        <v>7388.7998046875</v>
      </c>
      <c r="N55" s="74">
        <v>6040.572265625</v>
      </c>
      <c r="O55" s="75"/>
      <c r="P55" s="76"/>
      <c r="Q55" s="76"/>
      <c r="R55" s="86"/>
      <c r="S55" s="48">
        <v>1</v>
      </c>
      <c r="T55" s="48">
        <v>1</v>
      </c>
      <c r="U55" s="49">
        <v>0</v>
      </c>
      <c r="V55" s="49">
        <v>0.5</v>
      </c>
      <c r="W55" s="49">
        <v>0</v>
      </c>
      <c r="X55" s="49">
        <v>0.999999</v>
      </c>
      <c r="Y55" s="49">
        <v>0.5</v>
      </c>
      <c r="Z55" s="49">
        <v>0</v>
      </c>
      <c r="AA55" s="71">
        <v>55</v>
      </c>
      <c r="AB55" s="71"/>
      <c r="AC55" s="72"/>
      <c r="AD55" s="78" t="s">
        <v>2034</v>
      </c>
      <c r="AE55" s="78">
        <v>89</v>
      </c>
      <c r="AF55" s="78">
        <v>115</v>
      </c>
      <c r="AG55" s="78">
        <v>1816</v>
      </c>
      <c r="AH55" s="78">
        <v>8336</v>
      </c>
      <c r="AI55" s="78"/>
      <c r="AJ55" s="78"/>
      <c r="AK55" s="78" t="s">
        <v>2802</v>
      </c>
      <c r="AL55" s="78"/>
      <c r="AM55" s="78"/>
      <c r="AN55" s="80">
        <v>40424.189479166664</v>
      </c>
      <c r="AO55" s="78"/>
      <c r="AP55" s="78" t="b">
        <v>1</v>
      </c>
      <c r="AQ55" s="78" t="b">
        <v>0</v>
      </c>
      <c r="AR55" s="78" t="b">
        <v>1</v>
      </c>
      <c r="AS55" s="78" t="s">
        <v>1909</v>
      </c>
      <c r="AT55" s="78">
        <v>1</v>
      </c>
      <c r="AU55" s="83" t="s">
        <v>3559</v>
      </c>
      <c r="AV55" s="78" t="b">
        <v>0</v>
      </c>
      <c r="AW55" s="78" t="s">
        <v>3704</v>
      </c>
      <c r="AX55" s="83" t="s">
        <v>3756</v>
      </c>
      <c r="AY55" s="78" t="s">
        <v>66</v>
      </c>
      <c r="AZ55" s="78" t="str">
        <f>REPLACE(INDEX(GroupVertices[Group],MATCH(Vertices[[#This Row],[Vertex]],GroupVertices[Vertex],0)),1,1,"")</f>
        <v>30</v>
      </c>
      <c r="BA55" s="48"/>
      <c r="BB55" s="48"/>
      <c r="BC55" s="48"/>
      <c r="BD55" s="48"/>
      <c r="BE55" s="48"/>
      <c r="BF55" s="48"/>
      <c r="BG55" s="120" t="s">
        <v>5133</v>
      </c>
      <c r="BH55" s="120" t="s">
        <v>5133</v>
      </c>
      <c r="BI55" s="120" t="s">
        <v>5247</v>
      </c>
      <c r="BJ55" s="120" t="s">
        <v>5247</v>
      </c>
      <c r="BK55" s="120">
        <v>2</v>
      </c>
      <c r="BL55" s="123">
        <v>8</v>
      </c>
      <c r="BM55" s="120">
        <v>0</v>
      </c>
      <c r="BN55" s="123">
        <v>0</v>
      </c>
      <c r="BO55" s="120">
        <v>0</v>
      </c>
      <c r="BP55" s="123">
        <v>0</v>
      </c>
      <c r="BQ55" s="120">
        <v>23</v>
      </c>
      <c r="BR55" s="123">
        <v>92</v>
      </c>
      <c r="BS55" s="120">
        <v>25</v>
      </c>
      <c r="BT55" s="2"/>
      <c r="BU55" s="3"/>
      <c r="BV55" s="3"/>
      <c r="BW55" s="3"/>
      <c r="BX55" s="3"/>
    </row>
    <row r="56" spans="1:76" ht="15">
      <c r="A56" s="64" t="s">
        <v>553</v>
      </c>
      <c r="B56" s="65"/>
      <c r="C56" s="65" t="s">
        <v>64</v>
      </c>
      <c r="D56" s="66">
        <v>473.7901598537397</v>
      </c>
      <c r="E56" s="68"/>
      <c r="F56" s="100" t="s">
        <v>3602</v>
      </c>
      <c r="G56" s="65"/>
      <c r="H56" s="69" t="s">
        <v>553</v>
      </c>
      <c r="I56" s="70"/>
      <c r="J56" s="70"/>
      <c r="K56" s="69" t="s">
        <v>4191</v>
      </c>
      <c r="L56" s="73">
        <v>1</v>
      </c>
      <c r="M56" s="74">
        <v>7197.1357421875</v>
      </c>
      <c r="N56" s="74">
        <v>6040.572265625</v>
      </c>
      <c r="O56" s="75"/>
      <c r="P56" s="76"/>
      <c r="Q56" s="76"/>
      <c r="R56" s="86"/>
      <c r="S56" s="48">
        <v>2</v>
      </c>
      <c r="T56" s="48">
        <v>0</v>
      </c>
      <c r="U56" s="49">
        <v>0</v>
      </c>
      <c r="V56" s="49">
        <v>0.5</v>
      </c>
      <c r="W56" s="49">
        <v>0</v>
      </c>
      <c r="X56" s="49">
        <v>0.999999</v>
      </c>
      <c r="Y56" s="49">
        <v>0.5</v>
      </c>
      <c r="Z56" s="49">
        <v>0</v>
      </c>
      <c r="AA56" s="71">
        <v>56</v>
      </c>
      <c r="AB56" s="71"/>
      <c r="AC56" s="72"/>
      <c r="AD56" s="78" t="s">
        <v>2035</v>
      </c>
      <c r="AE56" s="78">
        <v>86</v>
      </c>
      <c r="AF56" s="78">
        <v>895029</v>
      </c>
      <c r="AG56" s="78">
        <v>48388</v>
      </c>
      <c r="AH56" s="78">
        <v>94</v>
      </c>
      <c r="AI56" s="78"/>
      <c r="AJ56" s="78" t="s">
        <v>2456</v>
      </c>
      <c r="AK56" s="78"/>
      <c r="AL56" s="78"/>
      <c r="AM56" s="78"/>
      <c r="AN56" s="80">
        <v>39864.91798611111</v>
      </c>
      <c r="AO56" s="83" t="s">
        <v>3244</v>
      </c>
      <c r="AP56" s="78" t="b">
        <v>0</v>
      </c>
      <c r="AQ56" s="78" t="b">
        <v>0</v>
      </c>
      <c r="AR56" s="78" t="b">
        <v>0</v>
      </c>
      <c r="AS56" s="78" t="s">
        <v>1909</v>
      </c>
      <c r="AT56" s="78">
        <v>3175</v>
      </c>
      <c r="AU56" s="83" t="s">
        <v>3559</v>
      </c>
      <c r="AV56" s="78" t="b">
        <v>1</v>
      </c>
      <c r="AW56" s="78" t="s">
        <v>3704</v>
      </c>
      <c r="AX56" s="83" t="s">
        <v>3757</v>
      </c>
      <c r="AY56" s="78" t="s">
        <v>65</v>
      </c>
      <c r="AZ56" s="78" t="str">
        <f>REPLACE(INDEX(GroupVertices[Group],MATCH(Vertices[[#This Row],[Vertex]],GroupVertices[Vertex],0)),1,1,"")</f>
        <v>30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243</v>
      </c>
      <c r="B57" s="65"/>
      <c r="C57" s="65" t="s">
        <v>64</v>
      </c>
      <c r="D57" s="66">
        <v>162.1842811736409</v>
      </c>
      <c r="E57" s="68"/>
      <c r="F57" s="100" t="s">
        <v>891</v>
      </c>
      <c r="G57" s="65"/>
      <c r="H57" s="69" t="s">
        <v>243</v>
      </c>
      <c r="I57" s="70"/>
      <c r="J57" s="70"/>
      <c r="K57" s="69" t="s">
        <v>4192</v>
      </c>
      <c r="L57" s="73">
        <v>1</v>
      </c>
      <c r="M57" s="74">
        <v>7197.1357421875</v>
      </c>
      <c r="N57" s="74">
        <v>5652.3759765625</v>
      </c>
      <c r="O57" s="75"/>
      <c r="P57" s="76"/>
      <c r="Q57" s="76"/>
      <c r="R57" s="86"/>
      <c r="S57" s="48">
        <v>0</v>
      </c>
      <c r="T57" s="48">
        <v>2</v>
      </c>
      <c r="U57" s="49">
        <v>0</v>
      </c>
      <c r="V57" s="49">
        <v>0.5</v>
      </c>
      <c r="W57" s="49">
        <v>0</v>
      </c>
      <c r="X57" s="49">
        <v>0.999999</v>
      </c>
      <c r="Y57" s="49">
        <v>0.5</v>
      </c>
      <c r="Z57" s="49">
        <v>0</v>
      </c>
      <c r="AA57" s="71">
        <v>57</v>
      </c>
      <c r="AB57" s="71"/>
      <c r="AC57" s="72"/>
      <c r="AD57" s="78" t="s">
        <v>2036</v>
      </c>
      <c r="AE57" s="78">
        <v>408</v>
      </c>
      <c r="AF57" s="78">
        <v>529</v>
      </c>
      <c r="AG57" s="78">
        <v>59353</v>
      </c>
      <c r="AH57" s="78">
        <v>58192</v>
      </c>
      <c r="AI57" s="78"/>
      <c r="AJ57" s="83" t="s">
        <v>2457</v>
      </c>
      <c r="AK57" s="78" t="s">
        <v>2817</v>
      </c>
      <c r="AL57" s="83" t="s">
        <v>3063</v>
      </c>
      <c r="AM57" s="78"/>
      <c r="AN57" s="80">
        <v>42884.58520833333</v>
      </c>
      <c r="AO57" s="83" t="s">
        <v>3245</v>
      </c>
      <c r="AP57" s="78" t="b">
        <v>1</v>
      </c>
      <c r="AQ57" s="78" t="b">
        <v>0</v>
      </c>
      <c r="AR57" s="78" t="b">
        <v>0</v>
      </c>
      <c r="AS57" s="78" t="s">
        <v>3550</v>
      </c>
      <c r="AT57" s="78">
        <v>5</v>
      </c>
      <c r="AU57" s="78"/>
      <c r="AV57" s="78" t="b">
        <v>0</v>
      </c>
      <c r="AW57" s="78" t="s">
        <v>3704</v>
      </c>
      <c r="AX57" s="83" t="s">
        <v>3758</v>
      </c>
      <c r="AY57" s="78" t="s">
        <v>66</v>
      </c>
      <c r="AZ57" s="78" t="str">
        <f>REPLACE(INDEX(GroupVertices[Group],MATCH(Vertices[[#This Row],[Vertex]],GroupVertices[Vertex],0)),1,1,"")</f>
        <v>30</v>
      </c>
      <c r="BA57" s="48"/>
      <c r="BB57" s="48"/>
      <c r="BC57" s="48"/>
      <c r="BD57" s="48"/>
      <c r="BE57" s="48"/>
      <c r="BF57" s="48"/>
      <c r="BG57" s="120" t="s">
        <v>5134</v>
      </c>
      <c r="BH57" s="120" t="s">
        <v>5134</v>
      </c>
      <c r="BI57" s="120" t="s">
        <v>5248</v>
      </c>
      <c r="BJ57" s="120" t="s">
        <v>5248</v>
      </c>
      <c r="BK57" s="120">
        <v>2</v>
      </c>
      <c r="BL57" s="123">
        <v>8.695652173913043</v>
      </c>
      <c r="BM57" s="120">
        <v>0</v>
      </c>
      <c r="BN57" s="123">
        <v>0</v>
      </c>
      <c r="BO57" s="120">
        <v>0</v>
      </c>
      <c r="BP57" s="123">
        <v>0</v>
      </c>
      <c r="BQ57" s="120">
        <v>21</v>
      </c>
      <c r="BR57" s="123">
        <v>91.30434782608695</v>
      </c>
      <c r="BS57" s="120">
        <v>23</v>
      </c>
      <c r="BT57" s="2"/>
      <c r="BU57" s="3"/>
      <c r="BV57" s="3"/>
      <c r="BW57" s="3"/>
      <c r="BX57" s="3"/>
    </row>
    <row r="58" spans="1:76" ht="15">
      <c r="A58" s="64" t="s">
        <v>244</v>
      </c>
      <c r="B58" s="65"/>
      <c r="C58" s="65" t="s">
        <v>64</v>
      </c>
      <c r="D58" s="66">
        <v>162.0121925162144</v>
      </c>
      <c r="E58" s="68"/>
      <c r="F58" s="100" t="s">
        <v>3603</v>
      </c>
      <c r="G58" s="65"/>
      <c r="H58" s="69" t="s">
        <v>244</v>
      </c>
      <c r="I58" s="70"/>
      <c r="J58" s="70"/>
      <c r="K58" s="69" t="s">
        <v>4193</v>
      </c>
      <c r="L58" s="73">
        <v>1</v>
      </c>
      <c r="M58" s="74">
        <v>9255.0849609375</v>
      </c>
      <c r="N58" s="74">
        <v>3552.5859375</v>
      </c>
      <c r="O58" s="75"/>
      <c r="P58" s="76"/>
      <c r="Q58" s="76"/>
      <c r="R58" s="86"/>
      <c r="S58" s="48">
        <v>0</v>
      </c>
      <c r="T58" s="48">
        <v>1</v>
      </c>
      <c r="U58" s="49">
        <v>0</v>
      </c>
      <c r="V58" s="49">
        <v>1</v>
      </c>
      <c r="W58" s="49">
        <v>0</v>
      </c>
      <c r="X58" s="49">
        <v>0.999999</v>
      </c>
      <c r="Y58" s="49">
        <v>0</v>
      </c>
      <c r="Z58" s="49">
        <v>0</v>
      </c>
      <c r="AA58" s="71">
        <v>58</v>
      </c>
      <c r="AB58" s="71"/>
      <c r="AC58" s="72"/>
      <c r="AD58" s="78" t="s">
        <v>2037</v>
      </c>
      <c r="AE58" s="78">
        <v>35</v>
      </c>
      <c r="AF58" s="78">
        <v>35</v>
      </c>
      <c r="AG58" s="78">
        <v>2359</v>
      </c>
      <c r="AH58" s="78">
        <v>243</v>
      </c>
      <c r="AI58" s="78"/>
      <c r="AJ58" s="78" t="s">
        <v>2458</v>
      </c>
      <c r="AK58" s="78" t="s">
        <v>2818</v>
      </c>
      <c r="AL58" s="78"/>
      <c r="AM58" s="78"/>
      <c r="AN58" s="80">
        <v>42939.50230324074</v>
      </c>
      <c r="AO58" s="78"/>
      <c r="AP58" s="78" t="b">
        <v>1</v>
      </c>
      <c r="AQ58" s="78" t="b">
        <v>0</v>
      </c>
      <c r="AR58" s="78" t="b">
        <v>1</v>
      </c>
      <c r="AS58" s="78" t="s">
        <v>1910</v>
      </c>
      <c r="AT58" s="78">
        <v>0</v>
      </c>
      <c r="AU58" s="78"/>
      <c r="AV58" s="78" t="b">
        <v>0</v>
      </c>
      <c r="AW58" s="78" t="s">
        <v>3704</v>
      </c>
      <c r="AX58" s="83" t="s">
        <v>3759</v>
      </c>
      <c r="AY58" s="78" t="s">
        <v>66</v>
      </c>
      <c r="AZ58" s="78" t="str">
        <f>REPLACE(INDEX(GroupVertices[Group],MATCH(Vertices[[#This Row],[Vertex]],GroupVertices[Vertex],0)),1,1,"")</f>
        <v>53</v>
      </c>
      <c r="BA58" s="48" t="s">
        <v>773</v>
      </c>
      <c r="BB58" s="48" t="s">
        <v>773</v>
      </c>
      <c r="BC58" s="48" t="s">
        <v>803</v>
      </c>
      <c r="BD58" s="48" t="s">
        <v>803</v>
      </c>
      <c r="BE58" s="48" t="s">
        <v>822</v>
      </c>
      <c r="BF58" s="48" t="s">
        <v>822</v>
      </c>
      <c r="BG58" s="120" t="s">
        <v>5135</v>
      </c>
      <c r="BH58" s="120" t="s">
        <v>5135</v>
      </c>
      <c r="BI58" s="120" t="s">
        <v>5249</v>
      </c>
      <c r="BJ58" s="120" t="s">
        <v>5249</v>
      </c>
      <c r="BK58" s="120">
        <v>0</v>
      </c>
      <c r="BL58" s="123">
        <v>0</v>
      </c>
      <c r="BM58" s="120">
        <v>0</v>
      </c>
      <c r="BN58" s="123">
        <v>0</v>
      </c>
      <c r="BO58" s="120">
        <v>0</v>
      </c>
      <c r="BP58" s="123">
        <v>0</v>
      </c>
      <c r="BQ58" s="120">
        <v>15</v>
      </c>
      <c r="BR58" s="123">
        <v>100</v>
      </c>
      <c r="BS58" s="120">
        <v>15</v>
      </c>
      <c r="BT58" s="2"/>
      <c r="BU58" s="3"/>
      <c r="BV58" s="3"/>
      <c r="BW58" s="3"/>
      <c r="BX58" s="3"/>
    </row>
    <row r="59" spans="1:76" ht="15">
      <c r="A59" s="64" t="s">
        <v>554</v>
      </c>
      <c r="B59" s="65"/>
      <c r="C59" s="65" t="s">
        <v>64</v>
      </c>
      <c r="D59" s="66">
        <v>162.00069671521226</v>
      </c>
      <c r="E59" s="68"/>
      <c r="F59" s="100" t="s">
        <v>938</v>
      </c>
      <c r="G59" s="65"/>
      <c r="H59" s="69" t="s">
        <v>554</v>
      </c>
      <c r="I59" s="70"/>
      <c r="J59" s="70"/>
      <c r="K59" s="69" t="s">
        <v>4194</v>
      </c>
      <c r="L59" s="73">
        <v>1</v>
      </c>
      <c r="M59" s="74">
        <v>9255.0849609375</v>
      </c>
      <c r="N59" s="74">
        <v>3881.964599609375</v>
      </c>
      <c r="O59" s="75"/>
      <c r="P59" s="76"/>
      <c r="Q59" s="76"/>
      <c r="R59" s="86"/>
      <c r="S59" s="48">
        <v>1</v>
      </c>
      <c r="T59" s="48">
        <v>0</v>
      </c>
      <c r="U59" s="49">
        <v>0</v>
      </c>
      <c r="V59" s="49">
        <v>1</v>
      </c>
      <c r="W59" s="49">
        <v>0</v>
      </c>
      <c r="X59" s="49">
        <v>0.999999</v>
      </c>
      <c r="Y59" s="49">
        <v>0</v>
      </c>
      <c r="Z59" s="49">
        <v>0</v>
      </c>
      <c r="AA59" s="71">
        <v>59</v>
      </c>
      <c r="AB59" s="71"/>
      <c r="AC59" s="72"/>
      <c r="AD59" s="78" t="s">
        <v>2038</v>
      </c>
      <c r="AE59" s="78">
        <v>13</v>
      </c>
      <c r="AF59" s="78">
        <v>2</v>
      </c>
      <c r="AG59" s="78">
        <v>1</v>
      </c>
      <c r="AH59" s="78">
        <v>1</v>
      </c>
      <c r="AI59" s="78"/>
      <c r="AJ59" s="78"/>
      <c r="AK59" s="78"/>
      <c r="AL59" s="78"/>
      <c r="AM59" s="78"/>
      <c r="AN59" s="80">
        <v>40269.22824074074</v>
      </c>
      <c r="AO59" s="78"/>
      <c r="AP59" s="78" t="b">
        <v>1</v>
      </c>
      <c r="AQ59" s="78" t="b">
        <v>1</v>
      </c>
      <c r="AR59" s="78" t="b">
        <v>0</v>
      </c>
      <c r="AS59" s="78" t="s">
        <v>1909</v>
      </c>
      <c r="AT59" s="78">
        <v>0</v>
      </c>
      <c r="AU59" s="83" t="s">
        <v>3559</v>
      </c>
      <c r="AV59" s="78" t="b">
        <v>0</v>
      </c>
      <c r="AW59" s="78" t="s">
        <v>3704</v>
      </c>
      <c r="AX59" s="83" t="s">
        <v>3760</v>
      </c>
      <c r="AY59" s="78" t="s">
        <v>65</v>
      </c>
      <c r="AZ59" s="78" t="str">
        <f>REPLACE(INDEX(GroupVertices[Group],MATCH(Vertices[[#This Row],[Vertex]],GroupVertices[Vertex],0)),1,1,"")</f>
        <v>53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162.36542712882664</v>
      </c>
      <c r="E60" s="68"/>
      <c r="F60" s="100" t="s">
        <v>892</v>
      </c>
      <c r="G60" s="65"/>
      <c r="H60" s="69" t="s">
        <v>245</v>
      </c>
      <c r="I60" s="70"/>
      <c r="J60" s="70"/>
      <c r="K60" s="69" t="s">
        <v>4195</v>
      </c>
      <c r="L60" s="73">
        <v>1</v>
      </c>
      <c r="M60" s="74">
        <v>4856.24462890625</v>
      </c>
      <c r="N60" s="74">
        <v>458.05389404296875</v>
      </c>
      <c r="O60" s="75"/>
      <c r="P60" s="76"/>
      <c r="Q60" s="76"/>
      <c r="R60" s="86"/>
      <c r="S60" s="48">
        <v>0</v>
      </c>
      <c r="T60" s="48">
        <v>1</v>
      </c>
      <c r="U60" s="49">
        <v>0</v>
      </c>
      <c r="V60" s="49">
        <v>0.014286</v>
      </c>
      <c r="W60" s="49">
        <v>0</v>
      </c>
      <c r="X60" s="49">
        <v>0.54183</v>
      </c>
      <c r="Y60" s="49">
        <v>0</v>
      </c>
      <c r="Z60" s="49">
        <v>0</v>
      </c>
      <c r="AA60" s="71">
        <v>60</v>
      </c>
      <c r="AB60" s="71"/>
      <c r="AC60" s="72"/>
      <c r="AD60" s="78" t="s">
        <v>2039</v>
      </c>
      <c r="AE60" s="78">
        <v>557</v>
      </c>
      <c r="AF60" s="78">
        <v>1049</v>
      </c>
      <c r="AG60" s="78">
        <v>9955</v>
      </c>
      <c r="AH60" s="78">
        <v>8977</v>
      </c>
      <c r="AI60" s="78"/>
      <c r="AJ60" s="78" t="s">
        <v>2459</v>
      </c>
      <c r="AK60" s="78" t="s">
        <v>2819</v>
      </c>
      <c r="AL60" s="78"/>
      <c r="AM60" s="78"/>
      <c r="AN60" s="80">
        <v>42155.64505787037</v>
      </c>
      <c r="AO60" s="83" t="s">
        <v>3246</v>
      </c>
      <c r="AP60" s="78" t="b">
        <v>1</v>
      </c>
      <c r="AQ60" s="78" t="b">
        <v>0</v>
      </c>
      <c r="AR60" s="78" t="b">
        <v>0</v>
      </c>
      <c r="AS60" s="78" t="s">
        <v>1910</v>
      </c>
      <c r="AT60" s="78">
        <v>26</v>
      </c>
      <c r="AU60" s="83" t="s">
        <v>3559</v>
      </c>
      <c r="AV60" s="78" t="b">
        <v>0</v>
      </c>
      <c r="AW60" s="78" t="s">
        <v>3704</v>
      </c>
      <c r="AX60" s="83" t="s">
        <v>3761</v>
      </c>
      <c r="AY60" s="78" t="s">
        <v>66</v>
      </c>
      <c r="AZ60" s="78" t="str">
        <f>REPLACE(INDEX(GroupVertices[Group],MATCH(Vertices[[#This Row],[Vertex]],GroupVertices[Vertex],0)),1,1,"")</f>
        <v>4</v>
      </c>
      <c r="BA60" s="48"/>
      <c r="BB60" s="48"/>
      <c r="BC60" s="48"/>
      <c r="BD60" s="48"/>
      <c r="BE60" s="48"/>
      <c r="BF60" s="48"/>
      <c r="BG60" s="120" t="s">
        <v>5136</v>
      </c>
      <c r="BH60" s="120" t="s">
        <v>5136</v>
      </c>
      <c r="BI60" s="120" t="s">
        <v>5250</v>
      </c>
      <c r="BJ60" s="120" t="s">
        <v>5250</v>
      </c>
      <c r="BK60" s="120">
        <v>0</v>
      </c>
      <c r="BL60" s="123">
        <v>0</v>
      </c>
      <c r="BM60" s="120">
        <v>0</v>
      </c>
      <c r="BN60" s="123">
        <v>0</v>
      </c>
      <c r="BO60" s="120">
        <v>0</v>
      </c>
      <c r="BP60" s="123">
        <v>0</v>
      </c>
      <c r="BQ60" s="120">
        <v>24</v>
      </c>
      <c r="BR60" s="123">
        <v>100</v>
      </c>
      <c r="BS60" s="120">
        <v>24</v>
      </c>
      <c r="BT60" s="2"/>
      <c r="BU60" s="3"/>
      <c r="BV60" s="3"/>
      <c r="BW60" s="3"/>
      <c r="BX60" s="3"/>
    </row>
    <row r="61" spans="1:76" ht="15">
      <c r="A61" s="64" t="s">
        <v>282</v>
      </c>
      <c r="B61" s="65"/>
      <c r="C61" s="65" t="s">
        <v>64</v>
      </c>
      <c r="D61" s="66">
        <v>162.25081747641104</v>
      </c>
      <c r="E61" s="68"/>
      <c r="F61" s="100" t="s">
        <v>3604</v>
      </c>
      <c r="G61" s="65"/>
      <c r="H61" s="69" t="s">
        <v>282</v>
      </c>
      <c r="I61" s="70"/>
      <c r="J61" s="70"/>
      <c r="K61" s="69" t="s">
        <v>4196</v>
      </c>
      <c r="L61" s="73">
        <v>178.45336352024225</v>
      </c>
      <c r="M61" s="74">
        <v>4767.7890625</v>
      </c>
      <c r="N61" s="74">
        <v>1226.7479248046875</v>
      </c>
      <c r="O61" s="75"/>
      <c r="P61" s="76"/>
      <c r="Q61" s="76"/>
      <c r="R61" s="86"/>
      <c r="S61" s="48">
        <v>11</v>
      </c>
      <c r="T61" s="48">
        <v>1</v>
      </c>
      <c r="U61" s="49">
        <v>324</v>
      </c>
      <c r="V61" s="49">
        <v>0.020833</v>
      </c>
      <c r="W61" s="49">
        <v>0</v>
      </c>
      <c r="X61" s="49">
        <v>5.070747</v>
      </c>
      <c r="Y61" s="49">
        <v>0</v>
      </c>
      <c r="Z61" s="49">
        <v>0</v>
      </c>
      <c r="AA61" s="71">
        <v>61</v>
      </c>
      <c r="AB61" s="71"/>
      <c r="AC61" s="72"/>
      <c r="AD61" s="78" t="s">
        <v>2040</v>
      </c>
      <c r="AE61" s="78">
        <v>378</v>
      </c>
      <c r="AF61" s="78">
        <v>720</v>
      </c>
      <c r="AG61" s="78">
        <v>38</v>
      </c>
      <c r="AH61" s="78">
        <v>1088</v>
      </c>
      <c r="AI61" s="78"/>
      <c r="AJ61" s="78" t="s">
        <v>2460</v>
      </c>
      <c r="AK61" s="78" t="s">
        <v>2820</v>
      </c>
      <c r="AL61" s="78"/>
      <c r="AM61" s="78"/>
      <c r="AN61" s="80">
        <v>42836.768171296295</v>
      </c>
      <c r="AO61" s="83" t="s">
        <v>3247</v>
      </c>
      <c r="AP61" s="78" t="b">
        <v>0</v>
      </c>
      <c r="AQ61" s="78" t="b">
        <v>0</v>
      </c>
      <c r="AR61" s="78" t="b">
        <v>0</v>
      </c>
      <c r="AS61" s="78" t="s">
        <v>1910</v>
      </c>
      <c r="AT61" s="78">
        <v>10</v>
      </c>
      <c r="AU61" s="83" t="s">
        <v>3559</v>
      </c>
      <c r="AV61" s="78" t="b">
        <v>0</v>
      </c>
      <c r="AW61" s="78" t="s">
        <v>3704</v>
      </c>
      <c r="AX61" s="83" t="s">
        <v>3762</v>
      </c>
      <c r="AY61" s="78" t="s">
        <v>66</v>
      </c>
      <c r="AZ61" s="78" t="str">
        <f>REPLACE(INDEX(GroupVertices[Group],MATCH(Vertices[[#This Row],[Vertex]],GroupVertices[Vertex],0)),1,1,"")</f>
        <v>4</v>
      </c>
      <c r="BA61" s="48"/>
      <c r="BB61" s="48"/>
      <c r="BC61" s="48"/>
      <c r="BD61" s="48"/>
      <c r="BE61" s="48"/>
      <c r="BF61" s="48"/>
      <c r="BG61" s="120" t="s">
        <v>5137</v>
      </c>
      <c r="BH61" s="120" t="s">
        <v>5137</v>
      </c>
      <c r="BI61" s="120" t="s">
        <v>5251</v>
      </c>
      <c r="BJ61" s="120" t="s">
        <v>5251</v>
      </c>
      <c r="BK61" s="120">
        <v>0</v>
      </c>
      <c r="BL61" s="123">
        <v>0</v>
      </c>
      <c r="BM61" s="120">
        <v>0</v>
      </c>
      <c r="BN61" s="123">
        <v>0</v>
      </c>
      <c r="BO61" s="120">
        <v>0</v>
      </c>
      <c r="BP61" s="123">
        <v>0</v>
      </c>
      <c r="BQ61" s="120">
        <v>51</v>
      </c>
      <c r="BR61" s="123">
        <v>100</v>
      </c>
      <c r="BS61" s="120">
        <v>51</v>
      </c>
      <c r="BT61" s="2"/>
      <c r="BU61" s="3"/>
      <c r="BV61" s="3"/>
      <c r="BW61" s="3"/>
      <c r="BX61" s="3"/>
    </row>
    <row r="62" spans="1:76" ht="15">
      <c r="A62" s="64" t="s">
        <v>246</v>
      </c>
      <c r="B62" s="65"/>
      <c r="C62" s="65" t="s">
        <v>64</v>
      </c>
      <c r="D62" s="66">
        <v>162.41210704804757</v>
      </c>
      <c r="E62" s="68"/>
      <c r="F62" s="100" t="s">
        <v>893</v>
      </c>
      <c r="G62" s="65"/>
      <c r="H62" s="69" t="s">
        <v>246</v>
      </c>
      <c r="I62" s="70"/>
      <c r="J62" s="70"/>
      <c r="K62" s="69" t="s">
        <v>4197</v>
      </c>
      <c r="L62" s="73">
        <v>1</v>
      </c>
      <c r="M62" s="74">
        <v>4633.59228515625</v>
      </c>
      <c r="N62" s="74">
        <v>352.9058837890625</v>
      </c>
      <c r="O62" s="75"/>
      <c r="P62" s="76"/>
      <c r="Q62" s="76"/>
      <c r="R62" s="86"/>
      <c r="S62" s="48">
        <v>0</v>
      </c>
      <c r="T62" s="48">
        <v>1</v>
      </c>
      <c r="U62" s="49">
        <v>0</v>
      </c>
      <c r="V62" s="49">
        <v>0.014286</v>
      </c>
      <c r="W62" s="49">
        <v>0</v>
      </c>
      <c r="X62" s="49">
        <v>0.54183</v>
      </c>
      <c r="Y62" s="49">
        <v>0</v>
      </c>
      <c r="Z62" s="49">
        <v>0</v>
      </c>
      <c r="AA62" s="71">
        <v>62</v>
      </c>
      <c r="AB62" s="71"/>
      <c r="AC62" s="72"/>
      <c r="AD62" s="78" t="s">
        <v>2041</v>
      </c>
      <c r="AE62" s="78">
        <v>969</v>
      </c>
      <c r="AF62" s="78">
        <v>1183</v>
      </c>
      <c r="AG62" s="78">
        <v>3813</v>
      </c>
      <c r="AH62" s="78">
        <v>1546</v>
      </c>
      <c r="AI62" s="78"/>
      <c r="AJ62" s="78" t="s">
        <v>2461</v>
      </c>
      <c r="AK62" s="78"/>
      <c r="AL62" s="83" t="s">
        <v>3064</v>
      </c>
      <c r="AM62" s="78"/>
      <c r="AN62" s="80">
        <v>42998.76085648148</v>
      </c>
      <c r="AO62" s="83" t="s">
        <v>3248</v>
      </c>
      <c r="AP62" s="78" t="b">
        <v>0</v>
      </c>
      <c r="AQ62" s="78" t="b">
        <v>0</v>
      </c>
      <c r="AR62" s="78" t="b">
        <v>0</v>
      </c>
      <c r="AS62" s="78" t="s">
        <v>1910</v>
      </c>
      <c r="AT62" s="78">
        <v>13</v>
      </c>
      <c r="AU62" s="83" t="s">
        <v>3559</v>
      </c>
      <c r="AV62" s="78" t="b">
        <v>0</v>
      </c>
      <c r="AW62" s="78" t="s">
        <v>3704</v>
      </c>
      <c r="AX62" s="83" t="s">
        <v>3763</v>
      </c>
      <c r="AY62" s="78" t="s">
        <v>66</v>
      </c>
      <c r="AZ62" s="78" t="str">
        <f>REPLACE(INDEX(GroupVertices[Group],MATCH(Vertices[[#This Row],[Vertex]],GroupVertices[Vertex],0)),1,1,"")</f>
        <v>4</v>
      </c>
      <c r="BA62" s="48"/>
      <c r="BB62" s="48"/>
      <c r="BC62" s="48"/>
      <c r="BD62" s="48"/>
      <c r="BE62" s="48"/>
      <c r="BF62" s="48"/>
      <c r="BG62" s="120" t="s">
        <v>5136</v>
      </c>
      <c r="BH62" s="120" t="s">
        <v>5136</v>
      </c>
      <c r="BI62" s="120" t="s">
        <v>5250</v>
      </c>
      <c r="BJ62" s="120" t="s">
        <v>5250</v>
      </c>
      <c r="BK62" s="120">
        <v>0</v>
      </c>
      <c r="BL62" s="123">
        <v>0</v>
      </c>
      <c r="BM62" s="120">
        <v>0</v>
      </c>
      <c r="BN62" s="123">
        <v>0</v>
      </c>
      <c r="BO62" s="120">
        <v>0</v>
      </c>
      <c r="BP62" s="123">
        <v>0</v>
      </c>
      <c r="BQ62" s="120">
        <v>24</v>
      </c>
      <c r="BR62" s="123">
        <v>100</v>
      </c>
      <c r="BS62" s="120">
        <v>24</v>
      </c>
      <c r="BT62" s="2"/>
      <c r="BU62" s="3"/>
      <c r="BV62" s="3"/>
      <c r="BW62" s="3"/>
      <c r="BX62" s="3"/>
    </row>
    <row r="63" spans="1:76" ht="15">
      <c r="A63" s="64" t="s">
        <v>247</v>
      </c>
      <c r="B63" s="65"/>
      <c r="C63" s="65" t="s">
        <v>64</v>
      </c>
      <c r="D63" s="66">
        <v>166.15172594981487</v>
      </c>
      <c r="E63" s="68"/>
      <c r="F63" s="100" t="s">
        <v>894</v>
      </c>
      <c r="G63" s="65"/>
      <c r="H63" s="69" t="s">
        <v>247</v>
      </c>
      <c r="I63" s="70"/>
      <c r="J63" s="70"/>
      <c r="K63" s="69" t="s">
        <v>4198</v>
      </c>
      <c r="L63" s="73">
        <v>1</v>
      </c>
      <c r="M63" s="74">
        <v>5217.15185546875</v>
      </c>
      <c r="N63" s="74">
        <v>1371.582763671875</v>
      </c>
      <c r="O63" s="75"/>
      <c r="P63" s="76"/>
      <c r="Q63" s="76"/>
      <c r="R63" s="86"/>
      <c r="S63" s="48">
        <v>0</v>
      </c>
      <c r="T63" s="48">
        <v>1</v>
      </c>
      <c r="U63" s="49">
        <v>0</v>
      </c>
      <c r="V63" s="49">
        <v>0.014286</v>
      </c>
      <c r="W63" s="49">
        <v>0</v>
      </c>
      <c r="X63" s="49">
        <v>0.54183</v>
      </c>
      <c r="Y63" s="49">
        <v>0</v>
      </c>
      <c r="Z63" s="49">
        <v>0</v>
      </c>
      <c r="AA63" s="71">
        <v>63</v>
      </c>
      <c r="AB63" s="71"/>
      <c r="AC63" s="72"/>
      <c r="AD63" s="78" t="s">
        <v>2042</v>
      </c>
      <c r="AE63" s="78">
        <v>2656</v>
      </c>
      <c r="AF63" s="78">
        <v>11918</v>
      </c>
      <c r="AG63" s="78">
        <v>11265</v>
      </c>
      <c r="AH63" s="78">
        <v>45082</v>
      </c>
      <c r="AI63" s="78"/>
      <c r="AJ63" s="78" t="s">
        <v>2462</v>
      </c>
      <c r="AK63" s="78" t="s">
        <v>2821</v>
      </c>
      <c r="AL63" s="78"/>
      <c r="AM63" s="78"/>
      <c r="AN63" s="80">
        <v>42553.55396990741</v>
      </c>
      <c r="AO63" s="83" t="s">
        <v>3249</v>
      </c>
      <c r="AP63" s="78" t="b">
        <v>1</v>
      </c>
      <c r="AQ63" s="78" t="b">
        <v>0</v>
      </c>
      <c r="AR63" s="78" t="b">
        <v>1</v>
      </c>
      <c r="AS63" s="78" t="s">
        <v>1909</v>
      </c>
      <c r="AT63" s="78">
        <v>82</v>
      </c>
      <c r="AU63" s="78"/>
      <c r="AV63" s="78" t="b">
        <v>0</v>
      </c>
      <c r="AW63" s="78" t="s">
        <v>3704</v>
      </c>
      <c r="AX63" s="83" t="s">
        <v>3764</v>
      </c>
      <c r="AY63" s="78" t="s">
        <v>66</v>
      </c>
      <c r="AZ63" s="78" t="str">
        <f>REPLACE(INDEX(GroupVertices[Group],MATCH(Vertices[[#This Row],[Vertex]],GroupVertices[Vertex],0)),1,1,"")</f>
        <v>4</v>
      </c>
      <c r="BA63" s="48"/>
      <c r="BB63" s="48"/>
      <c r="BC63" s="48"/>
      <c r="BD63" s="48"/>
      <c r="BE63" s="48"/>
      <c r="BF63" s="48"/>
      <c r="BG63" s="120" t="s">
        <v>5136</v>
      </c>
      <c r="BH63" s="120" t="s">
        <v>5136</v>
      </c>
      <c r="BI63" s="120" t="s">
        <v>5250</v>
      </c>
      <c r="BJ63" s="120" t="s">
        <v>5250</v>
      </c>
      <c r="BK63" s="120">
        <v>0</v>
      </c>
      <c r="BL63" s="123">
        <v>0</v>
      </c>
      <c r="BM63" s="120">
        <v>0</v>
      </c>
      <c r="BN63" s="123">
        <v>0</v>
      </c>
      <c r="BO63" s="120">
        <v>0</v>
      </c>
      <c r="BP63" s="123">
        <v>0</v>
      </c>
      <c r="BQ63" s="120">
        <v>24</v>
      </c>
      <c r="BR63" s="123">
        <v>100</v>
      </c>
      <c r="BS63" s="120">
        <v>24</v>
      </c>
      <c r="BT63" s="2"/>
      <c r="BU63" s="3"/>
      <c r="BV63" s="3"/>
      <c r="BW63" s="3"/>
      <c r="BX63" s="3"/>
    </row>
    <row r="64" spans="1:76" ht="15">
      <c r="A64" s="64" t="s">
        <v>248</v>
      </c>
      <c r="B64" s="65"/>
      <c r="C64" s="65" t="s">
        <v>64</v>
      </c>
      <c r="D64" s="66">
        <v>162.02961039652075</v>
      </c>
      <c r="E64" s="68"/>
      <c r="F64" s="100" t="s">
        <v>895</v>
      </c>
      <c r="G64" s="65"/>
      <c r="H64" s="69" t="s">
        <v>248</v>
      </c>
      <c r="I64" s="70"/>
      <c r="J64" s="70"/>
      <c r="K64" s="69" t="s">
        <v>4199</v>
      </c>
      <c r="L64" s="73">
        <v>1</v>
      </c>
      <c r="M64" s="74">
        <v>4463.62841796875</v>
      </c>
      <c r="N64" s="74">
        <v>529.1312255859375</v>
      </c>
      <c r="O64" s="75"/>
      <c r="P64" s="76"/>
      <c r="Q64" s="76"/>
      <c r="R64" s="86"/>
      <c r="S64" s="48">
        <v>0</v>
      </c>
      <c r="T64" s="48">
        <v>1</v>
      </c>
      <c r="U64" s="49">
        <v>0</v>
      </c>
      <c r="V64" s="49">
        <v>0.014286</v>
      </c>
      <c r="W64" s="49">
        <v>0</v>
      </c>
      <c r="X64" s="49">
        <v>0.54183</v>
      </c>
      <c r="Y64" s="49">
        <v>0</v>
      </c>
      <c r="Z64" s="49">
        <v>0</v>
      </c>
      <c r="AA64" s="71">
        <v>64</v>
      </c>
      <c r="AB64" s="71"/>
      <c r="AC64" s="72"/>
      <c r="AD64" s="78" t="s">
        <v>2043</v>
      </c>
      <c r="AE64" s="78">
        <v>93</v>
      </c>
      <c r="AF64" s="78">
        <v>85</v>
      </c>
      <c r="AG64" s="78">
        <v>5727</v>
      </c>
      <c r="AH64" s="78">
        <v>2776</v>
      </c>
      <c r="AI64" s="78"/>
      <c r="AJ64" s="78" t="s">
        <v>2463</v>
      </c>
      <c r="AK64" s="78" t="s">
        <v>2822</v>
      </c>
      <c r="AL64" s="78"/>
      <c r="AM64" s="78"/>
      <c r="AN64" s="80">
        <v>41449.71334490741</v>
      </c>
      <c r="AO64" s="83" t="s">
        <v>3250</v>
      </c>
      <c r="AP64" s="78" t="b">
        <v>1</v>
      </c>
      <c r="AQ64" s="78" t="b">
        <v>0</v>
      </c>
      <c r="AR64" s="78" t="b">
        <v>0</v>
      </c>
      <c r="AS64" s="78" t="s">
        <v>1910</v>
      </c>
      <c r="AT64" s="78">
        <v>31</v>
      </c>
      <c r="AU64" s="83" t="s">
        <v>3559</v>
      </c>
      <c r="AV64" s="78" t="b">
        <v>0</v>
      </c>
      <c r="AW64" s="78" t="s">
        <v>3704</v>
      </c>
      <c r="AX64" s="83" t="s">
        <v>3765</v>
      </c>
      <c r="AY64" s="78" t="s">
        <v>66</v>
      </c>
      <c r="AZ64" s="78" t="str">
        <f>REPLACE(INDEX(GroupVertices[Group],MATCH(Vertices[[#This Row],[Vertex]],GroupVertices[Vertex],0)),1,1,"")</f>
        <v>4</v>
      </c>
      <c r="BA64" s="48"/>
      <c r="BB64" s="48"/>
      <c r="BC64" s="48"/>
      <c r="BD64" s="48"/>
      <c r="BE64" s="48"/>
      <c r="BF64" s="48"/>
      <c r="BG64" s="120" t="s">
        <v>5136</v>
      </c>
      <c r="BH64" s="120" t="s">
        <v>5136</v>
      </c>
      <c r="BI64" s="120" t="s">
        <v>5250</v>
      </c>
      <c r="BJ64" s="120" t="s">
        <v>5250</v>
      </c>
      <c r="BK64" s="120">
        <v>0</v>
      </c>
      <c r="BL64" s="123">
        <v>0</v>
      </c>
      <c r="BM64" s="120">
        <v>0</v>
      </c>
      <c r="BN64" s="123">
        <v>0</v>
      </c>
      <c r="BO64" s="120">
        <v>0</v>
      </c>
      <c r="BP64" s="123">
        <v>0</v>
      </c>
      <c r="BQ64" s="120">
        <v>24</v>
      </c>
      <c r="BR64" s="123">
        <v>100</v>
      </c>
      <c r="BS64" s="120">
        <v>24</v>
      </c>
      <c r="BT64" s="2"/>
      <c r="BU64" s="3"/>
      <c r="BV64" s="3"/>
      <c r="BW64" s="3"/>
      <c r="BX64" s="3"/>
    </row>
    <row r="65" spans="1:76" ht="15">
      <c r="A65" s="64" t="s">
        <v>249</v>
      </c>
      <c r="B65" s="65"/>
      <c r="C65" s="65" t="s">
        <v>64</v>
      </c>
      <c r="D65" s="66">
        <v>162.0369259062494</v>
      </c>
      <c r="E65" s="68"/>
      <c r="F65" s="100" t="s">
        <v>896</v>
      </c>
      <c r="G65" s="65"/>
      <c r="H65" s="69" t="s">
        <v>249</v>
      </c>
      <c r="I65" s="70"/>
      <c r="J65" s="70"/>
      <c r="K65" s="69" t="s">
        <v>4200</v>
      </c>
      <c r="L65" s="73">
        <v>1</v>
      </c>
      <c r="M65" s="74">
        <v>5027.99560546875</v>
      </c>
      <c r="N65" s="74">
        <v>1330.31982421875</v>
      </c>
      <c r="O65" s="75"/>
      <c r="P65" s="76"/>
      <c r="Q65" s="76"/>
      <c r="R65" s="86"/>
      <c r="S65" s="48">
        <v>0</v>
      </c>
      <c r="T65" s="48">
        <v>1</v>
      </c>
      <c r="U65" s="49">
        <v>0</v>
      </c>
      <c r="V65" s="49">
        <v>0.014286</v>
      </c>
      <c r="W65" s="49">
        <v>0</v>
      </c>
      <c r="X65" s="49">
        <v>0.54183</v>
      </c>
      <c r="Y65" s="49">
        <v>0</v>
      </c>
      <c r="Z65" s="49">
        <v>0</v>
      </c>
      <c r="AA65" s="71">
        <v>65</v>
      </c>
      <c r="AB65" s="71"/>
      <c r="AC65" s="72"/>
      <c r="AD65" s="78" t="s">
        <v>2044</v>
      </c>
      <c r="AE65" s="78">
        <v>219</v>
      </c>
      <c r="AF65" s="78">
        <v>106</v>
      </c>
      <c r="AG65" s="78">
        <v>33825</v>
      </c>
      <c r="AH65" s="78">
        <v>21219</v>
      </c>
      <c r="AI65" s="78"/>
      <c r="AJ65" s="78" t="s">
        <v>2464</v>
      </c>
      <c r="AK65" s="78"/>
      <c r="AL65" s="78"/>
      <c r="AM65" s="78"/>
      <c r="AN65" s="80">
        <v>42948.33306712963</v>
      </c>
      <c r="AO65" s="83" t="s">
        <v>3251</v>
      </c>
      <c r="AP65" s="78" t="b">
        <v>1</v>
      </c>
      <c r="AQ65" s="78" t="b">
        <v>0</v>
      </c>
      <c r="AR65" s="78" t="b">
        <v>0</v>
      </c>
      <c r="AS65" s="78" t="s">
        <v>1910</v>
      </c>
      <c r="AT65" s="78">
        <v>0</v>
      </c>
      <c r="AU65" s="78"/>
      <c r="AV65" s="78" t="b">
        <v>0</v>
      </c>
      <c r="AW65" s="78" t="s">
        <v>3704</v>
      </c>
      <c r="AX65" s="83" t="s">
        <v>3766</v>
      </c>
      <c r="AY65" s="78" t="s">
        <v>66</v>
      </c>
      <c r="AZ65" s="78" t="str">
        <f>REPLACE(INDEX(GroupVertices[Group],MATCH(Vertices[[#This Row],[Vertex]],GroupVertices[Vertex],0)),1,1,"")</f>
        <v>4</v>
      </c>
      <c r="BA65" s="48"/>
      <c r="BB65" s="48"/>
      <c r="BC65" s="48"/>
      <c r="BD65" s="48"/>
      <c r="BE65" s="48"/>
      <c r="BF65" s="48"/>
      <c r="BG65" s="120" t="s">
        <v>5136</v>
      </c>
      <c r="BH65" s="120" t="s">
        <v>5136</v>
      </c>
      <c r="BI65" s="120" t="s">
        <v>5250</v>
      </c>
      <c r="BJ65" s="120" t="s">
        <v>5250</v>
      </c>
      <c r="BK65" s="120">
        <v>0</v>
      </c>
      <c r="BL65" s="123">
        <v>0</v>
      </c>
      <c r="BM65" s="120">
        <v>0</v>
      </c>
      <c r="BN65" s="123">
        <v>0</v>
      </c>
      <c r="BO65" s="120">
        <v>0</v>
      </c>
      <c r="BP65" s="123">
        <v>0</v>
      </c>
      <c r="BQ65" s="120">
        <v>24</v>
      </c>
      <c r="BR65" s="123">
        <v>100</v>
      </c>
      <c r="BS65" s="120">
        <v>24</v>
      </c>
      <c r="BT65" s="2"/>
      <c r="BU65" s="3"/>
      <c r="BV65" s="3"/>
      <c r="BW65" s="3"/>
      <c r="BX65" s="3"/>
    </row>
    <row r="66" spans="1:76" ht="15">
      <c r="A66" s="64" t="s">
        <v>250</v>
      </c>
      <c r="B66" s="65"/>
      <c r="C66" s="65" t="s">
        <v>64</v>
      </c>
      <c r="D66" s="66">
        <v>162.32083735524245</v>
      </c>
      <c r="E66" s="68"/>
      <c r="F66" s="100" t="s">
        <v>897</v>
      </c>
      <c r="G66" s="65"/>
      <c r="H66" s="69" t="s">
        <v>250</v>
      </c>
      <c r="I66" s="70"/>
      <c r="J66" s="70"/>
      <c r="K66" s="69" t="s">
        <v>4201</v>
      </c>
      <c r="L66" s="73">
        <v>1</v>
      </c>
      <c r="M66" s="74">
        <v>4995.5908203125</v>
      </c>
      <c r="N66" s="74">
        <v>694.60107421875</v>
      </c>
      <c r="O66" s="75"/>
      <c r="P66" s="76"/>
      <c r="Q66" s="76"/>
      <c r="R66" s="86"/>
      <c r="S66" s="48">
        <v>0</v>
      </c>
      <c r="T66" s="48">
        <v>1</v>
      </c>
      <c r="U66" s="49">
        <v>0</v>
      </c>
      <c r="V66" s="49">
        <v>0.014286</v>
      </c>
      <c r="W66" s="49">
        <v>0</v>
      </c>
      <c r="X66" s="49">
        <v>0.54183</v>
      </c>
      <c r="Y66" s="49">
        <v>0</v>
      </c>
      <c r="Z66" s="49">
        <v>0</v>
      </c>
      <c r="AA66" s="71">
        <v>66</v>
      </c>
      <c r="AB66" s="71"/>
      <c r="AC66" s="72"/>
      <c r="AD66" s="78" t="s">
        <v>2045</v>
      </c>
      <c r="AE66" s="78">
        <v>165</v>
      </c>
      <c r="AF66" s="78">
        <v>921</v>
      </c>
      <c r="AG66" s="78">
        <v>817</v>
      </c>
      <c r="AH66" s="78">
        <v>669</v>
      </c>
      <c r="AI66" s="78"/>
      <c r="AJ66" s="78" t="s">
        <v>2465</v>
      </c>
      <c r="AK66" s="78" t="s">
        <v>2823</v>
      </c>
      <c r="AL66" s="83" t="s">
        <v>3065</v>
      </c>
      <c r="AM66" s="78"/>
      <c r="AN66" s="80">
        <v>43198.76131944444</v>
      </c>
      <c r="AO66" s="83" t="s">
        <v>3252</v>
      </c>
      <c r="AP66" s="78" t="b">
        <v>0</v>
      </c>
      <c r="AQ66" s="78" t="b">
        <v>0</v>
      </c>
      <c r="AR66" s="78" t="b">
        <v>0</v>
      </c>
      <c r="AS66" s="78" t="s">
        <v>1910</v>
      </c>
      <c r="AT66" s="78">
        <v>18</v>
      </c>
      <c r="AU66" s="83" t="s">
        <v>3559</v>
      </c>
      <c r="AV66" s="78" t="b">
        <v>0</v>
      </c>
      <c r="AW66" s="78" t="s">
        <v>3704</v>
      </c>
      <c r="AX66" s="83" t="s">
        <v>3767</v>
      </c>
      <c r="AY66" s="78" t="s">
        <v>66</v>
      </c>
      <c r="AZ66" s="78" t="str">
        <f>REPLACE(INDEX(GroupVertices[Group],MATCH(Vertices[[#This Row],[Vertex]],GroupVertices[Vertex],0)),1,1,"")</f>
        <v>4</v>
      </c>
      <c r="BA66" s="48"/>
      <c r="BB66" s="48"/>
      <c r="BC66" s="48"/>
      <c r="BD66" s="48"/>
      <c r="BE66" s="48"/>
      <c r="BF66" s="48"/>
      <c r="BG66" s="120" t="s">
        <v>5136</v>
      </c>
      <c r="BH66" s="120" t="s">
        <v>5136</v>
      </c>
      <c r="BI66" s="120" t="s">
        <v>5250</v>
      </c>
      <c r="BJ66" s="120" t="s">
        <v>5250</v>
      </c>
      <c r="BK66" s="120">
        <v>0</v>
      </c>
      <c r="BL66" s="123">
        <v>0</v>
      </c>
      <c r="BM66" s="120">
        <v>0</v>
      </c>
      <c r="BN66" s="123">
        <v>0</v>
      </c>
      <c r="BO66" s="120">
        <v>0</v>
      </c>
      <c r="BP66" s="123">
        <v>0</v>
      </c>
      <c r="BQ66" s="120">
        <v>24</v>
      </c>
      <c r="BR66" s="123">
        <v>100</v>
      </c>
      <c r="BS66" s="120">
        <v>24</v>
      </c>
      <c r="BT66" s="2"/>
      <c r="BU66" s="3"/>
      <c r="BV66" s="3"/>
      <c r="BW66" s="3"/>
      <c r="BX66" s="3"/>
    </row>
    <row r="67" spans="1:76" ht="15">
      <c r="A67" s="64" t="s">
        <v>251</v>
      </c>
      <c r="B67" s="65"/>
      <c r="C67" s="65" t="s">
        <v>64</v>
      </c>
      <c r="D67" s="66">
        <v>162.0118441586083</v>
      </c>
      <c r="E67" s="68"/>
      <c r="F67" s="100" t="s">
        <v>898</v>
      </c>
      <c r="G67" s="65"/>
      <c r="H67" s="69" t="s">
        <v>251</v>
      </c>
      <c r="I67" s="70"/>
      <c r="J67" s="70"/>
      <c r="K67" s="69" t="s">
        <v>4202</v>
      </c>
      <c r="L67" s="73">
        <v>1</v>
      </c>
      <c r="M67" s="74">
        <v>5155.1982421875</v>
      </c>
      <c r="N67" s="74">
        <v>1724.811767578125</v>
      </c>
      <c r="O67" s="75"/>
      <c r="P67" s="76"/>
      <c r="Q67" s="76"/>
      <c r="R67" s="86"/>
      <c r="S67" s="48">
        <v>0</v>
      </c>
      <c r="T67" s="48">
        <v>1</v>
      </c>
      <c r="U67" s="49">
        <v>0</v>
      </c>
      <c r="V67" s="49">
        <v>0.014286</v>
      </c>
      <c r="W67" s="49">
        <v>0</v>
      </c>
      <c r="X67" s="49">
        <v>0.54183</v>
      </c>
      <c r="Y67" s="49">
        <v>0</v>
      </c>
      <c r="Z67" s="49">
        <v>0</v>
      </c>
      <c r="AA67" s="71">
        <v>67</v>
      </c>
      <c r="AB67" s="71"/>
      <c r="AC67" s="72"/>
      <c r="AD67" s="78" t="s">
        <v>2046</v>
      </c>
      <c r="AE67" s="78">
        <v>529</v>
      </c>
      <c r="AF67" s="78">
        <v>34</v>
      </c>
      <c r="AG67" s="78">
        <v>656</v>
      </c>
      <c r="AH67" s="78">
        <v>3795</v>
      </c>
      <c r="AI67" s="78"/>
      <c r="AJ67" s="78" t="s">
        <v>2466</v>
      </c>
      <c r="AK67" s="78" t="s">
        <v>2824</v>
      </c>
      <c r="AL67" s="78"/>
      <c r="AM67" s="78"/>
      <c r="AN67" s="80">
        <v>43336.38329861111</v>
      </c>
      <c r="AO67" s="83" t="s">
        <v>3253</v>
      </c>
      <c r="AP67" s="78" t="b">
        <v>1</v>
      </c>
      <c r="AQ67" s="78" t="b">
        <v>0</v>
      </c>
      <c r="AR67" s="78" t="b">
        <v>0</v>
      </c>
      <c r="AS67" s="78" t="s">
        <v>1910</v>
      </c>
      <c r="AT67" s="78">
        <v>0</v>
      </c>
      <c r="AU67" s="78"/>
      <c r="AV67" s="78" t="b">
        <v>0</v>
      </c>
      <c r="AW67" s="78" t="s">
        <v>3704</v>
      </c>
      <c r="AX67" s="83" t="s">
        <v>3768</v>
      </c>
      <c r="AY67" s="78" t="s">
        <v>66</v>
      </c>
      <c r="AZ67" s="78" t="str">
        <f>REPLACE(INDEX(GroupVertices[Group],MATCH(Vertices[[#This Row],[Vertex]],GroupVertices[Vertex],0)),1,1,"")</f>
        <v>4</v>
      </c>
      <c r="BA67" s="48"/>
      <c r="BB67" s="48"/>
      <c r="BC67" s="48"/>
      <c r="BD67" s="48"/>
      <c r="BE67" s="48"/>
      <c r="BF67" s="48"/>
      <c r="BG67" s="120" t="s">
        <v>5136</v>
      </c>
      <c r="BH67" s="120" t="s">
        <v>5136</v>
      </c>
      <c r="BI67" s="120" t="s">
        <v>5250</v>
      </c>
      <c r="BJ67" s="120" t="s">
        <v>5250</v>
      </c>
      <c r="BK67" s="120">
        <v>0</v>
      </c>
      <c r="BL67" s="123">
        <v>0</v>
      </c>
      <c r="BM67" s="120">
        <v>0</v>
      </c>
      <c r="BN67" s="123">
        <v>0</v>
      </c>
      <c r="BO67" s="120">
        <v>0</v>
      </c>
      <c r="BP67" s="123">
        <v>0</v>
      </c>
      <c r="BQ67" s="120">
        <v>24</v>
      </c>
      <c r="BR67" s="123">
        <v>100</v>
      </c>
      <c r="BS67" s="120">
        <v>24</v>
      </c>
      <c r="BT67" s="2"/>
      <c r="BU67" s="3"/>
      <c r="BV67" s="3"/>
      <c r="BW67" s="3"/>
      <c r="BX67" s="3"/>
    </row>
    <row r="68" spans="1:76" ht="15">
      <c r="A68" s="64" t="s">
        <v>252</v>
      </c>
      <c r="B68" s="65"/>
      <c r="C68" s="65" t="s">
        <v>64</v>
      </c>
      <c r="D68" s="66">
        <v>190.83530084711592</v>
      </c>
      <c r="E68" s="68"/>
      <c r="F68" s="100" t="s">
        <v>899</v>
      </c>
      <c r="G68" s="65"/>
      <c r="H68" s="69" t="s">
        <v>252</v>
      </c>
      <c r="I68" s="70"/>
      <c r="J68" s="70"/>
      <c r="K68" s="69" t="s">
        <v>4203</v>
      </c>
      <c r="L68" s="73">
        <v>1</v>
      </c>
      <c r="M68" s="74">
        <v>5134.3056640625</v>
      </c>
      <c r="N68" s="74">
        <v>933.4996948242188</v>
      </c>
      <c r="O68" s="75"/>
      <c r="P68" s="76"/>
      <c r="Q68" s="76"/>
      <c r="R68" s="86"/>
      <c r="S68" s="48">
        <v>0</v>
      </c>
      <c r="T68" s="48">
        <v>1</v>
      </c>
      <c r="U68" s="49">
        <v>0</v>
      </c>
      <c r="V68" s="49">
        <v>0.014286</v>
      </c>
      <c r="W68" s="49">
        <v>0</v>
      </c>
      <c r="X68" s="49">
        <v>0.54183</v>
      </c>
      <c r="Y68" s="49">
        <v>0</v>
      </c>
      <c r="Z68" s="49">
        <v>0</v>
      </c>
      <c r="AA68" s="71">
        <v>68</v>
      </c>
      <c r="AB68" s="71"/>
      <c r="AC68" s="72"/>
      <c r="AD68" s="78" t="s">
        <v>2047</v>
      </c>
      <c r="AE68" s="78">
        <v>630</v>
      </c>
      <c r="AF68" s="78">
        <v>82775</v>
      </c>
      <c r="AG68" s="78">
        <v>989</v>
      </c>
      <c r="AH68" s="78">
        <v>544</v>
      </c>
      <c r="AI68" s="78"/>
      <c r="AJ68" s="78" t="s">
        <v>2467</v>
      </c>
      <c r="AK68" s="78"/>
      <c r="AL68" s="83" t="s">
        <v>3066</v>
      </c>
      <c r="AM68" s="78"/>
      <c r="AN68" s="80">
        <v>41106.444502314815</v>
      </c>
      <c r="AO68" s="78"/>
      <c r="AP68" s="78" t="b">
        <v>1</v>
      </c>
      <c r="AQ68" s="78" t="b">
        <v>0</v>
      </c>
      <c r="AR68" s="78" t="b">
        <v>0</v>
      </c>
      <c r="AS68" s="78" t="s">
        <v>3554</v>
      </c>
      <c r="AT68" s="78">
        <v>158</v>
      </c>
      <c r="AU68" s="83" t="s">
        <v>3559</v>
      </c>
      <c r="AV68" s="78" t="b">
        <v>0</v>
      </c>
      <c r="AW68" s="78" t="s">
        <v>3704</v>
      </c>
      <c r="AX68" s="83" t="s">
        <v>3769</v>
      </c>
      <c r="AY68" s="78" t="s">
        <v>66</v>
      </c>
      <c r="AZ68" s="78" t="str">
        <f>REPLACE(INDEX(GroupVertices[Group],MATCH(Vertices[[#This Row],[Vertex]],GroupVertices[Vertex],0)),1,1,"")</f>
        <v>4</v>
      </c>
      <c r="BA68" s="48"/>
      <c r="BB68" s="48"/>
      <c r="BC68" s="48"/>
      <c r="BD68" s="48"/>
      <c r="BE68" s="48"/>
      <c r="BF68" s="48"/>
      <c r="BG68" s="120" t="s">
        <v>5136</v>
      </c>
      <c r="BH68" s="120" t="s">
        <v>5136</v>
      </c>
      <c r="BI68" s="120" t="s">
        <v>5250</v>
      </c>
      <c r="BJ68" s="120" t="s">
        <v>5250</v>
      </c>
      <c r="BK68" s="120">
        <v>0</v>
      </c>
      <c r="BL68" s="123">
        <v>0</v>
      </c>
      <c r="BM68" s="120">
        <v>0</v>
      </c>
      <c r="BN68" s="123">
        <v>0</v>
      </c>
      <c r="BO68" s="120">
        <v>0</v>
      </c>
      <c r="BP68" s="123">
        <v>0</v>
      </c>
      <c r="BQ68" s="120">
        <v>24</v>
      </c>
      <c r="BR68" s="123">
        <v>100</v>
      </c>
      <c r="BS68" s="120">
        <v>24</v>
      </c>
      <c r="BT68" s="2"/>
      <c r="BU68" s="3"/>
      <c r="BV68" s="3"/>
      <c r="BW68" s="3"/>
      <c r="BX68" s="3"/>
    </row>
    <row r="69" spans="1:76" ht="15">
      <c r="A69" s="64" t="s">
        <v>253</v>
      </c>
      <c r="B69" s="65"/>
      <c r="C69" s="65" t="s">
        <v>64</v>
      </c>
      <c r="D69" s="66">
        <v>162.00243850324287</v>
      </c>
      <c r="E69" s="68"/>
      <c r="F69" s="100" t="s">
        <v>900</v>
      </c>
      <c r="G69" s="65"/>
      <c r="H69" s="69" t="s">
        <v>253</v>
      </c>
      <c r="I69" s="70"/>
      <c r="J69" s="70"/>
      <c r="K69" s="69" t="s">
        <v>4204</v>
      </c>
      <c r="L69" s="73">
        <v>1</v>
      </c>
      <c r="M69" s="74">
        <v>4672.52294921875</v>
      </c>
      <c r="N69" s="74">
        <v>723.5159301757812</v>
      </c>
      <c r="O69" s="75"/>
      <c r="P69" s="76"/>
      <c r="Q69" s="76"/>
      <c r="R69" s="86"/>
      <c r="S69" s="48">
        <v>0</v>
      </c>
      <c r="T69" s="48">
        <v>1</v>
      </c>
      <c r="U69" s="49">
        <v>0</v>
      </c>
      <c r="V69" s="49">
        <v>0.014286</v>
      </c>
      <c r="W69" s="49">
        <v>0</v>
      </c>
      <c r="X69" s="49">
        <v>0.54183</v>
      </c>
      <c r="Y69" s="49">
        <v>0</v>
      </c>
      <c r="Z69" s="49">
        <v>0</v>
      </c>
      <c r="AA69" s="71">
        <v>69</v>
      </c>
      <c r="AB69" s="71"/>
      <c r="AC69" s="72"/>
      <c r="AD69" s="78" t="s">
        <v>2048</v>
      </c>
      <c r="AE69" s="78">
        <v>34</v>
      </c>
      <c r="AF69" s="78">
        <v>7</v>
      </c>
      <c r="AG69" s="78">
        <v>105</v>
      </c>
      <c r="AH69" s="78">
        <v>5</v>
      </c>
      <c r="AI69" s="78"/>
      <c r="AJ69" s="78" t="s">
        <v>2468</v>
      </c>
      <c r="AK69" s="78" t="s">
        <v>2825</v>
      </c>
      <c r="AL69" s="78"/>
      <c r="AM69" s="78"/>
      <c r="AN69" s="80">
        <v>42240.3999537037</v>
      </c>
      <c r="AO69" s="83" t="s">
        <v>3254</v>
      </c>
      <c r="AP69" s="78" t="b">
        <v>0</v>
      </c>
      <c r="AQ69" s="78" t="b">
        <v>0</v>
      </c>
      <c r="AR69" s="78" t="b">
        <v>0</v>
      </c>
      <c r="AS69" s="78" t="s">
        <v>1910</v>
      </c>
      <c r="AT69" s="78">
        <v>0</v>
      </c>
      <c r="AU69" s="83" t="s">
        <v>3559</v>
      </c>
      <c r="AV69" s="78" t="b">
        <v>0</v>
      </c>
      <c r="AW69" s="78" t="s">
        <v>3704</v>
      </c>
      <c r="AX69" s="83" t="s">
        <v>3770</v>
      </c>
      <c r="AY69" s="78" t="s">
        <v>66</v>
      </c>
      <c r="AZ69" s="78" t="str">
        <f>REPLACE(INDEX(GroupVertices[Group],MATCH(Vertices[[#This Row],[Vertex]],GroupVertices[Vertex],0)),1,1,"")</f>
        <v>4</v>
      </c>
      <c r="BA69" s="48"/>
      <c r="BB69" s="48"/>
      <c r="BC69" s="48"/>
      <c r="BD69" s="48"/>
      <c r="BE69" s="48"/>
      <c r="BF69" s="48"/>
      <c r="BG69" s="120" t="s">
        <v>5136</v>
      </c>
      <c r="BH69" s="120" t="s">
        <v>5136</v>
      </c>
      <c r="BI69" s="120" t="s">
        <v>5250</v>
      </c>
      <c r="BJ69" s="120" t="s">
        <v>5250</v>
      </c>
      <c r="BK69" s="120">
        <v>0</v>
      </c>
      <c r="BL69" s="123">
        <v>0</v>
      </c>
      <c r="BM69" s="120">
        <v>0</v>
      </c>
      <c r="BN69" s="123">
        <v>0</v>
      </c>
      <c r="BO69" s="120">
        <v>0</v>
      </c>
      <c r="BP69" s="123">
        <v>0</v>
      </c>
      <c r="BQ69" s="120">
        <v>24</v>
      </c>
      <c r="BR69" s="123">
        <v>100</v>
      </c>
      <c r="BS69" s="120">
        <v>24</v>
      </c>
      <c r="BT69" s="2"/>
      <c r="BU69" s="3"/>
      <c r="BV69" s="3"/>
      <c r="BW69" s="3"/>
      <c r="BX69" s="3"/>
    </row>
    <row r="70" spans="1:76" ht="15">
      <c r="A70" s="64" t="s">
        <v>254</v>
      </c>
      <c r="B70" s="65"/>
      <c r="C70" s="65" t="s">
        <v>64</v>
      </c>
      <c r="D70" s="66">
        <v>162.91931572256766</v>
      </c>
      <c r="E70" s="68"/>
      <c r="F70" s="100" t="s">
        <v>901</v>
      </c>
      <c r="G70" s="65"/>
      <c r="H70" s="69" t="s">
        <v>254</v>
      </c>
      <c r="I70" s="70"/>
      <c r="J70" s="70"/>
      <c r="K70" s="69" t="s">
        <v>4205</v>
      </c>
      <c r="L70" s="73">
        <v>1</v>
      </c>
      <c r="M70" s="74">
        <v>3991.928955078125</v>
      </c>
      <c r="N70" s="74">
        <v>3030.4169921875</v>
      </c>
      <c r="O70" s="75"/>
      <c r="P70" s="76"/>
      <c r="Q70" s="76"/>
      <c r="R70" s="86"/>
      <c r="S70" s="48">
        <v>0</v>
      </c>
      <c r="T70" s="48">
        <v>1</v>
      </c>
      <c r="U70" s="49">
        <v>0</v>
      </c>
      <c r="V70" s="49">
        <v>0.015625</v>
      </c>
      <c r="W70" s="49">
        <v>0</v>
      </c>
      <c r="X70" s="49">
        <v>0.5115</v>
      </c>
      <c r="Y70" s="49">
        <v>0</v>
      </c>
      <c r="Z70" s="49">
        <v>0</v>
      </c>
      <c r="AA70" s="71">
        <v>70</v>
      </c>
      <c r="AB70" s="71"/>
      <c r="AC70" s="72"/>
      <c r="AD70" s="78" t="s">
        <v>2049</v>
      </c>
      <c r="AE70" s="78">
        <v>313</v>
      </c>
      <c r="AF70" s="78">
        <v>2639</v>
      </c>
      <c r="AG70" s="78">
        <v>10744</v>
      </c>
      <c r="AH70" s="78">
        <v>2820</v>
      </c>
      <c r="AI70" s="78"/>
      <c r="AJ70" s="78" t="s">
        <v>2469</v>
      </c>
      <c r="AK70" s="78" t="s">
        <v>2826</v>
      </c>
      <c r="AL70" s="83" t="s">
        <v>3067</v>
      </c>
      <c r="AM70" s="78"/>
      <c r="AN70" s="80">
        <v>42603.44417824074</v>
      </c>
      <c r="AO70" s="83" t="s">
        <v>3255</v>
      </c>
      <c r="AP70" s="78" t="b">
        <v>0</v>
      </c>
      <c r="AQ70" s="78" t="b">
        <v>0</v>
      </c>
      <c r="AR70" s="78" t="b">
        <v>0</v>
      </c>
      <c r="AS70" s="78" t="s">
        <v>1910</v>
      </c>
      <c r="AT70" s="78">
        <v>49</v>
      </c>
      <c r="AU70" s="83" t="s">
        <v>3559</v>
      </c>
      <c r="AV70" s="78" t="b">
        <v>0</v>
      </c>
      <c r="AW70" s="78" t="s">
        <v>3704</v>
      </c>
      <c r="AX70" s="83" t="s">
        <v>3771</v>
      </c>
      <c r="AY70" s="78" t="s">
        <v>66</v>
      </c>
      <c r="AZ70" s="78" t="str">
        <f>REPLACE(INDEX(GroupVertices[Group],MATCH(Vertices[[#This Row],[Vertex]],GroupVertices[Vertex],0)),1,1,"")</f>
        <v>4</v>
      </c>
      <c r="BA70" s="48" t="s">
        <v>774</v>
      </c>
      <c r="BB70" s="48" t="s">
        <v>774</v>
      </c>
      <c r="BC70" s="48" t="s">
        <v>804</v>
      </c>
      <c r="BD70" s="48" t="s">
        <v>804</v>
      </c>
      <c r="BE70" s="48" t="s">
        <v>823</v>
      </c>
      <c r="BF70" s="48" t="s">
        <v>823</v>
      </c>
      <c r="BG70" s="120" t="s">
        <v>5138</v>
      </c>
      <c r="BH70" s="120" t="s">
        <v>5138</v>
      </c>
      <c r="BI70" s="120" t="s">
        <v>5252</v>
      </c>
      <c r="BJ70" s="120" t="s">
        <v>5252</v>
      </c>
      <c r="BK70" s="120">
        <v>0</v>
      </c>
      <c r="BL70" s="123">
        <v>0</v>
      </c>
      <c r="BM70" s="120">
        <v>0</v>
      </c>
      <c r="BN70" s="123">
        <v>0</v>
      </c>
      <c r="BO70" s="120">
        <v>0</v>
      </c>
      <c r="BP70" s="123">
        <v>0</v>
      </c>
      <c r="BQ70" s="120">
        <v>13</v>
      </c>
      <c r="BR70" s="123">
        <v>100</v>
      </c>
      <c r="BS70" s="120">
        <v>13</v>
      </c>
      <c r="BT70" s="2"/>
      <c r="BU70" s="3"/>
      <c r="BV70" s="3"/>
      <c r="BW70" s="3"/>
      <c r="BX70" s="3"/>
    </row>
    <row r="71" spans="1:76" ht="15">
      <c r="A71" s="64" t="s">
        <v>288</v>
      </c>
      <c r="B71" s="65"/>
      <c r="C71" s="65" t="s">
        <v>64</v>
      </c>
      <c r="D71" s="66">
        <v>162.38319336673908</v>
      </c>
      <c r="E71" s="68"/>
      <c r="F71" s="100" t="s">
        <v>931</v>
      </c>
      <c r="G71" s="65"/>
      <c r="H71" s="69" t="s">
        <v>288</v>
      </c>
      <c r="I71" s="70"/>
      <c r="J71" s="70"/>
      <c r="K71" s="69" t="s">
        <v>4206</v>
      </c>
      <c r="L71" s="73">
        <v>216.7920531696773</v>
      </c>
      <c r="M71" s="74">
        <v>4271.09375</v>
      </c>
      <c r="N71" s="74">
        <v>2401.454345703125</v>
      </c>
      <c r="O71" s="75"/>
      <c r="P71" s="76"/>
      <c r="Q71" s="76"/>
      <c r="R71" s="86"/>
      <c r="S71" s="48">
        <v>14</v>
      </c>
      <c r="T71" s="48">
        <v>1</v>
      </c>
      <c r="U71" s="49">
        <v>394</v>
      </c>
      <c r="V71" s="49">
        <v>0.02381</v>
      </c>
      <c r="W71" s="49">
        <v>0</v>
      </c>
      <c r="X71" s="49">
        <v>5.954113</v>
      </c>
      <c r="Y71" s="49">
        <v>0.00641025641025641</v>
      </c>
      <c r="Z71" s="49">
        <v>0</v>
      </c>
      <c r="AA71" s="71">
        <v>71</v>
      </c>
      <c r="AB71" s="71"/>
      <c r="AC71" s="72"/>
      <c r="AD71" s="78" t="s">
        <v>2050</v>
      </c>
      <c r="AE71" s="78">
        <v>77</v>
      </c>
      <c r="AF71" s="78">
        <v>1100</v>
      </c>
      <c r="AG71" s="78">
        <v>887</v>
      </c>
      <c r="AH71" s="78">
        <v>34</v>
      </c>
      <c r="AI71" s="78"/>
      <c r="AJ71" s="78"/>
      <c r="AK71" s="78"/>
      <c r="AL71" s="83" t="s">
        <v>3068</v>
      </c>
      <c r="AM71" s="78"/>
      <c r="AN71" s="80">
        <v>42696.722025462965</v>
      </c>
      <c r="AO71" s="83" t="s">
        <v>3256</v>
      </c>
      <c r="AP71" s="78" t="b">
        <v>0</v>
      </c>
      <c r="AQ71" s="78" t="b">
        <v>0</v>
      </c>
      <c r="AR71" s="78" t="b">
        <v>0</v>
      </c>
      <c r="AS71" s="78" t="s">
        <v>1910</v>
      </c>
      <c r="AT71" s="78">
        <v>19</v>
      </c>
      <c r="AU71" s="83" t="s">
        <v>3559</v>
      </c>
      <c r="AV71" s="78" t="b">
        <v>0</v>
      </c>
      <c r="AW71" s="78" t="s">
        <v>3704</v>
      </c>
      <c r="AX71" s="83" t="s">
        <v>3772</v>
      </c>
      <c r="AY71" s="78" t="s">
        <v>66</v>
      </c>
      <c r="AZ71" s="78" t="str">
        <f>REPLACE(INDEX(GroupVertices[Group],MATCH(Vertices[[#This Row],[Vertex]],GroupVertices[Vertex],0)),1,1,"")</f>
        <v>4</v>
      </c>
      <c r="BA71" s="48" t="s">
        <v>5105</v>
      </c>
      <c r="BB71" s="48" t="s">
        <v>5108</v>
      </c>
      <c r="BC71" s="48" t="s">
        <v>809</v>
      </c>
      <c r="BD71" s="48" t="s">
        <v>5111</v>
      </c>
      <c r="BE71" s="48" t="s">
        <v>825</v>
      </c>
      <c r="BF71" s="48" t="s">
        <v>830</v>
      </c>
      <c r="BG71" s="120" t="s">
        <v>5139</v>
      </c>
      <c r="BH71" s="120" t="s">
        <v>5220</v>
      </c>
      <c r="BI71" s="120" t="s">
        <v>5253</v>
      </c>
      <c r="BJ71" s="120" t="s">
        <v>5334</v>
      </c>
      <c r="BK71" s="120">
        <v>0</v>
      </c>
      <c r="BL71" s="123">
        <v>0</v>
      </c>
      <c r="BM71" s="120">
        <v>0</v>
      </c>
      <c r="BN71" s="123">
        <v>0</v>
      </c>
      <c r="BO71" s="120">
        <v>0</v>
      </c>
      <c r="BP71" s="123">
        <v>0</v>
      </c>
      <c r="BQ71" s="120">
        <v>43</v>
      </c>
      <c r="BR71" s="123">
        <v>100</v>
      </c>
      <c r="BS71" s="120">
        <v>43</v>
      </c>
      <c r="BT71" s="2"/>
      <c r="BU71" s="3"/>
      <c r="BV71" s="3"/>
      <c r="BW71" s="3"/>
      <c r="BX71" s="3"/>
    </row>
    <row r="72" spans="1:76" ht="15">
      <c r="A72" s="64" t="s">
        <v>255</v>
      </c>
      <c r="B72" s="65"/>
      <c r="C72" s="65" t="s">
        <v>64</v>
      </c>
      <c r="D72" s="66">
        <v>162.27555086644603</v>
      </c>
      <c r="E72" s="68"/>
      <c r="F72" s="100" t="s">
        <v>902</v>
      </c>
      <c r="G72" s="65"/>
      <c r="H72" s="69" t="s">
        <v>255</v>
      </c>
      <c r="I72" s="70"/>
      <c r="J72" s="70"/>
      <c r="K72" s="69" t="s">
        <v>4207</v>
      </c>
      <c r="L72" s="73">
        <v>1</v>
      </c>
      <c r="M72" s="74">
        <v>4107.22314453125</v>
      </c>
      <c r="N72" s="74">
        <v>2008.44384765625</v>
      </c>
      <c r="O72" s="75"/>
      <c r="P72" s="76"/>
      <c r="Q72" s="76"/>
      <c r="R72" s="86"/>
      <c r="S72" s="48">
        <v>0</v>
      </c>
      <c r="T72" s="48">
        <v>1</v>
      </c>
      <c r="U72" s="49">
        <v>0</v>
      </c>
      <c r="V72" s="49">
        <v>0.015625</v>
      </c>
      <c r="W72" s="49">
        <v>0</v>
      </c>
      <c r="X72" s="49">
        <v>0.5115</v>
      </c>
      <c r="Y72" s="49">
        <v>0</v>
      </c>
      <c r="Z72" s="49">
        <v>0</v>
      </c>
      <c r="AA72" s="71">
        <v>72</v>
      </c>
      <c r="AB72" s="71"/>
      <c r="AC72" s="72"/>
      <c r="AD72" s="78" t="s">
        <v>2051</v>
      </c>
      <c r="AE72" s="78">
        <v>2379</v>
      </c>
      <c r="AF72" s="78">
        <v>791</v>
      </c>
      <c r="AG72" s="78">
        <v>25249</v>
      </c>
      <c r="AH72" s="78">
        <v>2084</v>
      </c>
      <c r="AI72" s="78"/>
      <c r="AJ72" s="78"/>
      <c r="AK72" s="78" t="s">
        <v>2827</v>
      </c>
      <c r="AL72" s="78"/>
      <c r="AM72" s="78"/>
      <c r="AN72" s="80">
        <v>40685.8190625</v>
      </c>
      <c r="AO72" s="78"/>
      <c r="AP72" s="78" t="b">
        <v>1</v>
      </c>
      <c r="AQ72" s="78" t="b">
        <v>0</v>
      </c>
      <c r="AR72" s="78" t="b">
        <v>0</v>
      </c>
      <c r="AS72" s="78" t="s">
        <v>1910</v>
      </c>
      <c r="AT72" s="78">
        <v>2</v>
      </c>
      <c r="AU72" s="83" t="s">
        <v>3559</v>
      </c>
      <c r="AV72" s="78" t="b">
        <v>0</v>
      </c>
      <c r="AW72" s="78" t="s">
        <v>3704</v>
      </c>
      <c r="AX72" s="83" t="s">
        <v>3773</v>
      </c>
      <c r="AY72" s="78" t="s">
        <v>66</v>
      </c>
      <c r="AZ72" s="78" t="str">
        <f>REPLACE(INDEX(GroupVertices[Group],MATCH(Vertices[[#This Row],[Vertex]],GroupVertices[Vertex],0)),1,1,"")</f>
        <v>4</v>
      </c>
      <c r="BA72" s="48" t="s">
        <v>774</v>
      </c>
      <c r="BB72" s="48" t="s">
        <v>774</v>
      </c>
      <c r="BC72" s="48" t="s">
        <v>804</v>
      </c>
      <c r="BD72" s="48" t="s">
        <v>804</v>
      </c>
      <c r="BE72" s="48" t="s">
        <v>823</v>
      </c>
      <c r="BF72" s="48" t="s">
        <v>823</v>
      </c>
      <c r="BG72" s="120" t="s">
        <v>5138</v>
      </c>
      <c r="BH72" s="120" t="s">
        <v>5138</v>
      </c>
      <c r="BI72" s="120" t="s">
        <v>5252</v>
      </c>
      <c r="BJ72" s="120" t="s">
        <v>5252</v>
      </c>
      <c r="BK72" s="120">
        <v>0</v>
      </c>
      <c r="BL72" s="123">
        <v>0</v>
      </c>
      <c r="BM72" s="120">
        <v>0</v>
      </c>
      <c r="BN72" s="123">
        <v>0</v>
      </c>
      <c r="BO72" s="120">
        <v>0</v>
      </c>
      <c r="BP72" s="123">
        <v>0</v>
      </c>
      <c r="BQ72" s="120">
        <v>13</v>
      </c>
      <c r="BR72" s="123">
        <v>100</v>
      </c>
      <c r="BS72" s="120">
        <v>13</v>
      </c>
      <c r="BT72" s="2"/>
      <c r="BU72" s="3"/>
      <c r="BV72" s="3"/>
      <c r="BW72" s="3"/>
      <c r="BX72" s="3"/>
    </row>
    <row r="73" spans="1:76" ht="15">
      <c r="A73" s="64" t="s">
        <v>256</v>
      </c>
      <c r="B73" s="65"/>
      <c r="C73" s="65" t="s">
        <v>64</v>
      </c>
      <c r="D73" s="66">
        <v>162.0435447007658</v>
      </c>
      <c r="E73" s="68"/>
      <c r="F73" s="100" t="s">
        <v>903</v>
      </c>
      <c r="G73" s="65"/>
      <c r="H73" s="69" t="s">
        <v>256</v>
      </c>
      <c r="I73" s="70"/>
      <c r="J73" s="70"/>
      <c r="K73" s="69" t="s">
        <v>4208</v>
      </c>
      <c r="L73" s="73">
        <v>1</v>
      </c>
      <c r="M73" s="74">
        <v>8394.22265625</v>
      </c>
      <c r="N73" s="74">
        <v>2540.92236328125</v>
      </c>
      <c r="O73" s="75"/>
      <c r="P73" s="76"/>
      <c r="Q73" s="76"/>
      <c r="R73" s="86"/>
      <c r="S73" s="48">
        <v>0</v>
      </c>
      <c r="T73" s="48">
        <v>1</v>
      </c>
      <c r="U73" s="49">
        <v>0</v>
      </c>
      <c r="V73" s="49">
        <v>1</v>
      </c>
      <c r="W73" s="49">
        <v>0</v>
      </c>
      <c r="X73" s="49">
        <v>0.999999</v>
      </c>
      <c r="Y73" s="49">
        <v>0</v>
      </c>
      <c r="Z73" s="49">
        <v>0</v>
      </c>
      <c r="AA73" s="71">
        <v>73</v>
      </c>
      <c r="AB73" s="71"/>
      <c r="AC73" s="72"/>
      <c r="AD73" s="78" t="s">
        <v>2052</v>
      </c>
      <c r="AE73" s="78">
        <v>56</v>
      </c>
      <c r="AF73" s="78">
        <v>125</v>
      </c>
      <c r="AG73" s="78">
        <v>2334</v>
      </c>
      <c r="AH73" s="78">
        <v>4752</v>
      </c>
      <c r="AI73" s="78"/>
      <c r="AJ73" s="78" t="s">
        <v>2470</v>
      </c>
      <c r="AK73" s="78" t="s">
        <v>2828</v>
      </c>
      <c r="AL73" s="78"/>
      <c r="AM73" s="78"/>
      <c r="AN73" s="80">
        <v>42732.8215162037</v>
      </c>
      <c r="AO73" s="83" t="s">
        <v>3257</v>
      </c>
      <c r="AP73" s="78" t="b">
        <v>1</v>
      </c>
      <c r="AQ73" s="78" t="b">
        <v>0</v>
      </c>
      <c r="AR73" s="78" t="b">
        <v>0</v>
      </c>
      <c r="AS73" s="78" t="s">
        <v>1910</v>
      </c>
      <c r="AT73" s="78">
        <v>2</v>
      </c>
      <c r="AU73" s="78"/>
      <c r="AV73" s="78" t="b">
        <v>0</v>
      </c>
      <c r="AW73" s="78" t="s">
        <v>3704</v>
      </c>
      <c r="AX73" s="83" t="s">
        <v>3774</v>
      </c>
      <c r="AY73" s="78" t="s">
        <v>66</v>
      </c>
      <c r="AZ73" s="78" t="str">
        <f>REPLACE(INDEX(GroupVertices[Group],MATCH(Vertices[[#This Row],[Vertex]],GroupVertices[Vertex],0)),1,1,"")</f>
        <v>52</v>
      </c>
      <c r="BA73" s="48"/>
      <c r="BB73" s="48"/>
      <c r="BC73" s="48"/>
      <c r="BD73" s="48"/>
      <c r="BE73" s="48" t="s">
        <v>824</v>
      </c>
      <c r="BF73" s="48" t="s">
        <v>824</v>
      </c>
      <c r="BG73" s="120" t="s">
        <v>5140</v>
      </c>
      <c r="BH73" s="120" t="s">
        <v>5140</v>
      </c>
      <c r="BI73" s="120" t="s">
        <v>5254</v>
      </c>
      <c r="BJ73" s="120" t="s">
        <v>5254</v>
      </c>
      <c r="BK73" s="120">
        <v>0</v>
      </c>
      <c r="BL73" s="123">
        <v>0</v>
      </c>
      <c r="BM73" s="120">
        <v>0</v>
      </c>
      <c r="BN73" s="123">
        <v>0</v>
      </c>
      <c r="BO73" s="120">
        <v>0</v>
      </c>
      <c r="BP73" s="123">
        <v>0</v>
      </c>
      <c r="BQ73" s="120">
        <v>40</v>
      </c>
      <c r="BR73" s="123">
        <v>100</v>
      </c>
      <c r="BS73" s="120">
        <v>40</v>
      </c>
      <c r="BT73" s="2"/>
      <c r="BU73" s="3"/>
      <c r="BV73" s="3"/>
      <c r="BW73" s="3"/>
      <c r="BX73" s="3"/>
    </row>
    <row r="74" spans="1:76" ht="15">
      <c r="A74" s="64" t="s">
        <v>555</v>
      </c>
      <c r="B74" s="65"/>
      <c r="C74" s="65" t="s">
        <v>64</v>
      </c>
      <c r="D74" s="66">
        <v>163.9525443823387</v>
      </c>
      <c r="E74" s="68"/>
      <c r="F74" s="100" t="s">
        <v>3605</v>
      </c>
      <c r="G74" s="65"/>
      <c r="H74" s="69" t="s">
        <v>555</v>
      </c>
      <c r="I74" s="70"/>
      <c r="J74" s="70"/>
      <c r="K74" s="69" t="s">
        <v>4209</v>
      </c>
      <c r="L74" s="73">
        <v>1</v>
      </c>
      <c r="M74" s="74">
        <v>8394.22265625</v>
      </c>
      <c r="N74" s="74">
        <v>2870.30126953125</v>
      </c>
      <c r="O74" s="75"/>
      <c r="P74" s="76"/>
      <c r="Q74" s="76"/>
      <c r="R74" s="86"/>
      <c r="S74" s="48">
        <v>1</v>
      </c>
      <c r="T74" s="48">
        <v>0</v>
      </c>
      <c r="U74" s="49">
        <v>0</v>
      </c>
      <c r="V74" s="49">
        <v>1</v>
      </c>
      <c r="W74" s="49">
        <v>0</v>
      </c>
      <c r="X74" s="49">
        <v>0.999999</v>
      </c>
      <c r="Y74" s="49">
        <v>0</v>
      </c>
      <c r="Z74" s="49">
        <v>0</v>
      </c>
      <c r="AA74" s="71">
        <v>74</v>
      </c>
      <c r="AB74" s="71"/>
      <c r="AC74" s="72"/>
      <c r="AD74" s="78" t="s">
        <v>2053</v>
      </c>
      <c r="AE74" s="78">
        <v>2918</v>
      </c>
      <c r="AF74" s="78">
        <v>5605</v>
      </c>
      <c r="AG74" s="78">
        <v>38219</v>
      </c>
      <c r="AH74" s="78">
        <v>7806</v>
      </c>
      <c r="AI74" s="78"/>
      <c r="AJ74" s="78" t="s">
        <v>2471</v>
      </c>
      <c r="AK74" s="78"/>
      <c r="AL74" s="83" t="s">
        <v>3069</v>
      </c>
      <c r="AM74" s="78"/>
      <c r="AN74" s="80">
        <v>41012.297534722224</v>
      </c>
      <c r="AO74" s="83" t="s">
        <v>3258</v>
      </c>
      <c r="AP74" s="78" t="b">
        <v>1</v>
      </c>
      <c r="AQ74" s="78" t="b">
        <v>0</v>
      </c>
      <c r="AR74" s="78" t="b">
        <v>1</v>
      </c>
      <c r="AS74" s="78" t="s">
        <v>1910</v>
      </c>
      <c r="AT74" s="78">
        <v>115</v>
      </c>
      <c r="AU74" s="83" t="s">
        <v>3559</v>
      </c>
      <c r="AV74" s="78" t="b">
        <v>0</v>
      </c>
      <c r="AW74" s="78" t="s">
        <v>3704</v>
      </c>
      <c r="AX74" s="83" t="s">
        <v>3775</v>
      </c>
      <c r="AY74" s="78" t="s">
        <v>65</v>
      </c>
      <c r="AZ74" s="78" t="str">
        <f>REPLACE(INDEX(GroupVertices[Group],MATCH(Vertices[[#This Row],[Vertex]],GroupVertices[Vertex],0)),1,1,"")</f>
        <v>52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257</v>
      </c>
      <c r="B75" s="65"/>
      <c r="C75" s="65" t="s">
        <v>64</v>
      </c>
      <c r="D75" s="66">
        <v>162.01358594663893</v>
      </c>
      <c r="E75" s="68"/>
      <c r="F75" s="100" t="s">
        <v>904</v>
      </c>
      <c r="G75" s="65"/>
      <c r="H75" s="69" t="s">
        <v>257</v>
      </c>
      <c r="I75" s="70"/>
      <c r="J75" s="70"/>
      <c r="K75" s="69" t="s">
        <v>4210</v>
      </c>
      <c r="L75" s="73">
        <v>1</v>
      </c>
      <c r="M75" s="74">
        <v>4356.42041015625</v>
      </c>
      <c r="N75" s="74">
        <v>3258.49755859375</v>
      </c>
      <c r="O75" s="75"/>
      <c r="P75" s="76"/>
      <c r="Q75" s="76"/>
      <c r="R75" s="86"/>
      <c r="S75" s="48">
        <v>0</v>
      </c>
      <c r="T75" s="48">
        <v>1</v>
      </c>
      <c r="U75" s="49">
        <v>0</v>
      </c>
      <c r="V75" s="49">
        <v>0.015625</v>
      </c>
      <c r="W75" s="49">
        <v>0</v>
      </c>
      <c r="X75" s="49">
        <v>0.5115</v>
      </c>
      <c r="Y75" s="49">
        <v>0</v>
      </c>
      <c r="Z75" s="49">
        <v>0</v>
      </c>
      <c r="AA75" s="71">
        <v>75</v>
      </c>
      <c r="AB75" s="71"/>
      <c r="AC75" s="72"/>
      <c r="AD75" s="78" t="s">
        <v>2054</v>
      </c>
      <c r="AE75" s="78">
        <v>483</v>
      </c>
      <c r="AF75" s="78">
        <v>39</v>
      </c>
      <c r="AG75" s="78">
        <v>253</v>
      </c>
      <c r="AH75" s="78">
        <v>756</v>
      </c>
      <c r="AI75" s="78"/>
      <c r="AJ75" s="78" t="s">
        <v>2472</v>
      </c>
      <c r="AK75" s="78"/>
      <c r="AL75" s="78"/>
      <c r="AM75" s="78"/>
      <c r="AN75" s="80">
        <v>42998.685740740744</v>
      </c>
      <c r="AO75" s="83" t="s">
        <v>3259</v>
      </c>
      <c r="AP75" s="78" t="b">
        <v>1</v>
      </c>
      <c r="AQ75" s="78" t="b">
        <v>0</v>
      </c>
      <c r="AR75" s="78" t="b">
        <v>0</v>
      </c>
      <c r="AS75" s="78" t="s">
        <v>3555</v>
      </c>
      <c r="AT75" s="78">
        <v>0</v>
      </c>
      <c r="AU75" s="78"/>
      <c r="AV75" s="78" t="b">
        <v>0</v>
      </c>
      <c r="AW75" s="78" t="s">
        <v>3704</v>
      </c>
      <c r="AX75" s="83" t="s">
        <v>3776</v>
      </c>
      <c r="AY75" s="78" t="s">
        <v>66</v>
      </c>
      <c r="AZ75" s="78" t="str">
        <f>REPLACE(INDEX(GroupVertices[Group],MATCH(Vertices[[#This Row],[Vertex]],GroupVertices[Vertex],0)),1,1,"")</f>
        <v>4</v>
      </c>
      <c r="BA75" s="48" t="s">
        <v>774</v>
      </c>
      <c r="BB75" s="48" t="s">
        <v>774</v>
      </c>
      <c r="BC75" s="48" t="s">
        <v>804</v>
      </c>
      <c r="BD75" s="48" t="s">
        <v>804</v>
      </c>
      <c r="BE75" s="48" t="s">
        <v>823</v>
      </c>
      <c r="BF75" s="48" t="s">
        <v>823</v>
      </c>
      <c r="BG75" s="120" t="s">
        <v>5138</v>
      </c>
      <c r="BH75" s="120" t="s">
        <v>5138</v>
      </c>
      <c r="BI75" s="120" t="s">
        <v>5252</v>
      </c>
      <c r="BJ75" s="120" t="s">
        <v>5252</v>
      </c>
      <c r="BK75" s="120">
        <v>0</v>
      </c>
      <c r="BL75" s="123">
        <v>0</v>
      </c>
      <c r="BM75" s="120">
        <v>0</v>
      </c>
      <c r="BN75" s="123">
        <v>0</v>
      </c>
      <c r="BO75" s="120">
        <v>0</v>
      </c>
      <c r="BP75" s="123">
        <v>0</v>
      </c>
      <c r="BQ75" s="120">
        <v>13</v>
      </c>
      <c r="BR75" s="123">
        <v>100</v>
      </c>
      <c r="BS75" s="120">
        <v>13</v>
      </c>
      <c r="BT75" s="2"/>
      <c r="BU75" s="3"/>
      <c r="BV75" s="3"/>
      <c r="BW75" s="3"/>
      <c r="BX75" s="3"/>
    </row>
    <row r="76" spans="1:76" ht="15">
      <c r="A76" s="64" t="s">
        <v>258</v>
      </c>
      <c r="B76" s="65"/>
      <c r="C76" s="65" t="s">
        <v>64</v>
      </c>
      <c r="D76" s="66">
        <v>162.21633007340452</v>
      </c>
      <c r="E76" s="68"/>
      <c r="F76" s="100" t="s">
        <v>905</v>
      </c>
      <c r="G76" s="65"/>
      <c r="H76" s="69" t="s">
        <v>258</v>
      </c>
      <c r="I76" s="70"/>
      <c r="J76" s="70"/>
      <c r="K76" s="69" t="s">
        <v>4211</v>
      </c>
      <c r="L76" s="73">
        <v>1</v>
      </c>
      <c r="M76" s="74">
        <v>3888.703369140625</v>
      </c>
      <c r="N76" s="74">
        <v>2683.725341796875</v>
      </c>
      <c r="O76" s="75"/>
      <c r="P76" s="76"/>
      <c r="Q76" s="76"/>
      <c r="R76" s="86"/>
      <c r="S76" s="48">
        <v>0</v>
      </c>
      <c r="T76" s="48">
        <v>1</v>
      </c>
      <c r="U76" s="49">
        <v>0</v>
      </c>
      <c r="V76" s="49">
        <v>0.015625</v>
      </c>
      <c r="W76" s="49">
        <v>0</v>
      </c>
      <c r="X76" s="49">
        <v>0.5115</v>
      </c>
      <c r="Y76" s="49">
        <v>0</v>
      </c>
      <c r="Z76" s="49">
        <v>0</v>
      </c>
      <c r="AA76" s="71">
        <v>76</v>
      </c>
      <c r="AB76" s="71"/>
      <c r="AC76" s="72"/>
      <c r="AD76" s="78" t="s">
        <v>2055</v>
      </c>
      <c r="AE76" s="78">
        <v>866</v>
      </c>
      <c r="AF76" s="78">
        <v>621</v>
      </c>
      <c r="AG76" s="78">
        <v>78320</v>
      </c>
      <c r="AH76" s="78">
        <v>34461</v>
      </c>
      <c r="AI76" s="78"/>
      <c r="AJ76" s="78"/>
      <c r="AK76" s="78"/>
      <c r="AL76" s="78"/>
      <c r="AM76" s="78"/>
      <c r="AN76" s="80">
        <v>42461.937523148146</v>
      </c>
      <c r="AO76" s="83" t="s">
        <v>3260</v>
      </c>
      <c r="AP76" s="78" t="b">
        <v>0</v>
      </c>
      <c r="AQ76" s="78" t="b">
        <v>0</v>
      </c>
      <c r="AR76" s="78" t="b">
        <v>1</v>
      </c>
      <c r="AS76" s="78" t="s">
        <v>1910</v>
      </c>
      <c r="AT76" s="78">
        <v>80</v>
      </c>
      <c r="AU76" s="83" t="s">
        <v>3559</v>
      </c>
      <c r="AV76" s="78" t="b">
        <v>0</v>
      </c>
      <c r="AW76" s="78" t="s">
        <v>3704</v>
      </c>
      <c r="AX76" s="83" t="s">
        <v>3777</v>
      </c>
      <c r="AY76" s="78" t="s">
        <v>66</v>
      </c>
      <c r="AZ76" s="78" t="str">
        <f>REPLACE(INDEX(GroupVertices[Group],MATCH(Vertices[[#This Row],[Vertex]],GroupVertices[Vertex],0)),1,1,"")</f>
        <v>4</v>
      </c>
      <c r="BA76" s="48" t="s">
        <v>774</v>
      </c>
      <c r="BB76" s="48" t="s">
        <v>774</v>
      </c>
      <c r="BC76" s="48" t="s">
        <v>804</v>
      </c>
      <c r="BD76" s="48" t="s">
        <v>804</v>
      </c>
      <c r="BE76" s="48" t="s">
        <v>823</v>
      </c>
      <c r="BF76" s="48" t="s">
        <v>823</v>
      </c>
      <c r="BG76" s="120" t="s">
        <v>5138</v>
      </c>
      <c r="BH76" s="120" t="s">
        <v>5138</v>
      </c>
      <c r="BI76" s="120" t="s">
        <v>5252</v>
      </c>
      <c r="BJ76" s="120" t="s">
        <v>5252</v>
      </c>
      <c r="BK76" s="120">
        <v>0</v>
      </c>
      <c r="BL76" s="123">
        <v>0</v>
      </c>
      <c r="BM76" s="120">
        <v>0</v>
      </c>
      <c r="BN76" s="123">
        <v>0</v>
      </c>
      <c r="BO76" s="120">
        <v>0</v>
      </c>
      <c r="BP76" s="123">
        <v>0</v>
      </c>
      <c r="BQ76" s="120">
        <v>13</v>
      </c>
      <c r="BR76" s="123">
        <v>100</v>
      </c>
      <c r="BS76" s="120">
        <v>13</v>
      </c>
      <c r="BT76" s="2"/>
      <c r="BU76" s="3"/>
      <c r="BV76" s="3"/>
      <c r="BW76" s="3"/>
      <c r="BX76" s="3"/>
    </row>
    <row r="77" spans="1:76" ht="15">
      <c r="A77" s="64" t="s">
        <v>259</v>
      </c>
      <c r="B77" s="65"/>
      <c r="C77" s="65" t="s">
        <v>64</v>
      </c>
      <c r="D77" s="66">
        <v>162.06897480601305</v>
      </c>
      <c r="E77" s="68"/>
      <c r="F77" s="100" t="s">
        <v>906</v>
      </c>
      <c r="G77" s="65"/>
      <c r="H77" s="69" t="s">
        <v>259</v>
      </c>
      <c r="I77" s="70"/>
      <c r="J77" s="70"/>
      <c r="K77" s="69" t="s">
        <v>4212</v>
      </c>
      <c r="L77" s="73">
        <v>1</v>
      </c>
      <c r="M77" s="74">
        <v>4544.810546875</v>
      </c>
      <c r="N77" s="74">
        <v>3189.50537109375</v>
      </c>
      <c r="O77" s="75"/>
      <c r="P77" s="76"/>
      <c r="Q77" s="76"/>
      <c r="R77" s="86"/>
      <c r="S77" s="48">
        <v>0</v>
      </c>
      <c r="T77" s="48">
        <v>1</v>
      </c>
      <c r="U77" s="49">
        <v>0</v>
      </c>
      <c r="V77" s="49">
        <v>0.015625</v>
      </c>
      <c r="W77" s="49">
        <v>0</v>
      </c>
      <c r="X77" s="49">
        <v>0.5115</v>
      </c>
      <c r="Y77" s="49">
        <v>0</v>
      </c>
      <c r="Z77" s="49">
        <v>0</v>
      </c>
      <c r="AA77" s="71">
        <v>77</v>
      </c>
      <c r="AB77" s="71"/>
      <c r="AC77" s="72"/>
      <c r="AD77" s="78" t="s">
        <v>2056</v>
      </c>
      <c r="AE77" s="78">
        <v>343</v>
      </c>
      <c r="AF77" s="78">
        <v>198</v>
      </c>
      <c r="AG77" s="78">
        <v>5741</v>
      </c>
      <c r="AH77" s="78">
        <v>52943</v>
      </c>
      <c r="AI77" s="78"/>
      <c r="AJ77" s="78" t="s">
        <v>2473</v>
      </c>
      <c r="AK77" s="78" t="s">
        <v>2829</v>
      </c>
      <c r="AL77" s="78"/>
      <c r="AM77" s="78"/>
      <c r="AN77" s="80">
        <v>42286.32638888889</v>
      </c>
      <c r="AO77" s="83" t="s">
        <v>3261</v>
      </c>
      <c r="AP77" s="78" t="b">
        <v>0</v>
      </c>
      <c r="AQ77" s="78" t="b">
        <v>0</v>
      </c>
      <c r="AR77" s="78" t="b">
        <v>1</v>
      </c>
      <c r="AS77" s="78" t="s">
        <v>1910</v>
      </c>
      <c r="AT77" s="78">
        <v>8</v>
      </c>
      <c r="AU77" s="83" t="s">
        <v>3559</v>
      </c>
      <c r="AV77" s="78" t="b">
        <v>0</v>
      </c>
      <c r="AW77" s="78" t="s">
        <v>3704</v>
      </c>
      <c r="AX77" s="83" t="s">
        <v>3778</v>
      </c>
      <c r="AY77" s="78" t="s">
        <v>66</v>
      </c>
      <c r="AZ77" s="78" t="str">
        <f>REPLACE(INDEX(GroupVertices[Group],MATCH(Vertices[[#This Row],[Vertex]],GroupVertices[Vertex],0)),1,1,"")</f>
        <v>4</v>
      </c>
      <c r="BA77" s="48" t="s">
        <v>774</v>
      </c>
      <c r="BB77" s="48" t="s">
        <v>774</v>
      </c>
      <c r="BC77" s="48" t="s">
        <v>804</v>
      </c>
      <c r="BD77" s="48" t="s">
        <v>804</v>
      </c>
      <c r="BE77" s="48" t="s">
        <v>823</v>
      </c>
      <c r="BF77" s="48" t="s">
        <v>823</v>
      </c>
      <c r="BG77" s="120" t="s">
        <v>5138</v>
      </c>
      <c r="BH77" s="120" t="s">
        <v>5138</v>
      </c>
      <c r="BI77" s="120" t="s">
        <v>5252</v>
      </c>
      <c r="BJ77" s="120" t="s">
        <v>5252</v>
      </c>
      <c r="BK77" s="120">
        <v>0</v>
      </c>
      <c r="BL77" s="123">
        <v>0</v>
      </c>
      <c r="BM77" s="120">
        <v>0</v>
      </c>
      <c r="BN77" s="123">
        <v>0</v>
      </c>
      <c r="BO77" s="120">
        <v>0</v>
      </c>
      <c r="BP77" s="123">
        <v>0</v>
      </c>
      <c r="BQ77" s="120">
        <v>13</v>
      </c>
      <c r="BR77" s="123">
        <v>100</v>
      </c>
      <c r="BS77" s="120">
        <v>13</v>
      </c>
      <c r="BT77" s="2"/>
      <c r="BU77" s="3"/>
      <c r="BV77" s="3"/>
      <c r="BW77" s="3"/>
      <c r="BX77" s="3"/>
    </row>
    <row r="78" spans="1:76" ht="15">
      <c r="A78" s="64" t="s">
        <v>260</v>
      </c>
      <c r="B78" s="65"/>
      <c r="C78" s="65" t="s">
        <v>64</v>
      </c>
      <c r="D78" s="66">
        <v>162.15467077712015</v>
      </c>
      <c r="E78" s="68"/>
      <c r="F78" s="100" t="s">
        <v>907</v>
      </c>
      <c r="G78" s="65"/>
      <c r="H78" s="69" t="s">
        <v>260</v>
      </c>
      <c r="I78" s="70"/>
      <c r="J78" s="70"/>
      <c r="K78" s="69" t="s">
        <v>4213</v>
      </c>
      <c r="L78" s="73">
        <v>1</v>
      </c>
      <c r="M78" s="74">
        <v>4138.080078125</v>
      </c>
      <c r="N78" s="74">
        <v>2745.45654296875</v>
      </c>
      <c r="O78" s="75"/>
      <c r="P78" s="76"/>
      <c r="Q78" s="76"/>
      <c r="R78" s="86"/>
      <c r="S78" s="48">
        <v>0</v>
      </c>
      <c r="T78" s="48">
        <v>1</v>
      </c>
      <c r="U78" s="49">
        <v>0</v>
      </c>
      <c r="V78" s="49">
        <v>0.015625</v>
      </c>
      <c r="W78" s="49">
        <v>0</v>
      </c>
      <c r="X78" s="49">
        <v>0.5115</v>
      </c>
      <c r="Y78" s="49">
        <v>0</v>
      </c>
      <c r="Z78" s="49">
        <v>0</v>
      </c>
      <c r="AA78" s="71">
        <v>78</v>
      </c>
      <c r="AB78" s="71"/>
      <c r="AC78" s="72"/>
      <c r="AD78" s="78" t="s">
        <v>2057</v>
      </c>
      <c r="AE78" s="78">
        <v>996</v>
      </c>
      <c r="AF78" s="78">
        <v>444</v>
      </c>
      <c r="AG78" s="78">
        <v>3836</v>
      </c>
      <c r="AH78" s="78">
        <v>5957</v>
      </c>
      <c r="AI78" s="78"/>
      <c r="AJ78" s="78" t="s">
        <v>2474</v>
      </c>
      <c r="AK78" s="78" t="s">
        <v>2830</v>
      </c>
      <c r="AL78" s="78"/>
      <c r="AM78" s="78"/>
      <c r="AN78" s="80">
        <v>42759.56799768518</v>
      </c>
      <c r="AO78" s="83" t="s">
        <v>3262</v>
      </c>
      <c r="AP78" s="78" t="b">
        <v>0</v>
      </c>
      <c r="AQ78" s="78" t="b">
        <v>0</v>
      </c>
      <c r="AR78" s="78" t="b">
        <v>1</v>
      </c>
      <c r="AS78" s="78" t="s">
        <v>1910</v>
      </c>
      <c r="AT78" s="78">
        <v>2</v>
      </c>
      <c r="AU78" s="83" t="s">
        <v>3559</v>
      </c>
      <c r="AV78" s="78" t="b">
        <v>0</v>
      </c>
      <c r="AW78" s="78" t="s">
        <v>3704</v>
      </c>
      <c r="AX78" s="83" t="s">
        <v>3779</v>
      </c>
      <c r="AY78" s="78" t="s">
        <v>66</v>
      </c>
      <c r="AZ78" s="78" t="str">
        <f>REPLACE(INDEX(GroupVertices[Group],MATCH(Vertices[[#This Row],[Vertex]],GroupVertices[Vertex],0)),1,1,"")</f>
        <v>4</v>
      </c>
      <c r="BA78" s="48" t="s">
        <v>774</v>
      </c>
      <c r="BB78" s="48" t="s">
        <v>774</v>
      </c>
      <c r="BC78" s="48" t="s">
        <v>804</v>
      </c>
      <c r="BD78" s="48" t="s">
        <v>804</v>
      </c>
      <c r="BE78" s="48" t="s">
        <v>825</v>
      </c>
      <c r="BF78" s="48" t="s">
        <v>825</v>
      </c>
      <c r="BG78" s="120" t="s">
        <v>5138</v>
      </c>
      <c r="BH78" s="120" t="s">
        <v>5138</v>
      </c>
      <c r="BI78" s="120" t="s">
        <v>5252</v>
      </c>
      <c r="BJ78" s="120" t="s">
        <v>5252</v>
      </c>
      <c r="BK78" s="120">
        <v>0</v>
      </c>
      <c r="BL78" s="123">
        <v>0</v>
      </c>
      <c r="BM78" s="120">
        <v>0</v>
      </c>
      <c r="BN78" s="123">
        <v>0</v>
      </c>
      <c r="BO78" s="120">
        <v>0</v>
      </c>
      <c r="BP78" s="123">
        <v>0</v>
      </c>
      <c r="BQ78" s="120">
        <v>15</v>
      </c>
      <c r="BR78" s="123">
        <v>100</v>
      </c>
      <c r="BS78" s="120">
        <v>15</v>
      </c>
      <c r="BT78" s="2"/>
      <c r="BU78" s="3"/>
      <c r="BV78" s="3"/>
      <c r="BW78" s="3"/>
      <c r="BX78" s="3"/>
    </row>
    <row r="79" spans="1:76" ht="15">
      <c r="A79" s="64" t="s">
        <v>261</v>
      </c>
      <c r="B79" s="65"/>
      <c r="C79" s="65" t="s">
        <v>64</v>
      </c>
      <c r="D79" s="66">
        <v>162.46296725854202</v>
      </c>
      <c r="E79" s="68"/>
      <c r="F79" s="100" t="s">
        <v>3606</v>
      </c>
      <c r="G79" s="65"/>
      <c r="H79" s="69" t="s">
        <v>261</v>
      </c>
      <c r="I79" s="70"/>
      <c r="J79" s="70"/>
      <c r="K79" s="69" t="s">
        <v>4214</v>
      </c>
      <c r="L79" s="73">
        <v>177.35797238740125</v>
      </c>
      <c r="M79" s="74">
        <v>7432.65478515625</v>
      </c>
      <c r="N79" s="74">
        <v>855.7967529296875</v>
      </c>
      <c r="O79" s="75"/>
      <c r="P79" s="76"/>
      <c r="Q79" s="76"/>
      <c r="R79" s="86"/>
      <c r="S79" s="48">
        <v>0</v>
      </c>
      <c r="T79" s="48">
        <v>2</v>
      </c>
      <c r="U79" s="49">
        <v>322</v>
      </c>
      <c r="V79" s="49">
        <v>0.001592</v>
      </c>
      <c r="W79" s="49">
        <v>0.000746</v>
      </c>
      <c r="X79" s="49">
        <v>0.840731</v>
      </c>
      <c r="Y79" s="49">
        <v>0</v>
      </c>
      <c r="Z79" s="49">
        <v>0</v>
      </c>
      <c r="AA79" s="71">
        <v>79</v>
      </c>
      <c r="AB79" s="71"/>
      <c r="AC79" s="72"/>
      <c r="AD79" s="78" t="s">
        <v>2058</v>
      </c>
      <c r="AE79" s="78">
        <v>2127</v>
      </c>
      <c r="AF79" s="78">
        <v>1329</v>
      </c>
      <c r="AG79" s="78">
        <v>48987</v>
      </c>
      <c r="AH79" s="78">
        <v>85589</v>
      </c>
      <c r="AI79" s="78"/>
      <c r="AJ79" s="78" t="s">
        <v>2475</v>
      </c>
      <c r="AK79" s="78" t="s">
        <v>2831</v>
      </c>
      <c r="AL79" s="78"/>
      <c r="AM79" s="78"/>
      <c r="AN79" s="80">
        <v>41626.90188657407</v>
      </c>
      <c r="AO79" s="83" t="s">
        <v>3263</v>
      </c>
      <c r="AP79" s="78" t="b">
        <v>1</v>
      </c>
      <c r="AQ79" s="78" t="b">
        <v>0</v>
      </c>
      <c r="AR79" s="78" t="b">
        <v>0</v>
      </c>
      <c r="AS79" s="78" t="s">
        <v>1909</v>
      </c>
      <c r="AT79" s="78">
        <v>13</v>
      </c>
      <c r="AU79" s="83" t="s">
        <v>3559</v>
      </c>
      <c r="AV79" s="78" t="b">
        <v>0</v>
      </c>
      <c r="AW79" s="78" t="s">
        <v>3704</v>
      </c>
      <c r="AX79" s="83" t="s">
        <v>3780</v>
      </c>
      <c r="AY79" s="78" t="s">
        <v>66</v>
      </c>
      <c r="AZ79" s="78" t="str">
        <f>REPLACE(INDEX(GroupVertices[Group],MATCH(Vertices[[#This Row],[Vertex]],GroupVertices[Vertex],0)),1,1,"")</f>
        <v>21</v>
      </c>
      <c r="BA79" s="48"/>
      <c r="BB79" s="48"/>
      <c r="BC79" s="48"/>
      <c r="BD79" s="48"/>
      <c r="BE79" s="48" t="s">
        <v>826</v>
      </c>
      <c r="BF79" s="48" t="s">
        <v>826</v>
      </c>
      <c r="BG79" s="120" t="s">
        <v>5141</v>
      </c>
      <c r="BH79" s="120" t="s">
        <v>5141</v>
      </c>
      <c r="BI79" s="120" t="s">
        <v>5255</v>
      </c>
      <c r="BJ79" s="120" t="s">
        <v>5255</v>
      </c>
      <c r="BK79" s="120">
        <v>3</v>
      </c>
      <c r="BL79" s="123">
        <v>7.317073170731708</v>
      </c>
      <c r="BM79" s="120">
        <v>0</v>
      </c>
      <c r="BN79" s="123">
        <v>0</v>
      </c>
      <c r="BO79" s="120">
        <v>0</v>
      </c>
      <c r="BP79" s="123">
        <v>0</v>
      </c>
      <c r="BQ79" s="120">
        <v>38</v>
      </c>
      <c r="BR79" s="123">
        <v>92.6829268292683</v>
      </c>
      <c r="BS79" s="120">
        <v>41</v>
      </c>
      <c r="BT79" s="2"/>
      <c r="BU79" s="3"/>
      <c r="BV79" s="3"/>
      <c r="BW79" s="3"/>
      <c r="BX79" s="3"/>
    </row>
    <row r="80" spans="1:76" ht="15">
      <c r="A80" s="64" t="s">
        <v>556</v>
      </c>
      <c r="B80" s="65"/>
      <c r="C80" s="65" t="s">
        <v>64</v>
      </c>
      <c r="D80" s="66">
        <v>162.13342096314642</v>
      </c>
      <c r="E80" s="68"/>
      <c r="F80" s="100" t="s">
        <v>3607</v>
      </c>
      <c r="G80" s="65"/>
      <c r="H80" s="69" t="s">
        <v>556</v>
      </c>
      <c r="I80" s="70"/>
      <c r="J80" s="70"/>
      <c r="K80" s="69" t="s">
        <v>4215</v>
      </c>
      <c r="L80" s="73">
        <v>1</v>
      </c>
      <c r="M80" s="74">
        <v>7211.75439453125</v>
      </c>
      <c r="N80" s="74">
        <v>855.7967529296875</v>
      </c>
      <c r="O80" s="75"/>
      <c r="P80" s="76"/>
      <c r="Q80" s="76"/>
      <c r="R80" s="86"/>
      <c r="S80" s="48">
        <v>1</v>
      </c>
      <c r="T80" s="48">
        <v>0</v>
      </c>
      <c r="U80" s="49">
        <v>0</v>
      </c>
      <c r="V80" s="49">
        <v>0.001267</v>
      </c>
      <c r="W80" s="49">
        <v>5.6E-05</v>
      </c>
      <c r="X80" s="49">
        <v>0.507311</v>
      </c>
      <c r="Y80" s="49">
        <v>0</v>
      </c>
      <c r="Z80" s="49">
        <v>0</v>
      </c>
      <c r="AA80" s="71">
        <v>80</v>
      </c>
      <c r="AB80" s="71"/>
      <c r="AC80" s="72"/>
      <c r="AD80" s="78" t="s">
        <v>2059</v>
      </c>
      <c r="AE80" s="78">
        <v>291</v>
      </c>
      <c r="AF80" s="78">
        <v>383</v>
      </c>
      <c r="AG80" s="78">
        <v>9235</v>
      </c>
      <c r="AH80" s="78">
        <v>3941</v>
      </c>
      <c r="AI80" s="78"/>
      <c r="AJ80" s="78" t="s">
        <v>2476</v>
      </c>
      <c r="AK80" s="78" t="s">
        <v>2832</v>
      </c>
      <c r="AL80" s="78"/>
      <c r="AM80" s="78"/>
      <c r="AN80" s="80">
        <v>41533.95034722222</v>
      </c>
      <c r="AO80" s="83" t="s">
        <v>3264</v>
      </c>
      <c r="AP80" s="78" t="b">
        <v>0</v>
      </c>
      <c r="AQ80" s="78" t="b">
        <v>0</v>
      </c>
      <c r="AR80" s="78" t="b">
        <v>1</v>
      </c>
      <c r="AS80" s="78" t="s">
        <v>1909</v>
      </c>
      <c r="AT80" s="78">
        <v>0</v>
      </c>
      <c r="AU80" s="83" t="s">
        <v>3559</v>
      </c>
      <c r="AV80" s="78" t="b">
        <v>0</v>
      </c>
      <c r="AW80" s="78" t="s">
        <v>3704</v>
      </c>
      <c r="AX80" s="83" t="s">
        <v>3781</v>
      </c>
      <c r="AY80" s="78" t="s">
        <v>65</v>
      </c>
      <c r="AZ80" s="78" t="str">
        <f>REPLACE(INDEX(GroupVertices[Group],MATCH(Vertices[[#This Row],[Vertex]],GroupVertices[Vertex],0)),1,1,"")</f>
        <v>21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502</v>
      </c>
      <c r="B81" s="65"/>
      <c r="C81" s="65" t="s">
        <v>64</v>
      </c>
      <c r="D81" s="66">
        <v>164.00201116240865</v>
      </c>
      <c r="E81" s="68"/>
      <c r="F81" s="100" t="s">
        <v>1127</v>
      </c>
      <c r="G81" s="65"/>
      <c r="H81" s="69" t="s">
        <v>502</v>
      </c>
      <c r="I81" s="70"/>
      <c r="J81" s="70"/>
      <c r="K81" s="69" t="s">
        <v>4216</v>
      </c>
      <c r="L81" s="73">
        <v>351.5251625091205</v>
      </c>
      <c r="M81" s="74">
        <v>7211.75439453125</v>
      </c>
      <c r="N81" s="74">
        <v>520.5361938476562</v>
      </c>
      <c r="O81" s="75"/>
      <c r="P81" s="76"/>
      <c r="Q81" s="76"/>
      <c r="R81" s="86"/>
      <c r="S81" s="48">
        <v>1</v>
      </c>
      <c r="T81" s="48">
        <v>2</v>
      </c>
      <c r="U81" s="49">
        <v>640</v>
      </c>
      <c r="V81" s="49">
        <v>0.002132</v>
      </c>
      <c r="W81" s="49">
        <v>0.009919</v>
      </c>
      <c r="X81" s="49">
        <v>0.915942</v>
      </c>
      <c r="Y81" s="49">
        <v>0.16666666666666666</v>
      </c>
      <c r="Z81" s="49">
        <v>0</v>
      </c>
      <c r="AA81" s="71">
        <v>81</v>
      </c>
      <c r="AB81" s="71"/>
      <c r="AC81" s="72"/>
      <c r="AD81" s="78" t="s">
        <v>2060</v>
      </c>
      <c r="AE81" s="78">
        <v>2751</v>
      </c>
      <c r="AF81" s="78">
        <v>5747</v>
      </c>
      <c r="AG81" s="78">
        <v>36446</v>
      </c>
      <c r="AH81" s="78">
        <v>136599</v>
      </c>
      <c r="AI81" s="78"/>
      <c r="AJ81" s="78" t="s">
        <v>2477</v>
      </c>
      <c r="AK81" s="78" t="s">
        <v>2833</v>
      </c>
      <c r="AL81" s="83" t="s">
        <v>3070</v>
      </c>
      <c r="AM81" s="78"/>
      <c r="AN81" s="80">
        <v>42712.79105324074</v>
      </c>
      <c r="AO81" s="83" t="s">
        <v>3265</v>
      </c>
      <c r="AP81" s="78" t="b">
        <v>0</v>
      </c>
      <c r="AQ81" s="78" t="b">
        <v>0</v>
      </c>
      <c r="AR81" s="78" t="b">
        <v>1</v>
      </c>
      <c r="AS81" s="78" t="s">
        <v>1909</v>
      </c>
      <c r="AT81" s="78">
        <v>42</v>
      </c>
      <c r="AU81" s="83" t="s">
        <v>3559</v>
      </c>
      <c r="AV81" s="78" t="b">
        <v>0</v>
      </c>
      <c r="AW81" s="78" t="s">
        <v>3704</v>
      </c>
      <c r="AX81" s="83" t="s">
        <v>3782</v>
      </c>
      <c r="AY81" s="78" t="s">
        <v>66</v>
      </c>
      <c r="AZ81" s="78" t="str">
        <f>REPLACE(INDEX(GroupVertices[Group],MATCH(Vertices[[#This Row],[Vertex]],GroupVertices[Vertex],0)),1,1,"")</f>
        <v>21</v>
      </c>
      <c r="BA81" s="48"/>
      <c r="BB81" s="48"/>
      <c r="BC81" s="48"/>
      <c r="BD81" s="48"/>
      <c r="BE81" s="48"/>
      <c r="BF81" s="48"/>
      <c r="BG81" s="120" t="s">
        <v>5142</v>
      </c>
      <c r="BH81" s="120" t="s">
        <v>5142</v>
      </c>
      <c r="BI81" s="120" t="s">
        <v>5256</v>
      </c>
      <c r="BJ81" s="120" t="s">
        <v>5256</v>
      </c>
      <c r="BK81" s="120">
        <v>0</v>
      </c>
      <c r="BL81" s="123">
        <v>0</v>
      </c>
      <c r="BM81" s="120">
        <v>1</v>
      </c>
      <c r="BN81" s="123">
        <v>4.3478260869565215</v>
      </c>
      <c r="BO81" s="120">
        <v>0</v>
      </c>
      <c r="BP81" s="123">
        <v>0</v>
      </c>
      <c r="BQ81" s="120">
        <v>22</v>
      </c>
      <c r="BR81" s="123">
        <v>95.65217391304348</v>
      </c>
      <c r="BS81" s="120">
        <v>23</v>
      </c>
      <c r="BT81" s="2"/>
      <c r="BU81" s="3"/>
      <c r="BV81" s="3"/>
      <c r="BW81" s="3"/>
      <c r="BX81" s="3"/>
    </row>
    <row r="82" spans="1:76" ht="15">
      <c r="A82" s="64" t="s">
        <v>262</v>
      </c>
      <c r="B82" s="65"/>
      <c r="C82" s="65" t="s">
        <v>64</v>
      </c>
      <c r="D82" s="66">
        <v>162.0369259062494</v>
      </c>
      <c r="E82" s="68"/>
      <c r="F82" s="100" t="s">
        <v>908</v>
      </c>
      <c r="G82" s="65"/>
      <c r="H82" s="69" t="s">
        <v>262</v>
      </c>
      <c r="I82" s="70"/>
      <c r="J82" s="70"/>
      <c r="K82" s="69" t="s">
        <v>4217</v>
      </c>
      <c r="L82" s="73">
        <v>1</v>
      </c>
      <c r="M82" s="74">
        <v>6367.13427734375</v>
      </c>
      <c r="N82" s="74">
        <v>6234.67041015625</v>
      </c>
      <c r="O82" s="75"/>
      <c r="P82" s="76"/>
      <c r="Q82" s="76"/>
      <c r="R82" s="86"/>
      <c r="S82" s="48">
        <v>0</v>
      </c>
      <c r="T82" s="48">
        <v>1</v>
      </c>
      <c r="U82" s="49">
        <v>0</v>
      </c>
      <c r="V82" s="49">
        <v>0.142857</v>
      </c>
      <c r="W82" s="49">
        <v>0</v>
      </c>
      <c r="X82" s="49">
        <v>0.595237</v>
      </c>
      <c r="Y82" s="49">
        <v>0</v>
      </c>
      <c r="Z82" s="49">
        <v>0</v>
      </c>
      <c r="AA82" s="71">
        <v>82</v>
      </c>
      <c r="AB82" s="71"/>
      <c r="AC82" s="72"/>
      <c r="AD82" s="78" t="s">
        <v>2061</v>
      </c>
      <c r="AE82" s="78">
        <v>268</v>
      </c>
      <c r="AF82" s="78">
        <v>106</v>
      </c>
      <c r="AG82" s="78">
        <v>21671</v>
      </c>
      <c r="AH82" s="78">
        <v>18956</v>
      </c>
      <c r="AI82" s="78"/>
      <c r="AJ82" s="78" t="s">
        <v>2478</v>
      </c>
      <c r="AK82" s="78"/>
      <c r="AL82" s="78"/>
      <c r="AM82" s="78"/>
      <c r="AN82" s="80">
        <v>40680.83101851852</v>
      </c>
      <c r="AO82" s="83" t="s">
        <v>3266</v>
      </c>
      <c r="AP82" s="78" t="b">
        <v>0</v>
      </c>
      <c r="AQ82" s="78" t="b">
        <v>0</v>
      </c>
      <c r="AR82" s="78" t="b">
        <v>0</v>
      </c>
      <c r="AS82" s="78" t="s">
        <v>1911</v>
      </c>
      <c r="AT82" s="78">
        <v>4</v>
      </c>
      <c r="AU82" s="83" t="s">
        <v>3559</v>
      </c>
      <c r="AV82" s="78" t="b">
        <v>0</v>
      </c>
      <c r="AW82" s="78" t="s">
        <v>3704</v>
      </c>
      <c r="AX82" s="83" t="s">
        <v>3783</v>
      </c>
      <c r="AY82" s="78" t="s">
        <v>66</v>
      </c>
      <c r="AZ82" s="78" t="str">
        <f>REPLACE(INDEX(GroupVertices[Group],MATCH(Vertices[[#This Row],[Vertex]],GroupVertices[Vertex],0)),1,1,"")</f>
        <v>14</v>
      </c>
      <c r="BA82" s="48"/>
      <c r="BB82" s="48"/>
      <c r="BC82" s="48"/>
      <c r="BD82" s="48"/>
      <c r="BE82" s="48"/>
      <c r="BF82" s="48"/>
      <c r="BG82" s="120" t="s">
        <v>5143</v>
      </c>
      <c r="BH82" s="120" t="s">
        <v>5143</v>
      </c>
      <c r="BI82" s="120" t="s">
        <v>5257</v>
      </c>
      <c r="BJ82" s="120" t="s">
        <v>5257</v>
      </c>
      <c r="BK82" s="120">
        <v>0</v>
      </c>
      <c r="BL82" s="123">
        <v>0</v>
      </c>
      <c r="BM82" s="120">
        <v>0</v>
      </c>
      <c r="BN82" s="123">
        <v>0</v>
      </c>
      <c r="BO82" s="120">
        <v>0</v>
      </c>
      <c r="BP82" s="123">
        <v>0</v>
      </c>
      <c r="BQ82" s="120">
        <v>20</v>
      </c>
      <c r="BR82" s="123">
        <v>100</v>
      </c>
      <c r="BS82" s="120">
        <v>20</v>
      </c>
      <c r="BT82" s="2"/>
      <c r="BU82" s="3"/>
      <c r="BV82" s="3"/>
      <c r="BW82" s="3"/>
      <c r="BX82" s="3"/>
    </row>
    <row r="83" spans="1:76" ht="15">
      <c r="A83" s="64" t="s">
        <v>272</v>
      </c>
      <c r="B83" s="65"/>
      <c r="C83" s="65" t="s">
        <v>64</v>
      </c>
      <c r="D83" s="66">
        <v>577.415400232959</v>
      </c>
      <c r="E83" s="68"/>
      <c r="F83" s="100" t="s">
        <v>3608</v>
      </c>
      <c r="G83" s="65"/>
      <c r="H83" s="69" t="s">
        <v>272</v>
      </c>
      <c r="I83" s="70"/>
      <c r="J83" s="70"/>
      <c r="K83" s="69" t="s">
        <v>4218</v>
      </c>
      <c r="L83" s="73">
        <v>7.572346797046009</v>
      </c>
      <c r="M83" s="74">
        <v>6598.5087890625</v>
      </c>
      <c r="N83" s="74">
        <v>5146.23193359375</v>
      </c>
      <c r="O83" s="75"/>
      <c r="P83" s="76"/>
      <c r="Q83" s="76"/>
      <c r="R83" s="86"/>
      <c r="S83" s="48">
        <v>5</v>
      </c>
      <c r="T83" s="48">
        <v>1</v>
      </c>
      <c r="U83" s="49">
        <v>12</v>
      </c>
      <c r="V83" s="49">
        <v>0.25</v>
      </c>
      <c r="W83" s="49">
        <v>0</v>
      </c>
      <c r="X83" s="49">
        <v>2.619044</v>
      </c>
      <c r="Y83" s="49">
        <v>0</v>
      </c>
      <c r="Z83" s="49">
        <v>0</v>
      </c>
      <c r="AA83" s="71">
        <v>83</v>
      </c>
      <c r="AB83" s="71"/>
      <c r="AC83" s="72"/>
      <c r="AD83" s="78" t="s">
        <v>2062</v>
      </c>
      <c r="AE83" s="78">
        <v>271</v>
      </c>
      <c r="AF83" s="78">
        <v>1192497</v>
      </c>
      <c r="AG83" s="78">
        <v>279774</v>
      </c>
      <c r="AH83" s="78">
        <v>179</v>
      </c>
      <c r="AI83" s="78"/>
      <c r="AJ83" s="78" t="s">
        <v>2479</v>
      </c>
      <c r="AK83" s="78" t="s">
        <v>2834</v>
      </c>
      <c r="AL83" s="83" t="s">
        <v>3071</v>
      </c>
      <c r="AM83" s="78"/>
      <c r="AN83" s="80">
        <v>40532.41663194444</v>
      </c>
      <c r="AO83" s="83" t="s">
        <v>3267</v>
      </c>
      <c r="AP83" s="78" t="b">
        <v>0</v>
      </c>
      <c r="AQ83" s="78" t="b">
        <v>0</v>
      </c>
      <c r="AR83" s="78" t="b">
        <v>1</v>
      </c>
      <c r="AS83" s="78" t="s">
        <v>1909</v>
      </c>
      <c r="AT83" s="78">
        <v>4692</v>
      </c>
      <c r="AU83" s="83" t="s">
        <v>3568</v>
      </c>
      <c r="AV83" s="78" t="b">
        <v>1</v>
      </c>
      <c r="AW83" s="78" t="s">
        <v>3704</v>
      </c>
      <c r="AX83" s="83" t="s">
        <v>3784</v>
      </c>
      <c r="AY83" s="78" t="s">
        <v>66</v>
      </c>
      <c r="AZ83" s="78" t="str">
        <f>REPLACE(INDEX(GroupVertices[Group],MATCH(Vertices[[#This Row],[Vertex]],GroupVertices[Vertex],0)),1,1,"")</f>
        <v>14</v>
      </c>
      <c r="BA83" s="48" t="s">
        <v>777</v>
      </c>
      <c r="BB83" s="48" t="s">
        <v>777</v>
      </c>
      <c r="BC83" s="48" t="s">
        <v>806</v>
      </c>
      <c r="BD83" s="48" t="s">
        <v>806</v>
      </c>
      <c r="BE83" s="48"/>
      <c r="BF83" s="48"/>
      <c r="BG83" s="120" t="s">
        <v>4849</v>
      </c>
      <c r="BH83" s="120" t="s">
        <v>4849</v>
      </c>
      <c r="BI83" s="120" t="s">
        <v>4972</v>
      </c>
      <c r="BJ83" s="120" t="s">
        <v>4972</v>
      </c>
      <c r="BK83" s="120">
        <v>0</v>
      </c>
      <c r="BL83" s="123">
        <v>0</v>
      </c>
      <c r="BM83" s="120">
        <v>0</v>
      </c>
      <c r="BN83" s="123">
        <v>0</v>
      </c>
      <c r="BO83" s="120">
        <v>0</v>
      </c>
      <c r="BP83" s="123">
        <v>0</v>
      </c>
      <c r="BQ83" s="120">
        <v>26</v>
      </c>
      <c r="BR83" s="123">
        <v>100</v>
      </c>
      <c r="BS83" s="120">
        <v>26</v>
      </c>
      <c r="BT83" s="2"/>
      <c r="BU83" s="3"/>
      <c r="BV83" s="3"/>
      <c r="BW83" s="3"/>
      <c r="BX83" s="3"/>
    </row>
    <row r="84" spans="1:76" ht="15">
      <c r="A84" s="64" t="s">
        <v>263</v>
      </c>
      <c r="B84" s="65"/>
      <c r="C84" s="65" t="s">
        <v>64</v>
      </c>
      <c r="D84" s="66">
        <v>163.12972371666802</v>
      </c>
      <c r="E84" s="68"/>
      <c r="F84" s="100" t="s">
        <v>909</v>
      </c>
      <c r="G84" s="65"/>
      <c r="H84" s="69" t="s">
        <v>263</v>
      </c>
      <c r="I84" s="70"/>
      <c r="J84" s="70"/>
      <c r="K84" s="69" t="s">
        <v>4219</v>
      </c>
      <c r="L84" s="73">
        <v>1</v>
      </c>
      <c r="M84" s="74">
        <v>6494.94921875</v>
      </c>
      <c r="N84" s="74">
        <v>5792.91845703125</v>
      </c>
      <c r="O84" s="75"/>
      <c r="P84" s="76"/>
      <c r="Q84" s="76"/>
      <c r="R84" s="86"/>
      <c r="S84" s="48">
        <v>0</v>
      </c>
      <c r="T84" s="48">
        <v>1</v>
      </c>
      <c r="U84" s="49">
        <v>0</v>
      </c>
      <c r="V84" s="49">
        <v>0.142857</v>
      </c>
      <c r="W84" s="49">
        <v>0</v>
      </c>
      <c r="X84" s="49">
        <v>0.595237</v>
      </c>
      <c r="Y84" s="49">
        <v>0</v>
      </c>
      <c r="Z84" s="49">
        <v>0</v>
      </c>
      <c r="AA84" s="71">
        <v>84</v>
      </c>
      <c r="AB84" s="71"/>
      <c r="AC84" s="72"/>
      <c r="AD84" s="78" t="s">
        <v>2063</v>
      </c>
      <c r="AE84" s="78">
        <v>371</v>
      </c>
      <c r="AF84" s="78">
        <v>3243</v>
      </c>
      <c r="AG84" s="78">
        <v>123672</v>
      </c>
      <c r="AH84" s="78">
        <v>8081</v>
      </c>
      <c r="AI84" s="78"/>
      <c r="AJ84" s="78" t="s">
        <v>2480</v>
      </c>
      <c r="AK84" s="78" t="s">
        <v>2835</v>
      </c>
      <c r="AL84" s="78"/>
      <c r="AM84" s="78"/>
      <c r="AN84" s="80">
        <v>41044.81612268519</v>
      </c>
      <c r="AO84" s="83" t="s">
        <v>3268</v>
      </c>
      <c r="AP84" s="78" t="b">
        <v>0</v>
      </c>
      <c r="AQ84" s="78" t="b">
        <v>0</v>
      </c>
      <c r="AR84" s="78" t="b">
        <v>1</v>
      </c>
      <c r="AS84" s="78" t="s">
        <v>1911</v>
      </c>
      <c r="AT84" s="78">
        <v>41</v>
      </c>
      <c r="AU84" s="83" t="s">
        <v>3559</v>
      </c>
      <c r="AV84" s="78" t="b">
        <v>0</v>
      </c>
      <c r="AW84" s="78" t="s">
        <v>3704</v>
      </c>
      <c r="AX84" s="83" t="s">
        <v>3785</v>
      </c>
      <c r="AY84" s="78" t="s">
        <v>66</v>
      </c>
      <c r="AZ84" s="78" t="str">
        <f>REPLACE(INDEX(GroupVertices[Group],MATCH(Vertices[[#This Row],[Vertex]],GroupVertices[Vertex],0)),1,1,"")</f>
        <v>14</v>
      </c>
      <c r="BA84" s="48"/>
      <c r="BB84" s="48"/>
      <c r="BC84" s="48"/>
      <c r="BD84" s="48"/>
      <c r="BE84" s="48"/>
      <c r="BF84" s="48"/>
      <c r="BG84" s="120" t="s">
        <v>5143</v>
      </c>
      <c r="BH84" s="120" t="s">
        <v>5143</v>
      </c>
      <c r="BI84" s="120" t="s">
        <v>5257</v>
      </c>
      <c r="BJ84" s="120" t="s">
        <v>5257</v>
      </c>
      <c r="BK84" s="120">
        <v>0</v>
      </c>
      <c r="BL84" s="123">
        <v>0</v>
      </c>
      <c r="BM84" s="120">
        <v>0</v>
      </c>
      <c r="BN84" s="123">
        <v>0</v>
      </c>
      <c r="BO84" s="120">
        <v>0</v>
      </c>
      <c r="BP84" s="123">
        <v>0</v>
      </c>
      <c r="BQ84" s="120">
        <v>20</v>
      </c>
      <c r="BR84" s="123">
        <v>100</v>
      </c>
      <c r="BS84" s="120">
        <v>20</v>
      </c>
      <c r="BT84" s="2"/>
      <c r="BU84" s="3"/>
      <c r="BV84" s="3"/>
      <c r="BW84" s="3"/>
      <c r="BX84" s="3"/>
    </row>
    <row r="85" spans="1:76" ht="15">
      <c r="A85" s="64" t="s">
        <v>264</v>
      </c>
      <c r="B85" s="65"/>
      <c r="C85" s="65" t="s">
        <v>64</v>
      </c>
      <c r="D85" s="66">
        <v>162.60544551944776</v>
      </c>
      <c r="E85" s="68"/>
      <c r="F85" s="100" t="s">
        <v>910</v>
      </c>
      <c r="G85" s="65"/>
      <c r="H85" s="69" t="s">
        <v>264</v>
      </c>
      <c r="I85" s="70"/>
      <c r="J85" s="70"/>
      <c r="K85" s="69" t="s">
        <v>4220</v>
      </c>
      <c r="L85" s="73">
        <v>1</v>
      </c>
      <c r="M85" s="74">
        <v>6906.3916015625</v>
      </c>
      <c r="N85" s="74">
        <v>5105.37158203125</v>
      </c>
      <c r="O85" s="75"/>
      <c r="P85" s="76"/>
      <c r="Q85" s="76"/>
      <c r="R85" s="86"/>
      <c r="S85" s="48">
        <v>0</v>
      </c>
      <c r="T85" s="48">
        <v>1</v>
      </c>
      <c r="U85" s="49">
        <v>0</v>
      </c>
      <c r="V85" s="49">
        <v>0.142857</v>
      </c>
      <c r="W85" s="49">
        <v>0</v>
      </c>
      <c r="X85" s="49">
        <v>0.595237</v>
      </c>
      <c r="Y85" s="49">
        <v>0</v>
      </c>
      <c r="Z85" s="49">
        <v>0</v>
      </c>
      <c r="AA85" s="71">
        <v>85</v>
      </c>
      <c r="AB85" s="71"/>
      <c r="AC85" s="72"/>
      <c r="AD85" s="78" t="s">
        <v>2064</v>
      </c>
      <c r="AE85" s="78">
        <v>680</v>
      </c>
      <c r="AF85" s="78">
        <v>1738</v>
      </c>
      <c r="AG85" s="78">
        <v>175051</v>
      </c>
      <c r="AH85" s="78">
        <v>8586</v>
      </c>
      <c r="AI85" s="78"/>
      <c r="AJ85" s="78" t="s">
        <v>2481</v>
      </c>
      <c r="AK85" s="78"/>
      <c r="AL85" s="78"/>
      <c r="AM85" s="78"/>
      <c r="AN85" s="80">
        <v>41041.24314814815</v>
      </c>
      <c r="AO85" s="83" t="s">
        <v>3269</v>
      </c>
      <c r="AP85" s="78" t="b">
        <v>0</v>
      </c>
      <c r="AQ85" s="78" t="b">
        <v>0</v>
      </c>
      <c r="AR85" s="78" t="b">
        <v>0</v>
      </c>
      <c r="AS85" s="78" t="s">
        <v>1911</v>
      </c>
      <c r="AT85" s="78">
        <v>65</v>
      </c>
      <c r="AU85" s="83" t="s">
        <v>3559</v>
      </c>
      <c r="AV85" s="78" t="b">
        <v>0</v>
      </c>
      <c r="AW85" s="78" t="s">
        <v>3704</v>
      </c>
      <c r="AX85" s="83" t="s">
        <v>3786</v>
      </c>
      <c r="AY85" s="78" t="s">
        <v>66</v>
      </c>
      <c r="AZ85" s="78" t="str">
        <f>REPLACE(INDEX(GroupVertices[Group],MATCH(Vertices[[#This Row],[Vertex]],GroupVertices[Vertex],0)),1,1,"")</f>
        <v>14</v>
      </c>
      <c r="BA85" s="48"/>
      <c r="BB85" s="48"/>
      <c r="BC85" s="48"/>
      <c r="BD85" s="48"/>
      <c r="BE85" s="48"/>
      <c r="BF85" s="48"/>
      <c r="BG85" s="120" t="s">
        <v>5143</v>
      </c>
      <c r="BH85" s="120" t="s">
        <v>5143</v>
      </c>
      <c r="BI85" s="120" t="s">
        <v>5257</v>
      </c>
      <c r="BJ85" s="120" t="s">
        <v>5257</v>
      </c>
      <c r="BK85" s="120">
        <v>0</v>
      </c>
      <c r="BL85" s="123">
        <v>0</v>
      </c>
      <c r="BM85" s="120">
        <v>0</v>
      </c>
      <c r="BN85" s="123">
        <v>0</v>
      </c>
      <c r="BO85" s="120">
        <v>0</v>
      </c>
      <c r="BP85" s="123">
        <v>0</v>
      </c>
      <c r="BQ85" s="120">
        <v>20</v>
      </c>
      <c r="BR85" s="123">
        <v>100</v>
      </c>
      <c r="BS85" s="120">
        <v>20</v>
      </c>
      <c r="BT85" s="2"/>
      <c r="BU85" s="3"/>
      <c r="BV85" s="3"/>
      <c r="BW85" s="3"/>
      <c r="BX85" s="3"/>
    </row>
    <row r="86" spans="1:76" ht="15">
      <c r="A86" s="64" t="s">
        <v>265</v>
      </c>
      <c r="B86" s="65"/>
      <c r="C86" s="65" t="s">
        <v>64</v>
      </c>
      <c r="D86" s="66">
        <v>218.26811397196678</v>
      </c>
      <c r="E86" s="68"/>
      <c r="F86" s="100" t="s">
        <v>911</v>
      </c>
      <c r="G86" s="65"/>
      <c r="H86" s="69" t="s">
        <v>265</v>
      </c>
      <c r="I86" s="70"/>
      <c r="J86" s="70"/>
      <c r="K86" s="69" t="s">
        <v>4221</v>
      </c>
      <c r="L86" s="73">
        <v>7.572346797046009</v>
      </c>
      <c r="M86" s="74">
        <v>9488.9794921875</v>
      </c>
      <c r="N86" s="74">
        <v>7069.88134765625</v>
      </c>
      <c r="O86" s="75"/>
      <c r="P86" s="76"/>
      <c r="Q86" s="76"/>
      <c r="R86" s="86"/>
      <c r="S86" s="48">
        <v>3</v>
      </c>
      <c r="T86" s="48">
        <v>1</v>
      </c>
      <c r="U86" s="49">
        <v>12</v>
      </c>
      <c r="V86" s="49">
        <v>0.25</v>
      </c>
      <c r="W86" s="49">
        <v>0</v>
      </c>
      <c r="X86" s="49">
        <v>2.378376</v>
      </c>
      <c r="Y86" s="49">
        <v>0</v>
      </c>
      <c r="Z86" s="49">
        <v>0</v>
      </c>
      <c r="AA86" s="71">
        <v>86</v>
      </c>
      <c r="AB86" s="71"/>
      <c r="AC86" s="72"/>
      <c r="AD86" s="78" t="s">
        <v>2065</v>
      </c>
      <c r="AE86" s="78">
        <v>1050</v>
      </c>
      <c r="AF86" s="78">
        <v>161524</v>
      </c>
      <c r="AG86" s="78">
        <v>48896</v>
      </c>
      <c r="AH86" s="78">
        <v>1537</v>
      </c>
      <c r="AI86" s="78"/>
      <c r="AJ86" s="78" t="s">
        <v>2482</v>
      </c>
      <c r="AK86" s="78" t="s">
        <v>2836</v>
      </c>
      <c r="AL86" s="83" t="s">
        <v>3072</v>
      </c>
      <c r="AM86" s="78"/>
      <c r="AN86" s="80">
        <v>39905.618263888886</v>
      </c>
      <c r="AO86" s="83" t="s">
        <v>3270</v>
      </c>
      <c r="AP86" s="78" t="b">
        <v>0</v>
      </c>
      <c r="AQ86" s="78" t="b">
        <v>0</v>
      </c>
      <c r="AR86" s="78" t="b">
        <v>0</v>
      </c>
      <c r="AS86" s="78" t="s">
        <v>1909</v>
      </c>
      <c r="AT86" s="78">
        <v>5159</v>
      </c>
      <c r="AU86" s="83" t="s">
        <v>3559</v>
      </c>
      <c r="AV86" s="78" t="b">
        <v>1</v>
      </c>
      <c r="AW86" s="78" t="s">
        <v>3704</v>
      </c>
      <c r="AX86" s="83" t="s">
        <v>3787</v>
      </c>
      <c r="AY86" s="78" t="s">
        <v>66</v>
      </c>
      <c r="AZ86" s="78" t="str">
        <f>REPLACE(INDEX(GroupVertices[Group],MATCH(Vertices[[#This Row],[Vertex]],GroupVertices[Vertex],0)),1,1,"")</f>
        <v>15</v>
      </c>
      <c r="BA86" s="48" t="s">
        <v>775</v>
      </c>
      <c r="BB86" s="48" t="s">
        <v>775</v>
      </c>
      <c r="BC86" s="48" t="s">
        <v>805</v>
      </c>
      <c r="BD86" s="48" t="s">
        <v>805</v>
      </c>
      <c r="BE86" s="48" t="s">
        <v>827</v>
      </c>
      <c r="BF86" s="48" t="s">
        <v>827</v>
      </c>
      <c r="BG86" s="120" t="s">
        <v>4850</v>
      </c>
      <c r="BH86" s="120" t="s">
        <v>4850</v>
      </c>
      <c r="BI86" s="120" t="s">
        <v>5258</v>
      </c>
      <c r="BJ86" s="120" t="s">
        <v>5258</v>
      </c>
      <c r="BK86" s="120">
        <v>0</v>
      </c>
      <c r="BL86" s="123">
        <v>0</v>
      </c>
      <c r="BM86" s="120">
        <v>0</v>
      </c>
      <c r="BN86" s="123">
        <v>0</v>
      </c>
      <c r="BO86" s="120">
        <v>0</v>
      </c>
      <c r="BP86" s="123">
        <v>0</v>
      </c>
      <c r="BQ86" s="120">
        <v>21</v>
      </c>
      <c r="BR86" s="123">
        <v>100</v>
      </c>
      <c r="BS86" s="120">
        <v>21</v>
      </c>
      <c r="BT86" s="2"/>
      <c r="BU86" s="3"/>
      <c r="BV86" s="3"/>
      <c r="BW86" s="3"/>
      <c r="BX86" s="3"/>
    </row>
    <row r="87" spans="1:76" ht="15">
      <c r="A87" s="64" t="s">
        <v>557</v>
      </c>
      <c r="B87" s="65"/>
      <c r="C87" s="65" t="s">
        <v>64</v>
      </c>
      <c r="D87" s="66">
        <v>243.29412439609007</v>
      </c>
      <c r="E87" s="68"/>
      <c r="F87" s="100" t="s">
        <v>3609</v>
      </c>
      <c r="G87" s="65"/>
      <c r="H87" s="69" t="s">
        <v>557</v>
      </c>
      <c r="I87" s="70"/>
      <c r="J87" s="70"/>
      <c r="K87" s="69" t="s">
        <v>4222</v>
      </c>
      <c r="L87" s="73">
        <v>1</v>
      </c>
      <c r="M87" s="74">
        <v>9173.87109375</v>
      </c>
      <c r="N87" s="74">
        <v>7322.57958984375</v>
      </c>
      <c r="O87" s="75"/>
      <c r="P87" s="76"/>
      <c r="Q87" s="76"/>
      <c r="R87" s="86"/>
      <c r="S87" s="48">
        <v>1</v>
      </c>
      <c r="T87" s="48">
        <v>0</v>
      </c>
      <c r="U87" s="49">
        <v>0</v>
      </c>
      <c r="V87" s="49">
        <v>0.142857</v>
      </c>
      <c r="W87" s="49">
        <v>0</v>
      </c>
      <c r="X87" s="49">
        <v>0.655405</v>
      </c>
      <c r="Y87" s="49">
        <v>0</v>
      </c>
      <c r="Z87" s="49">
        <v>0</v>
      </c>
      <c r="AA87" s="71">
        <v>87</v>
      </c>
      <c r="AB87" s="71"/>
      <c r="AC87" s="72"/>
      <c r="AD87" s="78" t="s">
        <v>2066</v>
      </c>
      <c r="AE87" s="78">
        <v>592</v>
      </c>
      <c r="AF87" s="78">
        <v>233364</v>
      </c>
      <c r="AG87" s="78">
        <v>171006</v>
      </c>
      <c r="AH87" s="78">
        <v>342</v>
      </c>
      <c r="AI87" s="78"/>
      <c r="AJ87" s="78" t="s">
        <v>2483</v>
      </c>
      <c r="AK87" s="78" t="s">
        <v>2837</v>
      </c>
      <c r="AL87" s="83" t="s">
        <v>3073</v>
      </c>
      <c r="AM87" s="78"/>
      <c r="AN87" s="80">
        <v>40886.609444444446</v>
      </c>
      <c r="AO87" s="83" t="s">
        <v>3271</v>
      </c>
      <c r="AP87" s="78" t="b">
        <v>1</v>
      </c>
      <c r="AQ87" s="78" t="b">
        <v>0</v>
      </c>
      <c r="AR87" s="78" t="b">
        <v>0</v>
      </c>
      <c r="AS87" s="78" t="s">
        <v>1909</v>
      </c>
      <c r="AT87" s="78">
        <v>3529</v>
      </c>
      <c r="AU87" s="83" t="s">
        <v>3559</v>
      </c>
      <c r="AV87" s="78" t="b">
        <v>1</v>
      </c>
      <c r="AW87" s="78" t="s">
        <v>3704</v>
      </c>
      <c r="AX87" s="83" t="s">
        <v>3788</v>
      </c>
      <c r="AY87" s="78" t="s">
        <v>65</v>
      </c>
      <c r="AZ87" s="78" t="str">
        <f>REPLACE(INDEX(GroupVertices[Group],MATCH(Vertices[[#This Row],[Vertex]],GroupVertices[Vertex],0)),1,1,"")</f>
        <v>15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266</v>
      </c>
      <c r="B88" s="65"/>
      <c r="C88" s="65" t="s">
        <v>64</v>
      </c>
      <c r="D88" s="66">
        <v>162.17975252476126</v>
      </c>
      <c r="E88" s="68"/>
      <c r="F88" s="100" t="s">
        <v>912</v>
      </c>
      <c r="G88" s="65"/>
      <c r="H88" s="69" t="s">
        <v>266</v>
      </c>
      <c r="I88" s="70"/>
      <c r="J88" s="70"/>
      <c r="K88" s="69" t="s">
        <v>4223</v>
      </c>
      <c r="L88" s="73">
        <v>1</v>
      </c>
      <c r="M88" s="74">
        <v>6926.53271484375</v>
      </c>
      <c r="N88" s="74">
        <v>8993.2177734375</v>
      </c>
      <c r="O88" s="75"/>
      <c r="P88" s="76"/>
      <c r="Q88" s="76"/>
      <c r="R88" s="86"/>
      <c r="S88" s="48">
        <v>1</v>
      </c>
      <c r="T88" s="48">
        <v>1</v>
      </c>
      <c r="U88" s="49">
        <v>0</v>
      </c>
      <c r="V88" s="49">
        <v>0</v>
      </c>
      <c r="W88" s="49">
        <v>0</v>
      </c>
      <c r="X88" s="49">
        <v>0.999999</v>
      </c>
      <c r="Y88" s="49">
        <v>0</v>
      </c>
      <c r="Z88" s="49" t="s">
        <v>5710</v>
      </c>
      <c r="AA88" s="71">
        <v>88</v>
      </c>
      <c r="AB88" s="71"/>
      <c r="AC88" s="72"/>
      <c r="AD88" s="78" t="s">
        <v>2067</v>
      </c>
      <c r="AE88" s="78">
        <v>213</v>
      </c>
      <c r="AF88" s="78">
        <v>516</v>
      </c>
      <c r="AG88" s="78">
        <v>4977</v>
      </c>
      <c r="AH88" s="78">
        <v>3752</v>
      </c>
      <c r="AI88" s="78"/>
      <c r="AJ88" s="78" t="s">
        <v>2484</v>
      </c>
      <c r="AK88" s="78" t="s">
        <v>2838</v>
      </c>
      <c r="AL88" s="78"/>
      <c r="AM88" s="78"/>
      <c r="AN88" s="80">
        <v>42338.10346064815</v>
      </c>
      <c r="AO88" s="83" t="s">
        <v>3272</v>
      </c>
      <c r="AP88" s="78" t="b">
        <v>1</v>
      </c>
      <c r="AQ88" s="78" t="b">
        <v>0</v>
      </c>
      <c r="AR88" s="78" t="b">
        <v>0</v>
      </c>
      <c r="AS88" s="78" t="s">
        <v>1909</v>
      </c>
      <c r="AT88" s="78">
        <v>20</v>
      </c>
      <c r="AU88" s="83" t="s">
        <v>3559</v>
      </c>
      <c r="AV88" s="78" t="b">
        <v>0</v>
      </c>
      <c r="AW88" s="78" t="s">
        <v>3704</v>
      </c>
      <c r="AX88" s="83" t="s">
        <v>3789</v>
      </c>
      <c r="AY88" s="78" t="s">
        <v>66</v>
      </c>
      <c r="AZ88" s="78" t="str">
        <f>REPLACE(INDEX(GroupVertices[Group],MATCH(Vertices[[#This Row],[Vertex]],GroupVertices[Vertex],0)),1,1,"")</f>
        <v>5</v>
      </c>
      <c r="BA88" s="48" t="s">
        <v>776</v>
      </c>
      <c r="BB88" s="48" t="s">
        <v>776</v>
      </c>
      <c r="BC88" s="48" t="s">
        <v>801</v>
      </c>
      <c r="BD88" s="48" t="s">
        <v>801</v>
      </c>
      <c r="BE88" s="48" t="s">
        <v>828</v>
      </c>
      <c r="BF88" s="48" t="s">
        <v>828</v>
      </c>
      <c r="BG88" s="120" t="s">
        <v>5144</v>
      </c>
      <c r="BH88" s="120" t="s">
        <v>5144</v>
      </c>
      <c r="BI88" s="120" t="s">
        <v>5259</v>
      </c>
      <c r="BJ88" s="120" t="s">
        <v>5259</v>
      </c>
      <c r="BK88" s="120">
        <v>1</v>
      </c>
      <c r="BL88" s="123">
        <v>3.4482758620689653</v>
      </c>
      <c r="BM88" s="120">
        <v>0</v>
      </c>
      <c r="BN88" s="123">
        <v>0</v>
      </c>
      <c r="BO88" s="120">
        <v>0</v>
      </c>
      <c r="BP88" s="123">
        <v>0</v>
      </c>
      <c r="BQ88" s="120">
        <v>28</v>
      </c>
      <c r="BR88" s="123">
        <v>96.55172413793103</v>
      </c>
      <c r="BS88" s="120">
        <v>29</v>
      </c>
      <c r="BT88" s="2"/>
      <c r="BU88" s="3"/>
      <c r="BV88" s="3"/>
      <c r="BW88" s="3"/>
      <c r="BX88" s="3"/>
    </row>
    <row r="89" spans="1:76" ht="15">
      <c r="A89" s="64" t="s">
        <v>267</v>
      </c>
      <c r="B89" s="65"/>
      <c r="C89" s="65" t="s">
        <v>64</v>
      </c>
      <c r="D89" s="66">
        <v>163.00117976000737</v>
      </c>
      <c r="E89" s="68"/>
      <c r="F89" s="100" t="s">
        <v>913</v>
      </c>
      <c r="G89" s="65"/>
      <c r="H89" s="69" t="s">
        <v>267</v>
      </c>
      <c r="I89" s="70"/>
      <c r="J89" s="70"/>
      <c r="K89" s="69" t="s">
        <v>4224</v>
      </c>
      <c r="L89" s="73">
        <v>1</v>
      </c>
      <c r="M89" s="74">
        <v>9323.8828125</v>
      </c>
      <c r="N89" s="74">
        <v>6587.57666015625</v>
      </c>
      <c r="O89" s="75"/>
      <c r="P89" s="76"/>
      <c r="Q89" s="76"/>
      <c r="R89" s="86"/>
      <c r="S89" s="48">
        <v>0</v>
      </c>
      <c r="T89" s="48">
        <v>1</v>
      </c>
      <c r="U89" s="49">
        <v>0</v>
      </c>
      <c r="V89" s="49">
        <v>0.142857</v>
      </c>
      <c r="W89" s="49">
        <v>0</v>
      </c>
      <c r="X89" s="49">
        <v>0.655405</v>
      </c>
      <c r="Y89" s="49">
        <v>0</v>
      </c>
      <c r="Z89" s="49">
        <v>0</v>
      </c>
      <c r="AA89" s="71">
        <v>89</v>
      </c>
      <c r="AB89" s="71"/>
      <c r="AC89" s="72"/>
      <c r="AD89" s="78" t="s">
        <v>2068</v>
      </c>
      <c r="AE89" s="78">
        <v>1806</v>
      </c>
      <c r="AF89" s="78">
        <v>2874</v>
      </c>
      <c r="AG89" s="78">
        <v>229962</v>
      </c>
      <c r="AH89" s="78">
        <v>8561</v>
      </c>
      <c r="AI89" s="78"/>
      <c r="AJ89" s="78" t="s">
        <v>2485</v>
      </c>
      <c r="AK89" s="78" t="s">
        <v>2839</v>
      </c>
      <c r="AL89" s="83" t="s">
        <v>3074</v>
      </c>
      <c r="AM89" s="78"/>
      <c r="AN89" s="80">
        <v>39999.82486111111</v>
      </c>
      <c r="AO89" s="83" t="s">
        <v>3273</v>
      </c>
      <c r="AP89" s="78" t="b">
        <v>0</v>
      </c>
      <c r="AQ89" s="78" t="b">
        <v>0</v>
      </c>
      <c r="AR89" s="78" t="b">
        <v>0</v>
      </c>
      <c r="AS89" s="78" t="s">
        <v>1909</v>
      </c>
      <c r="AT89" s="78">
        <v>163</v>
      </c>
      <c r="AU89" s="83" t="s">
        <v>3565</v>
      </c>
      <c r="AV89" s="78" t="b">
        <v>0</v>
      </c>
      <c r="AW89" s="78" t="s">
        <v>3704</v>
      </c>
      <c r="AX89" s="83" t="s">
        <v>3790</v>
      </c>
      <c r="AY89" s="78" t="s">
        <v>66</v>
      </c>
      <c r="AZ89" s="78" t="str">
        <f>REPLACE(INDEX(GroupVertices[Group],MATCH(Vertices[[#This Row],[Vertex]],GroupVertices[Vertex],0)),1,1,"")</f>
        <v>15</v>
      </c>
      <c r="BA89" s="48"/>
      <c r="BB89" s="48"/>
      <c r="BC89" s="48"/>
      <c r="BD89" s="48"/>
      <c r="BE89" s="48" t="s">
        <v>829</v>
      </c>
      <c r="BF89" s="48" t="s">
        <v>829</v>
      </c>
      <c r="BG89" s="120" t="s">
        <v>5145</v>
      </c>
      <c r="BH89" s="120" t="s">
        <v>5145</v>
      </c>
      <c r="BI89" s="120" t="s">
        <v>5260</v>
      </c>
      <c r="BJ89" s="120" t="s">
        <v>5260</v>
      </c>
      <c r="BK89" s="120">
        <v>0</v>
      </c>
      <c r="BL89" s="123">
        <v>0</v>
      </c>
      <c r="BM89" s="120">
        <v>0</v>
      </c>
      <c r="BN89" s="123">
        <v>0</v>
      </c>
      <c r="BO89" s="120">
        <v>0</v>
      </c>
      <c r="BP89" s="123">
        <v>0</v>
      </c>
      <c r="BQ89" s="120">
        <v>20</v>
      </c>
      <c r="BR89" s="123">
        <v>100</v>
      </c>
      <c r="BS89" s="120">
        <v>20</v>
      </c>
      <c r="BT89" s="2"/>
      <c r="BU89" s="3"/>
      <c r="BV89" s="3"/>
      <c r="BW89" s="3"/>
      <c r="BX89" s="3"/>
    </row>
    <row r="90" spans="1:76" ht="15">
      <c r="A90" s="64" t="s">
        <v>268</v>
      </c>
      <c r="B90" s="65"/>
      <c r="C90" s="65" t="s">
        <v>64</v>
      </c>
      <c r="D90" s="66">
        <v>162.12540873820552</v>
      </c>
      <c r="E90" s="68"/>
      <c r="F90" s="100" t="s">
        <v>914</v>
      </c>
      <c r="G90" s="65"/>
      <c r="H90" s="69" t="s">
        <v>268</v>
      </c>
      <c r="I90" s="70"/>
      <c r="J90" s="70"/>
      <c r="K90" s="69" t="s">
        <v>4225</v>
      </c>
      <c r="L90" s="73">
        <v>1</v>
      </c>
      <c r="M90" s="74">
        <v>9804.087890625</v>
      </c>
      <c r="N90" s="74">
        <v>6817.18359375</v>
      </c>
      <c r="O90" s="75"/>
      <c r="P90" s="76"/>
      <c r="Q90" s="76"/>
      <c r="R90" s="86"/>
      <c r="S90" s="48">
        <v>0</v>
      </c>
      <c r="T90" s="48">
        <v>1</v>
      </c>
      <c r="U90" s="49">
        <v>0</v>
      </c>
      <c r="V90" s="49">
        <v>0.142857</v>
      </c>
      <c r="W90" s="49">
        <v>0</v>
      </c>
      <c r="X90" s="49">
        <v>0.655405</v>
      </c>
      <c r="Y90" s="49">
        <v>0</v>
      </c>
      <c r="Z90" s="49">
        <v>0</v>
      </c>
      <c r="AA90" s="71">
        <v>90</v>
      </c>
      <c r="AB90" s="71"/>
      <c r="AC90" s="72"/>
      <c r="AD90" s="78" t="s">
        <v>2069</v>
      </c>
      <c r="AE90" s="78">
        <v>542</v>
      </c>
      <c r="AF90" s="78">
        <v>360</v>
      </c>
      <c r="AG90" s="78">
        <v>7452</v>
      </c>
      <c r="AH90" s="78">
        <v>40020</v>
      </c>
      <c r="AI90" s="78"/>
      <c r="AJ90" s="78"/>
      <c r="AK90" s="78"/>
      <c r="AL90" s="78"/>
      <c r="AM90" s="78"/>
      <c r="AN90" s="80">
        <v>42554.032164351855</v>
      </c>
      <c r="AO90" s="83" t="s">
        <v>3274</v>
      </c>
      <c r="AP90" s="78" t="b">
        <v>0</v>
      </c>
      <c r="AQ90" s="78" t="b">
        <v>0</v>
      </c>
      <c r="AR90" s="78" t="b">
        <v>0</v>
      </c>
      <c r="AS90" s="78" t="s">
        <v>1909</v>
      </c>
      <c r="AT90" s="78">
        <v>5</v>
      </c>
      <c r="AU90" s="83" t="s">
        <v>3559</v>
      </c>
      <c r="AV90" s="78" t="b">
        <v>0</v>
      </c>
      <c r="AW90" s="78" t="s">
        <v>3704</v>
      </c>
      <c r="AX90" s="83" t="s">
        <v>3791</v>
      </c>
      <c r="AY90" s="78" t="s">
        <v>66</v>
      </c>
      <c r="AZ90" s="78" t="str">
        <f>REPLACE(INDEX(GroupVertices[Group],MATCH(Vertices[[#This Row],[Vertex]],GroupVertices[Vertex],0)),1,1,"")</f>
        <v>15</v>
      </c>
      <c r="BA90" s="48"/>
      <c r="BB90" s="48"/>
      <c r="BC90" s="48"/>
      <c r="BD90" s="48"/>
      <c r="BE90" s="48" t="s">
        <v>829</v>
      </c>
      <c r="BF90" s="48" t="s">
        <v>829</v>
      </c>
      <c r="BG90" s="120" t="s">
        <v>5145</v>
      </c>
      <c r="BH90" s="120" t="s">
        <v>5145</v>
      </c>
      <c r="BI90" s="120" t="s">
        <v>5260</v>
      </c>
      <c r="BJ90" s="120" t="s">
        <v>5260</v>
      </c>
      <c r="BK90" s="120">
        <v>0</v>
      </c>
      <c r="BL90" s="123">
        <v>0</v>
      </c>
      <c r="BM90" s="120">
        <v>0</v>
      </c>
      <c r="BN90" s="123">
        <v>0</v>
      </c>
      <c r="BO90" s="120">
        <v>0</v>
      </c>
      <c r="BP90" s="123">
        <v>0</v>
      </c>
      <c r="BQ90" s="120">
        <v>20</v>
      </c>
      <c r="BR90" s="123">
        <v>100</v>
      </c>
      <c r="BS90" s="120">
        <v>20</v>
      </c>
      <c r="BT90" s="2"/>
      <c r="BU90" s="3"/>
      <c r="BV90" s="3"/>
      <c r="BW90" s="3"/>
      <c r="BX90" s="3"/>
    </row>
    <row r="91" spans="1:76" ht="15">
      <c r="A91" s="64" t="s">
        <v>269</v>
      </c>
      <c r="B91" s="65"/>
      <c r="C91" s="65" t="s">
        <v>64</v>
      </c>
      <c r="D91" s="66">
        <v>162.6573508027606</v>
      </c>
      <c r="E91" s="68"/>
      <c r="F91" s="100" t="s">
        <v>915</v>
      </c>
      <c r="G91" s="65"/>
      <c r="H91" s="69" t="s">
        <v>269</v>
      </c>
      <c r="I91" s="70"/>
      <c r="J91" s="70"/>
      <c r="K91" s="69" t="s">
        <v>4226</v>
      </c>
      <c r="L91" s="73">
        <v>1.5476955664205008</v>
      </c>
      <c r="M91" s="74">
        <v>6906.3916015625</v>
      </c>
      <c r="N91" s="74">
        <v>3917.25537109375</v>
      </c>
      <c r="O91" s="75"/>
      <c r="P91" s="76"/>
      <c r="Q91" s="76"/>
      <c r="R91" s="86"/>
      <c r="S91" s="48">
        <v>1</v>
      </c>
      <c r="T91" s="48">
        <v>2</v>
      </c>
      <c r="U91" s="49">
        <v>1</v>
      </c>
      <c r="V91" s="49">
        <v>0.333333</v>
      </c>
      <c r="W91" s="49">
        <v>0</v>
      </c>
      <c r="X91" s="49">
        <v>1.18085</v>
      </c>
      <c r="Y91" s="49">
        <v>0.3333333333333333</v>
      </c>
      <c r="Z91" s="49">
        <v>0</v>
      </c>
      <c r="AA91" s="71">
        <v>91</v>
      </c>
      <c r="AB91" s="71"/>
      <c r="AC91" s="72"/>
      <c r="AD91" s="78" t="s">
        <v>2070</v>
      </c>
      <c r="AE91" s="78">
        <v>4997</v>
      </c>
      <c r="AF91" s="78">
        <v>1887</v>
      </c>
      <c r="AG91" s="78">
        <v>69193</v>
      </c>
      <c r="AH91" s="78">
        <v>125507</v>
      </c>
      <c r="AI91" s="78"/>
      <c r="AJ91" s="78"/>
      <c r="AK91" s="78"/>
      <c r="AL91" s="78"/>
      <c r="AM91" s="78"/>
      <c r="AN91" s="80">
        <v>39581.29021990741</v>
      </c>
      <c r="AO91" s="83" t="s">
        <v>3275</v>
      </c>
      <c r="AP91" s="78" t="b">
        <v>1</v>
      </c>
      <c r="AQ91" s="78" t="b">
        <v>0</v>
      </c>
      <c r="AR91" s="78" t="b">
        <v>0</v>
      </c>
      <c r="AS91" s="78" t="s">
        <v>1909</v>
      </c>
      <c r="AT91" s="78">
        <v>98</v>
      </c>
      <c r="AU91" s="83" t="s">
        <v>3559</v>
      </c>
      <c r="AV91" s="78" t="b">
        <v>0</v>
      </c>
      <c r="AW91" s="78" t="s">
        <v>3704</v>
      </c>
      <c r="AX91" s="83" t="s">
        <v>3792</v>
      </c>
      <c r="AY91" s="78" t="s">
        <v>66</v>
      </c>
      <c r="AZ91" s="78" t="str">
        <f>REPLACE(INDEX(GroupVertices[Group],MATCH(Vertices[[#This Row],[Vertex]],GroupVertices[Vertex],0)),1,1,"")</f>
        <v>19</v>
      </c>
      <c r="BA91" s="48"/>
      <c r="BB91" s="48"/>
      <c r="BC91" s="48"/>
      <c r="BD91" s="48"/>
      <c r="BE91" s="48"/>
      <c r="BF91" s="48"/>
      <c r="BG91" s="120" t="s">
        <v>5146</v>
      </c>
      <c r="BH91" s="120" t="s">
        <v>5146</v>
      </c>
      <c r="BI91" s="120" t="s">
        <v>5261</v>
      </c>
      <c r="BJ91" s="120" t="s">
        <v>5261</v>
      </c>
      <c r="BK91" s="120">
        <v>0</v>
      </c>
      <c r="BL91" s="123">
        <v>0</v>
      </c>
      <c r="BM91" s="120">
        <v>1</v>
      </c>
      <c r="BN91" s="123">
        <v>4.761904761904762</v>
      </c>
      <c r="BO91" s="120">
        <v>0</v>
      </c>
      <c r="BP91" s="123">
        <v>0</v>
      </c>
      <c r="BQ91" s="120">
        <v>20</v>
      </c>
      <c r="BR91" s="123">
        <v>95.23809523809524</v>
      </c>
      <c r="BS91" s="120">
        <v>21</v>
      </c>
      <c r="BT91" s="2"/>
      <c r="BU91" s="3"/>
      <c r="BV91" s="3"/>
      <c r="BW91" s="3"/>
      <c r="BX91" s="3"/>
    </row>
    <row r="92" spans="1:76" ht="15">
      <c r="A92" s="64" t="s">
        <v>558</v>
      </c>
      <c r="B92" s="65"/>
      <c r="C92" s="65" t="s">
        <v>64</v>
      </c>
      <c r="D92" s="66">
        <v>287.3376732538679</v>
      </c>
      <c r="E92" s="68"/>
      <c r="F92" s="100" t="s">
        <v>3610</v>
      </c>
      <c r="G92" s="65"/>
      <c r="H92" s="69" t="s">
        <v>558</v>
      </c>
      <c r="I92" s="70"/>
      <c r="J92" s="70"/>
      <c r="K92" s="69" t="s">
        <v>4227</v>
      </c>
      <c r="L92" s="73">
        <v>1</v>
      </c>
      <c r="M92" s="74">
        <v>6367.13427734375</v>
      </c>
      <c r="N92" s="74">
        <v>4200.1630859375</v>
      </c>
      <c r="O92" s="75"/>
      <c r="P92" s="76"/>
      <c r="Q92" s="76"/>
      <c r="R92" s="86"/>
      <c r="S92" s="48">
        <v>2</v>
      </c>
      <c r="T92" s="48">
        <v>0</v>
      </c>
      <c r="U92" s="49">
        <v>0</v>
      </c>
      <c r="V92" s="49">
        <v>0.25</v>
      </c>
      <c r="W92" s="49">
        <v>0</v>
      </c>
      <c r="X92" s="49">
        <v>0.819148</v>
      </c>
      <c r="Y92" s="49">
        <v>0.5</v>
      </c>
      <c r="Z92" s="49">
        <v>0</v>
      </c>
      <c r="AA92" s="71">
        <v>92</v>
      </c>
      <c r="AB92" s="71"/>
      <c r="AC92" s="72"/>
      <c r="AD92" s="78" t="s">
        <v>2071</v>
      </c>
      <c r="AE92" s="78">
        <v>1117</v>
      </c>
      <c r="AF92" s="78">
        <v>359796</v>
      </c>
      <c r="AG92" s="78">
        <v>64585</v>
      </c>
      <c r="AH92" s="78">
        <v>19376</v>
      </c>
      <c r="AI92" s="78"/>
      <c r="AJ92" s="78" t="s">
        <v>2486</v>
      </c>
      <c r="AK92" s="78" t="s">
        <v>2840</v>
      </c>
      <c r="AL92" s="83" t="s">
        <v>3075</v>
      </c>
      <c r="AM92" s="78"/>
      <c r="AN92" s="80">
        <v>40911.69168981481</v>
      </c>
      <c r="AO92" s="83" t="s">
        <v>3276</v>
      </c>
      <c r="AP92" s="78" t="b">
        <v>0</v>
      </c>
      <c r="AQ92" s="78" t="b">
        <v>0</v>
      </c>
      <c r="AR92" s="78" t="b">
        <v>0</v>
      </c>
      <c r="AS92" s="78" t="s">
        <v>1909</v>
      </c>
      <c r="AT92" s="78">
        <v>4292</v>
      </c>
      <c r="AU92" s="83" t="s">
        <v>3559</v>
      </c>
      <c r="AV92" s="78" t="b">
        <v>1</v>
      </c>
      <c r="AW92" s="78" t="s">
        <v>3704</v>
      </c>
      <c r="AX92" s="83" t="s">
        <v>3793</v>
      </c>
      <c r="AY92" s="78" t="s">
        <v>65</v>
      </c>
      <c r="AZ92" s="78" t="str">
        <f>REPLACE(INDEX(GroupVertices[Group],MATCH(Vertices[[#This Row],[Vertex]],GroupVertices[Vertex],0)),1,1,"")</f>
        <v>19</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270</v>
      </c>
      <c r="B93" s="65"/>
      <c r="C93" s="65" t="s">
        <v>64</v>
      </c>
      <c r="D93" s="66">
        <v>162.97296279391114</v>
      </c>
      <c r="E93" s="68"/>
      <c r="F93" s="100" t="s">
        <v>916</v>
      </c>
      <c r="G93" s="65"/>
      <c r="H93" s="69" t="s">
        <v>270</v>
      </c>
      <c r="I93" s="70"/>
      <c r="J93" s="70"/>
      <c r="K93" s="69" t="s">
        <v>4228</v>
      </c>
      <c r="L93" s="73">
        <v>1.5476955664205008</v>
      </c>
      <c r="M93" s="74">
        <v>6680.44921875</v>
      </c>
      <c r="N93" s="74">
        <v>4752.4658203125</v>
      </c>
      <c r="O93" s="75"/>
      <c r="P93" s="76"/>
      <c r="Q93" s="76"/>
      <c r="R93" s="86"/>
      <c r="S93" s="48">
        <v>0</v>
      </c>
      <c r="T93" s="48">
        <v>3</v>
      </c>
      <c r="U93" s="49">
        <v>1</v>
      </c>
      <c r="V93" s="49">
        <v>0.333333</v>
      </c>
      <c r="W93" s="49">
        <v>0</v>
      </c>
      <c r="X93" s="49">
        <v>1.18085</v>
      </c>
      <c r="Y93" s="49">
        <v>0.3333333333333333</v>
      </c>
      <c r="Z93" s="49">
        <v>0</v>
      </c>
      <c r="AA93" s="71">
        <v>93</v>
      </c>
      <c r="AB93" s="71"/>
      <c r="AC93" s="72"/>
      <c r="AD93" s="78" t="s">
        <v>2072</v>
      </c>
      <c r="AE93" s="78">
        <v>2468</v>
      </c>
      <c r="AF93" s="78">
        <v>2793</v>
      </c>
      <c r="AG93" s="78">
        <v>326798</v>
      </c>
      <c r="AH93" s="78">
        <v>145958</v>
      </c>
      <c r="AI93" s="78"/>
      <c r="AJ93" s="78" t="s">
        <v>2487</v>
      </c>
      <c r="AK93" s="78" t="s">
        <v>2841</v>
      </c>
      <c r="AL93" s="78"/>
      <c r="AM93" s="78"/>
      <c r="AN93" s="80">
        <v>42508.12478009259</v>
      </c>
      <c r="AO93" s="78"/>
      <c r="AP93" s="78" t="b">
        <v>1</v>
      </c>
      <c r="AQ93" s="78" t="b">
        <v>0</v>
      </c>
      <c r="AR93" s="78" t="b">
        <v>1</v>
      </c>
      <c r="AS93" s="78" t="s">
        <v>1909</v>
      </c>
      <c r="AT93" s="78">
        <v>104</v>
      </c>
      <c r="AU93" s="78"/>
      <c r="AV93" s="78" t="b">
        <v>0</v>
      </c>
      <c r="AW93" s="78" t="s">
        <v>3704</v>
      </c>
      <c r="AX93" s="83" t="s">
        <v>3794</v>
      </c>
      <c r="AY93" s="78" t="s">
        <v>66</v>
      </c>
      <c r="AZ93" s="78" t="str">
        <f>REPLACE(INDEX(GroupVertices[Group],MATCH(Vertices[[#This Row],[Vertex]],GroupVertices[Vertex],0)),1,1,"")</f>
        <v>19</v>
      </c>
      <c r="BA93" s="48"/>
      <c r="BB93" s="48"/>
      <c r="BC93" s="48"/>
      <c r="BD93" s="48"/>
      <c r="BE93" s="48"/>
      <c r="BF93" s="48"/>
      <c r="BG93" s="120" t="s">
        <v>5147</v>
      </c>
      <c r="BH93" s="120" t="s">
        <v>5147</v>
      </c>
      <c r="BI93" s="120" t="s">
        <v>5262</v>
      </c>
      <c r="BJ93" s="120" t="s">
        <v>5262</v>
      </c>
      <c r="BK93" s="120">
        <v>0</v>
      </c>
      <c r="BL93" s="123">
        <v>0</v>
      </c>
      <c r="BM93" s="120">
        <v>0</v>
      </c>
      <c r="BN93" s="123">
        <v>0</v>
      </c>
      <c r="BO93" s="120">
        <v>0</v>
      </c>
      <c r="BP93" s="123">
        <v>0</v>
      </c>
      <c r="BQ93" s="120">
        <v>20</v>
      </c>
      <c r="BR93" s="123">
        <v>100</v>
      </c>
      <c r="BS93" s="120">
        <v>20</v>
      </c>
      <c r="BT93" s="2"/>
      <c r="BU93" s="3"/>
      <c r="BV93" s="3"/>
      <c r="BW93" s="3"/>
      <c r="BX93" s="3"/>
    </row>
    <row r="94" spans="1:76" ht="15">
      <c r="A94" s="64" t="s">
        <v>559</v>
      </c>
      <c r="B94" s="65"/>
      <c r="C94" s="65" t="s">
        <v>64</v>
      </c>
      <c r="D94" s="66">
        <v>162.94822940387616</v>
      </c>
      <c r="E94" s="68"/>
      <c r="F94" s="100" t="s">
        <v>3611</v>
      </c>
      <c r="G94" s="65"/>
      <c r="H94" s="69" t="s">
        <v>559</v>
      </c>
      <c r="I94" s="70"/>
      <c r="J94" s="70"/>
      <c r="K94" s="69" t="s">
        <v>4229</v>
      </c>
      <c r="L94" s="73">
        <v>1</v>
      </c>
      <c r="M94" s="74">
        <v>6756.39501953125</v>
      </c>
      <c r="N94" s="74">
        <v>4067.660400390625</v>
      </c>
      <c r="O94" s="75"/>
      <c r="P94" s="76"/>
      <c r="Q94" s="76"/>
      <c r="R94" s="86"/>
      <c r="S94" s="48">
        <v>2</v>
      </c>
      <c r="T94" s="48">
        <v>0</v>
      </c>
      <c r="U94" s="49">
        <v>0</v>
      </c>
      <c r="V94" s="49">
        <v>0.25</v>
      </c>
      <c r="W94" s="49">
        <v>0</v>
      </c>
      <c r="X94" s="49">
        <v>0.819148</v>
      </c>
      <c r="Y94" s="49">
        <v>0.5</v>
      </c>
      <c r="Z94" s="49">
        <v>0</v>
      </c>
      <c r="AA94" s="71">
        <v>94</v>
      </c>
      <c r="AB94" s="71"/>
      <c r="AC94" s="72"/>
      <c r="AD94" s="78" t="s">
        <v>2073</v>
      </c>
      <c r="AE94" s="78">
        <v>1815</v>
      </c>
      <c r="AF94" s="78">
        <v>2722</v>
      </c>
      <c r="AG94" s="78">
        <v>15627</v>
      </c>
      <c r="AH94" s="78">
        <v>149668</v>
      </c>
      <c r="AI94" s="78"/>
      <c r="AJ94" s="78" t="s">
        <v>2488</v>
      </c>
      <c r="AK94" s="78" t="s">
        <v>2842</v>
      </c>
      <c r="AL94" s="78"/>
      <c r="AM94" s="78"/>
      <c r="AN94" s="80">
        <v>42770.88146990741</v>
      </c>
      <c r="AO94" s="83" t="s">
        <v>3277</v>
      </c>
      <c r="AP94" s="78" t="b">
        <v>1</v>
      </c>
      <c r="AQ94" s="78" t="b">
        <v>0</v>
      </c>
      <c r="AR94" s="78" t="b">
        <v>0</v>
      </c>
      <c r="AS94" s="78" t="s">
        <v>1909</v>
      </c>
      <c r="AT94" s="78">
        <v>5</v>
      </c>
      <c r="AU94" s="78"/>
      <c r="AV94" s="78" t="b">
        <v>0</v>
      </c>
      <c r="AW94" s="78" t="s">
        <v>3704</v>
      </c>
      <c r="AX94" s="83" t="s">
        <v>3795</v>
      </c>
      <c r="AY94" s="78" t="s">
        <v>65</v>
      </c>
      <c r="AZ94" s="78" t="str">
        <f>REPLACE(INDEX(GroupVertices[Group],MATCH(Vertices[[#This Row],[Vertex]],GroupVertices[Vertex],0)),1,1,"")</f>
        <v>19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271</v>
      </c>
      <c r="B95" s="65"/>
      <c r="C95" s="65" t="s">
        <v>64</v>
      </c>
      <c r="D95" s="66">
        <v>165.19374253296718</v>
      </c>
      <c r="E95" s="68"/>
      <c r="F95" s="100" t="s">
        <v>917</v>
      </c>
      <c r="G95" s="65"/>
      <c r="H95" s="69" t="s">
        <v>271</v>
      </c>
      <c r="I95" s="70"/>
      <c r="J95" s="70"/>
      <c r="K95" s="69" t="s">
        <v>4230</v>
      </c>
      <c r="L95" s="73">
        <v>1</v>
      </c>
      <c r="M95" s="74">
        <v>9654.0771484375</v>
      </c>
      <c r="N95" s="74">
        <v>7552.18603515625</v>
      </c>
      <c r="O95" s="75"/>
      <c r="P95" s="76"/>
      <c r="Q95" s="76"/>
      <c r="R95" s="86"/>
      <c r="S95" s="48">
        <v>0</v>
      </c>
      <c r="T95" s="48">
        <v>1</v>
      </c>
      <c r="U95" s="49">
        <v>0</v>
      </c>
      <c r="V95" s="49">
        <v>0.142857</v>
      </c>
      <c r="W95" s="49">
        <v>0</v>
      </c>
      <c r="X95" s="49">
        <v>0.655405</v>
      </c>
      <c r="Y95" s="49">
        <v>0</v>
      </c>
      <c r="Z95" s="49">
        <v>0</v>
      </c>
      <c r="AA95" s="71">
        <v>95</v>
      </c>
      <c r="AB95" s="71"/>
      <c r="AC95" s="72"/>
      <c r="AD95" s="78" t="s">
        <v>2074</v>
      </c>
      <c r="AE95" s="78">
        <v>5368</v>
      </c>
      <c r="AF95" s="78">
        <v>9168</v>
      </c>
      <c r="AG95" s="78">
        <v>151038</v>
      </c>
      <c r="AH95" s="78">
        <v>26229</v>
      </c>
      <c r="AI95" s="78"/>
      <c r="AJ95" s="78" t="s">
        <v>2489</v>
      </c>
      <c r="AK95" s="78" t="s">
        <v>2843</v>
      </c>
      <c r="AL95" s="83" t="s">
        <v>3076</v>
      </c>
      <c r="AM95" s="78"/>
      <c r="AN95" s="80">
        <v>39927.93938657407</v>
      </c>
      <c r="AO95" s="83" t="s">
        <v>3278</v>
      </c>
      <c r="AP95" s="78" t="b">
        <v>0</v>
      </c>
      <c r="AQ95" s="78" t="b">
        <v>0</v>
      </c>
      <c r="AR95" s="78" t="b">
        <v>1</v>
      </c>
      <c r="AS95" s="78" t="s">
        <v>1909</v>
      </c>
      <c r="AT95" s="78">
        <v>484</v>
      </c>
      <c r="AU95" s="83" t="s">
        <v>3559</v>
      </c>
      <c r="AV95" s="78" t="b">
        <v>0</v>
      </c>
      <c r="AW95" s="78" t="s">
        <v>3704</v>
      </c>
      <c r="AX95" s="83" t="s">
        <v>3796</v>
      </c>
      <c r="AY95" s="78" t="s">
        <v>66</v>
      </c>
      <c r="AZ95" s="78" t="str">
        <f>REPLACE(INDEX(GroupVertices[Group],MATCH(Vertices[[#This Row],[Vertex]],GroupVertices[Vertex],0)),1,1,"")</f>
        <v>15</v>
      </c>
      <c r="BA95" s="48"/>
      <c r="BB95" s="48"/>
      <c r="BC95" s="48"/>
      <c r="BD95" s="48"/>
      <c r="BE95" s="48" t="s">
        <v>829</v>
      </c>
      <c r="BF95" s="48" t="s">
        <v>829</v>
      </c>
      <c r="BG95" s="120" t="s">
        <v>5145</v>
      </c>
      <c r="BH95" s="120" t="s">
        <v>5145</v>
      </c>
      <c r="BI95" s="120" t="s">
        <v>5260</v>
      </c>
      <c r="BJ95" s="120" t="s">
        <v>5260</v>
      </c>
      <c r="BK95" s="120">
        <v>0</v>
      </c>
      <c r="BL95" s="123">
        <v>0</v>
      </c>
      <c r="BM95" s="120">
        <v>0</v>
      </c>
      <c r="BN95" s="123">
        <v>0</v>
      </c>
      <c r="BO95" s="120">
        <v>0</v>
      </c>
      <c r="BP95" s="123">
        <v>0</v>
      </c>
      <c r="BQ95" s="120">
        <v>20</v>
      </c>
      <c r="BR95" s="123">
        <v>100</v>
      </c>
      <c r="BS95" s="120">
        <v>20</v>
      </c>
      <c r="BT95" s="2"/>
      <c r="BU95" s="3"/>
      <c r="BV95" s="3"/>
      <c r="BW95" s="3"/>
      <c r="BX95" s="3"/>
    </row>
    <row r="96" spans="1:76" ht="15">
      <c r="A96" s="64" t="s">
        <v>273</v>
      </c>
      <c r="B96" s="65"/>
      <c r="C96" s="65" t="s">
        <v>64</v>
      </c>
      <c r="D96" s="66">
        <v>162.17034686939581</v>
      </c>
      <c r="E96" s="68"/>
      <c r="F96" s="100" t="s">
        <v>918</v>
      </c>
      <c r="G96" s="65"/>
      <c r="H96" s="69" t="s">
        <v>273</v>
      </c>
      <c r="I96" s="70"/>
      <c r="J96" s="70"/>
      <c r="K96" s="69" t="s">
        <v>4231</v>
      </c>
      <c r="L96" s="73">
        <v>1</v>
      </c>
      <c r="M96" s="74">
        <v>6756.52197265625</v>
      </c>
      <c r="N96" s="74">
        <v>5245.1396484375</v>
      </c>
      <c r="O96" s="75"/>
      <c r="P96" s="76"/>
      <c r="Q96" s="76"/>
      <c r="R96" s="86"/>
      <c r="S96" s="48">
        <v>0</v>
      </c>
      <c r="T96" s="48">
        <v>1</v>
      </c>
      <c r="U96" s="49">
        <v>0</v>
      </c>
      <c r="V96" s="49">
        <v>0.142857</v>
      </c>
      <c r="W96" s="49">
        <v>0</v>
      </c>
      <c r="X96" s="49">
        <v>0.595237</v>
      </c>
      <c r="Y96" s="49">
        <v>0</v>
      </c>
      <c r="Z96" s="49">
        <v>0</v>
      </c>
      <c r="AA96" s="71">
        <v>96</v>
      </c>
      <c r="AB96" s="71"/>
      <c r="AC96" s="72"/>
      <c r="AD96" s="78" t="s">
        <v>2075</v>
      </c>
      <c r="AE96" s="78">
        <v>8</v>
      </c>
      <c r="AF96" s="78">
        <v>489</v>
      </c>
      <c r="AG96" s="78">
        <v>2255</v>
      </c>
      <c r="AH96" s="78">
        <v>242</v>
      </c>
      <c r="AI96" s="78"/>
      <c r="AJ96" s="78"/>
      <c r="AK96" s="78"/>
      <c r="AL96" s="83" t="s">
        <v>3077</v>
      </c>
      <c r="AM96" s="78"/>
      <c r="AN96" s="80">
        <v>41205.59233796296</v>
      </c>
      <c r="AO96" s="83" t="s">
        <v>3279</v>
      </c>
      <c r="AP96" s="78" t="b">
        <v>1</v>
      </c>
      <c r="AQ96" s="78" t="b">
        <v>0</v>
      </c>
      <c r="AR96" s="78" t="b">
        <v>0</v>
      </c>
      <c r="AS96" s="78" t="s">
        <v>1911</v>
      </c>
      <c r="AT96" s="78">
        <v>0</v>
      </c>
      <c r="AU96" s="83" t="s">
        <v>3559</v>
      </c>
      <c r="AV96" s="78" t="b">
        <v>0</v>
      </c>
      <c r="AW96" s="78" t="s">
        <v>3704</v>
      </c>
      <c r="AX96" s="83" t="s">
        <v>3797</v>
      </c>
      <c r="AY96" s="78" t="s">
        <v>66</v>
      </c>
      <c r="AZ96" s="78" t="str">
        <f>REPLACE(INDEX(GroupVertices[Group],MATCH(Vertices[[#This Row],[Vertex]],GroupVertices[Vertex],0)),1,1,"")</f>
        <v>14</v>
      </c>
      <c r="BA96" s="48"/>
      <c r="BB96" s="48"/>
      <c r="BC96" s="48"/>
      <c r="BD96" s="48"/>
      <c r="BE96" s="48"/>
      <c r="BF96" s="48"/>
      <c r="BG96" s="120" t="s">
        <v>5143</v>
      </c>
      <c r="BH96" s="120" t="s">
        <v>5143</v>
      </c>
      <c r="BI96" s="120" t="s">
        <v>5257</v>
      </c>
      <c r="BJ96" s="120" t="s">
        <v>5257</v>
      </c>
      <c r="BK96" s="120">
        <v>0</v>
      </c>
      <c r="BL96" s="123">
        <v>0</v>
      </c>
      <c r="BM96" s="120">
        <v>0</v>
      </c>
      <c r="BN96" s="123">
        <v>0</v>
      </c>
      <c r="BO96" s="120">
        <v>0</v>
      </c>
      <c r="BP96" s="123">
        <v>0</v>
      </c>
      <c r="BQ96" s="120">
        <v>20</v>
      </c>
      <c r="BR96" s="123">
        <v>100</v>
      </c>
      <c r="BS96" s="120">
        <v>20</v>
      </c>
      <c r="BT96" s="2"/>
      <c r="BU96" s="3"/>
      <c r="BV96" s="3"/>
      <c r="BW96" s="3"/>
      <c r="BX96" s="3"/>
    </row>
    <row r="97" spans="1:76" ht="15">
      <c r="A97" s="64" t="s">
        <v>274</v>
      </c>
      <c r="B97" s="65"/>
      <c r="C97" s="65" t="s">
        <v>64</v>
      </c>
      <c r="D97" s="66">
        <v>162.11530636762785</v>
      </c>
      <c r="E97" s="68"/>
      <c r="F97" s="100" t="s">
        <v>919</v>
      </c>
      <c r="G97" s="65"/>
      <c r="H97" s="69" t="s">
        <v>274</v>
      </c>
      <c r="I97" s="70"/>
      <c r="J97" s="70"/>
      <c r="K97" s="69" t="s">
        <v>4232</v>
      </c>
      <c r="L97" s="73">
        <v>1</v>
      </c>
      <c r="M97" s="74">
        <v>5580.33837890625</v>
      </c>
      <c r="N97" s="74">
        <v>8557.9677734375</v>
      </c>
      <c r="O97" s="75"/>
      <c r="P97" s="76"/>
      <c r="Q97" s="76"/>
      <c r="R97" s="86"/>
      <c r="S97" s="48">
        <v>1</v>
      </c>
      <c r="T97" s="48">
        <v>1</v>
      </c>
      <c r="U97" s="49">
        <v>0</v>
      </c>
      <c r="V97" s="49">
        <v>0</v>
      </c>
      <c r="W97" s="49">
        <v>0</v>
      </c>
      <c r="X97" s="49">
        <v>0.999999</v>
      </c>
      <c r="Y97" s="49">
        <v>0</v>
      </c>
      <c r="Z97" s="49" t="s">
        <v>5710</v>
      </c>
      <c r="AA97" s="71">
        <v>97</v>
      </c>
      <c r="AB97" s="71"/>
      <c r="AC97" s="72"/>
      <c r="AD97" s="78" t="s">
        <v>2076</v>
      </c>
      <c r="AE97" s="78">
        <v>1493</v>
      </c>
      <c r="AF97" s="78">
        <v>331</v>
      </c>
      <c r="AG97" s="78">
        <v>11494</v>
      </c>
      <c r="AH97" s="78">
        <v>47794</v>
      </c>
      <c r="AI97" s="78"/>
      <c r="AJ97" s="78" t="s">
        <v>2490</v>
      </c>
      <c r="AK97" s="78" t="s">
        <v>2844</v>
      </c>
      <c r="AL97" s="83" t="s">
        <v>3078</v>
      </c>
      <c r="AM97" s="78"/>
      <c r="AN97" s="80">
        <v>39542.34752314815</v>
      </c>
      <c r="AO97" s="83" t="s">
        <v>3280</v>
      </c>
      <c r="AP97" s="78" t="b">
        <v>0</v>
      </c>
      <c r="AQ97" s="78" t="b">
        <v>0</v>
      </c>
      <c r="AR97" s="78" t="b">
        <v>1</v>
      </c>
      <c r="AS97" s="78" t="s">
        <v>1909</v>
      </c>
      <c r="AT97" s="78">
        <v>22</v>
      </c>
      <c r="AU97" s="83" t="s">
        <v>3568</v>
      </c>
      <c r="AV97" s="78" t="b">
        <v>0</v>
      </c>
      <c r="AW97" s="78" t="s">
        <v>3704</v>
      </c>
      <c r="AX97" s="83" t="s">
        <v>3798</v>
      </c>
      <c r="AY97" s="78" t="s">
        <v>66</v>
      </c>
      <c r="AZ97" s="78" t="str">
        <f>REPLACE(INDEX(GroupVertices[Group],MATCH(Vertices[[#This Row],[Vertex]],GroupVertices[Vertex],0)),1,1,"")</f>
        <v>5</v>
      </c>
      <c r="BA97" s="48"/>
      <c r="BB97" s="48"/>
      <c r="BC97" s="48"/>
      <c r="BD97" s="48"/>
      <c r="BE97" s="48"/>
      <c r="BF97" s="48"/>
      <c r="BG97" s="120" t="s">
        <v>5148</v>
      </c>
      <c r="BH97" s="120" t="s">
        <v>5148</v>
      </c>
      <c r="BI97" s="120" t="s">
        <v>5263</v>
      </c>
      <c r="BJ97" s="120" t="s">
        <v>5263</v>
      </c>
      <c r="BK97" s="120">
        <v>1</v>
      </c>
      <c r="BL97" s="123">
        <v>8.333333333333334</v>
      </c>
      <c r="BM97" s="120">
        <v>0</v>
      </c>
      <c r="BN97" s="123">
        <v>0</v>
      </c>
      <c r="BO97" s="120">
        <v>0</v>
      </c>
      <c r="BP97" s="123">
        <v>0</v>
      </c>
      <c r="BQ97" s="120">
        <v>11</v>
      </c>
      <c r="BR97" s="123">
        <v>91.66666666666667</v>
      </c>
      <c r="BS97" s="120">
        <v>12</v>
      </c>
      <c r="BT97" s="2"/>
      <c r="BU97" s="3"/>
      <c r="BV97" s="3"/>
      <c r="BW97" s="3"/>
      <c r="BX97" s="3"/>
    </row>
    <row r="98" spans="1:76" ht="15">
      <c r="A98" s="64" t="s">
        <v>275</v>
      </c>
      <c r="B98" s="65"/>
      <c r="C98" s="65" t="s">
        <v>64</v>
      </c>
      <c r="D98" s="66">
        <v>162.060614223466</v>
      </c>
      <c r="E98" s="68"/>
      <c r="F98" s="100" t="s">
        <v>920</v>
      </c>
      <c r="G98" s="65"/>
      <c r="H98" s="69" t="s">
        <v>275</v>
      </c>
      <c r="I98" s="70"/>
      <c r="J98" s="70"/>
      <c r="K98" s="69" t="s">
        <v>4233</v>
      </c>
      <c r="L98" s="73">
        <v>1</v>
      </c>
      <c r="M98" s="74">
        <v>9687.140625</v>
      </c>
      <c r="N98" s="74">
        <v>3552.5859375</v>
      </c>
      <c r="O98" s="75"/>
      <c r="P98" s="76"/>
      <c r="Q98" s="76"/>
      <c r="R98" s="86"/>
      <c r="S98" s="48">
        <v>0</v>
      </c>
      <c r="T98" s="48">
        <v>1</v>
      </c>
      <c r="U98" s="49">
        <v>0</v>
      </c>
      <c r="V98" s="49">
        <v>1</v>
      </c>
      <c r="W98" s="49">
        <v>0</v>
      </c>
      <c r="X98" s="49">
        <v>0.999999</v>
      </c>
      <c r="Y98" s="49">
        <v>0</v>
      </c>
      <c r="Z98" s="49">
        <v>0</v>
      </c>
      <c r="AA98" s="71">
        <v>98</v>
      </c>
      <c r="AB98" s="71"/>
      <c r="AC98" s="72"/>
      <c r="AD98" s="78" t="s">
        <v>2077</v>
      </c>
      <c r="AE98" s="78">
        <v>262</v>
      </c>
      <c r="AF98" s="78">
        <v>174</v>
      </c>
      <c r="AG98" s="78">
        <v>2777</v>
      </c>
      <c r="AH98" s="78">
        <v>18673</v>
      </c>
      <c r="AI98" s="78"/>
      <c r="AJ98" s="78" t="s">
        <v>2491</v>
      </c>
      <c r="AK98" s="78"/>
      <c r="AL98" s="78"/>
      <c r="AM98" s="78"/>
      <c r="AN98" s="80">
        <v>41346.937256944446</v>
      </c>
      <c r="AO98" s="83" t="s">
        <v>3281</v>
      </c>
      <c r="AP98" s="78" t="b">
        <v>1</v>
      </c>
      <c r="AQ98" s="78" t="b">
        <v>0</v>
      </c>
      <c r="AR98" s="78" t="b">
        <v>0</v>
      </c>
      <c r="AS98" s="78" t="s">
        <v>1909</v>
      </c>
      <c r="AT98" s="78">
        <v>0</v>
      </c>
      <c r="AU98" s="83" t="s">
        <v>3559</v>
      </c>
      <c r="AV98" s="78" t="b">
        <v>0</v>
      </c>
      <c r="AW98" s="78" t="s">
        <v>3704</v>
      </c>
      <c r="AX98" s="83" t="s">
        <v>3799</v>
      </c>
      <c r="AY98" s="78" t="s">
        <v>66</v>
      </c>
      <c r="AZ98" s="78" t="str">
        <f>REPLACE(INDEX(GroupVertices[Group],MATCH(Vertices[[#This Row],[Vertex]],GroupVertices[Vertex],0)),1,1,"")</f>
        <v>51</v>
      </c>
      <c r="BA98" s="48" t="s">
        <v>778</v>
      </c>
      <c r="BB98" s="48" t="s">
        <v>778</v>
      </c>
      <c r="BC98" s="48" t="s">
        <v>807</v>
      </c>
      <c r="BD98" s="48" t="s">
        <v>807</v>
      </c>
      <c r="BE98" s="48"/>
      <c r="BF98" s="48"/>
      <c r="BG98" s="120" t="s">
        <v>5149</v>
      </c>
      <c r="BH98" s="120" t="s">
        <v>5149</v>
      </c>
      <c r="BI98" s="120" t="s">
        <v>5264</v>
      </c>
      <c r="BJ98" s="120" t="s">
        <v>5264</v>
      </c>
      <c r="BK98" s="120">
        <v>2</v>
      </c>
      <c r="BL98" s="123">
        <v>6.666666666666667</v>
      </c>
      <c r="BM98" s="120">
        <v>1</v>
      </c>
      <c r="BN98" s="123">
        <v>3.3333333333333335</v>
      </c>
      <c r="BO98" s="120">
        <v>0</v>
      </c>
      <c r="BP98" s="123">
        <v>0</v>
      </c>
      <c r="BQ98" s="120">
        <v>27</v>
      </c>
      <c r="BR98" s="123">
        <v>90</v>
      </c>
      <c r="BS98" s="120">
        <v>30</v>
      </c>
      <c r="BT98" s="2"/>
      <c r="BU98" s="3"/>
      <c r="BV98" s="3"/>
      <c r="BW98" s="3"/>
      <c r="BX98" s="3"/>
    </row>
    <row r="99" spans="1:76" ht="15">
      <c r="A99" s="64" t="s">
        <v>560</v>
      </c>
      <c r="B99" s="65"/>
      <c r="C99" s="65" t="s">
        <v>64</v>
      </c>
      <c r="D99" s="66">
        <v>162.1553674923324</v>
      </c>
      <c r="E99" s="68"/>
      <c r="F99" s="100" t="s">
        <v>3612</v>
      </c>
      <c r="G99" s="65"/>
      <c r="H99" s="69" t="s">
        <v>560</v>
      </c>
      <c r="I99" s="70"/>
      <c r="J99" s="70"/>
      <c r="K99" s="69" t="s">
        <v>4234</v>
      </c>
      <c r="L99" s="73">
        <v>1</v>
      </c>
      <c r="M99" s="74">
        <v>9687.140625</v>
      </c>
      <c r="N99" s="74">
        <v>3881.964599609375</v>
      </c>
      <c r="O99" s="75"/>
      <c r="P99" s="76"/>
      <c r="Q99" s="76"/>
      <c r="R99" s="86"/>
      <c r="S99" s="48">
        <v>1</v>
      </c>
      <c r="T99" s="48">
        <v>0</v>
      </c>
      <c r="U99" s="49">
        <v>0</v>
      </c>
      <c r="V99" s="49">
        <v>1</v>
      </c>
      <c r="W99" s="49">
        <v>0</v>
      </c>
      <c r="X99" s="49">
        <v>0.999999</v>
      </c>
      <c r="Y99" s="49">
        <v>0</v>
      </c>
      <c r="Z99" s="49">
        <v>0</v>
      </c>
      <c r="AA99" s="71">
        <v>99</v>
      </c>
      <c r="AB99" s="71"/>
      <c r="AC99" s="72"/>
      <c r="AD99" s="78" t="s">
        <v>2078</v>
      </c>
      <c r="AE99" s="78">
        <v>640</v>
      </c>
      <c r="AF99" s="78">
        <v>446</v>
      </c>
      <c r="AG99" s="78">
        <v>24602</v>
      </c>
      <c r="AH99" s="78">
        <v>22053</v>
      </c>
      <c r="AI99" s="78"/>
      <c r="AJ99" s="78" t="s">
        <v>2492</v>
      </c>
      <c r="AK99" s="78" t="s">
        <v>2845</v>
      </c>
      <c r="AL99" s="83" t="s">
        <v>3079</v>
      </c>
      <c r="AM99" s="78"/>
      <c r="AN99" s="80">
        <v>40785.68319444444</v>
      </c>
      <c r="AO99" s="83" t="s">
        <v>3282</v>
      </c>
      <c r="AP99" s="78" t="b">
        <v>0</v>
      </c>
      <c r="AQ99" s="78" t="b">
        <v>0</v>
      </c>
      <c r="AR99" s="78" t="b">
        <v>0</v>
      </c>
      <c r="AS99" s="78" t="s">
        <v>1909</v>
      </c>
      <c r="AT99" s="78">
        <v>26</v>
      </c>
      <c r="AU99" s="83" t="s">
        <v>3559</v>
      </c>
      <c r="AV99" s="78" t="b">
        <v>0</v>
      </c>
      <c r="AW99" s="78" t="s">
        <v>3704</v>
      </c>
      <c r="AX99" s="83" t="s">
        <v>3800</v>
      </c>
      <c r="AY99" s="78" t="s">
        <v>65</v>
      </c>
      <c r="AZ99" s="78" t="str">
        <f>REPLACE(INDEX(GroupVertices[Group],MATCH(Vertices[[#This Row],[Vertex]],GroupVertices[Vertex],0)),1,1,"")</f>
        <v>51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276</v>
      </c>
      <c r="B100" s="65"/>
      <c r="C100" s="65" t="s">
        <v>64</v>
      </c>
      <c r="D100" s="66">
        <v>162.10346220901954</v>
      </c>
      <c r="E100" s="68"/>
      <c r="F100" s="100" t="s">
        <v>921</v>
      </c>
      <c r="G100" s="65"/>
      <c r="H100" s="69" t="s">
        <v>276</v>
      </c>
      <c r="I100" s="70"/>
      <c r="J100" s="70"/>
      <c r="K100" s="69" t="s">
        <v>4235</v>
      </c>
      <c r="L100" s="73">
        <v>1</v>
      </c>
      <c r="M100" s="74">
        <v>7910.18994140625</v>
      </c>
      <c r="N100" s="74">
        <v>467.60028076171875</v>
      </c>
      <c r="O100" s="75"/>
      <c r="P100" s="76"/>
      <c r="Q100" s="76"/>
      <c r="R100" s="86"/>
      <c r="S100" s="48">
        <v>0</v>
      </c>
      <c r="T100" s="48">
        <v>1</v>
      </c>
      <c r="U100" s="49">
        <v>0</v>
      </c>
      <c r="V100" s="49">
        <v>1</v>
      </c>
      <c r="W100" s="49">
        <v>0</v>
      </c>
      <c r="X100" s="49">
        <v>0.999999</v>
      </c>
      <c r="Y100" s="49">
        <v>0</v>
      </c>
      <c r="Z100" s="49">
        <v>0</v>
      </c>
      <c r="AA100" s="71">
        <v>100</v>
      </c>
      <c r="AB100" s="71"/>
      <c r="AC100" s="72"/>
      <c r="AD100" s="78" t="s">
        <v>2079</v>
      </c>
      <c r="AE100" s="78">
        <v>215</v>
      </c>
      <c r="AF100" s="78">
        <v>297</v>
      </c>
      <c r="AG100" s="78">
        <v>7514</v>
      </c>
      <c r="AH100" s="78">
        <v>35184</v>
      </c>
      <c r="AI100" s="78"/>
      <c r="AJ100" s="78" t="s">
        <v>2493</v>
      </c>
      <c r="AK100" s="78" t="s">
        <v>2846</v>
      </c>
      <c r="AL100" s="78"/>
      <c r="AM100" s="78"/>
      <c r="AN100" s="80">
        <v>39873.4146875</v>
      </c>
      <c r="AO100" s="83" t="s">
        <v>3283</v>
      </c>
      <c r="AP100" s="78" t="b">
        <v>0</v>
      </c>
      <c r="AQ100" s="78" t="b">
        <v>0</v>
      </c>
      <c r="AR100" s="78" t="b">
        <v>0</v>
      </c>
      <c r="AS100" s="78" t="s">
        <v>1909</v>
      </c>
      <c r="AT100" s="78">
        <v>4</v>
      </c>
      <c r="AU100" s="83" t="s">
        <v>3559</v>
      </c>
      <c r="AV100" s="78" t="b">
        <v>0</v>
      </c>
      <c r="AW100" s="78" t="s">
        <v>3704</v>
      </c>
      <c r="AX100" s="83" t="s">
        <v>3801</v>
      </c>
      <c r="AY100" s="78" t="s">
        <v>66</v>
      </c>
      <c r="AZ100" s="78" t="str">
        <f>REPLACE(INDEX(GroupVertices[Group],MATCH(Vertices[[#This Row],[Vertex]],GroupVertices[Vertex],0)),1,1,"")</f>
        <v>50</v>
      </c>
      <c r="BA100" s="48"/>
      <c r="BB100" s="48"/>
      <c r="BC100" s="48"/>
      <c r="BD100" s="48"/>
      <c r="BE100" s="48"/>
      <c r="BF100" s="48"/>
      <c r="BG100" s="120" t="s">
        <v>5150</v>
      </c>
      <c r="BH100" s="120" t="s">
        <v>5150</v>
      </c>
      <c r="BI100" s="120" t="s">
        <v>5265</v>
      </c>
      <c r="BJ100" s="120" t="s">
        <v>5265</v>
      </c>
      <c r="BK100" s="120">
        <v>1</v>
      </c>
      <c r="BL100" s="123">
        <v>2.5</v>
      </c>
      <c r="BM100" s="120">
        <v>0</v>
      </c>
      <c r="BN100" s="123">
        <v>0</v>
      </c>
      <c r="BO100" s="120">
        <v>0</v>
      </c>
      <c r="BP100" s="123">
        <v>0</v>
      </c>
      <c r="BQ100" s="120">
        <v>39</v>
      </c>
      <c r="BR100" s="123">
        <v>97.5</v>
      </c>
      <c r="BS100" s="120">
        <v>40</v>
      </c>
      <c r="BT100" s="2"/>
      <c r="BU100" s="3"/>
      <c r="BV100" s="3"/>
      <c r="BW100" s="3"/>
      <c r="BX100" s="3"/>
    </row>
    <row r="101" spans="1:76" ht="15">
      <c r="A101" s="64" t="s">
        <v>561</v>
      </c>
      <c r="B101" s="65"/>
      <c r="C101" s="65" t="s">
        <v>64</v>
      </c>
      <c r="D101" s="66">
        <v>167.9241694497862</v>
      </c>
      <c r="E101" s="68"/>
      <c r="F101" s="100" t="s">
        <v>3613</v>
      </c>
      <c r="G101" s="65"/>
      <c r="H101" s="69" t="s">
        <v>561</v>
      </c>
      <c r="I101" s="70"/>
      <c r="J101" s="70"/>
      <c r="K101" s="69" t="s">
        <v>4236</v>
      </c>
      <c r="L101" s="73">
        <v>1</v>
      </c>
      <c r="M101" s="74">
        <v>7910.18994140625</v>
      </c>
      <c r="N101" s="74">
        <v>696.9891357421875</v>
      </c>
      <c r="O101" s="75"/>
      <c r="P101" s="76"/>
      <c r="Q101" s="76"/>
      <c r="R101" s="86"/>
      <c r="S101" s="48">
        <v>1</v>
      </c>
      <c r="T101" s="48">
        <v>0</v>
      </c>
      <c r="U101" s="49">
        <v>0</v>
      </c>
      <c r="V101" s="49">
        <v>1</v>
      </c>
      <c r="W101" s="49">
        <v>0</v>
      </c>
      <c r="X101" s="49">
        <v>0.999999</v>
      </c>
      <c r="Y101" s="49">
        <v>0</v>
      </c>
      <c r="Z101" s="49">
        <v>0</v>
      </c>
      <c r="AA101" s="71">
        <v>101</v>
      </c>
      <c r="AB101" s="71"/>
      <c r="AC101" s="72"/>
      <c r="AD101" s="78" t="s">
        <v>2080</v>
      </c>
      <c r="AE101" s="78">
        <v>222</v>
      </c>
      <c r="AF101" s="78">
        <v>17006</v>
      </c>
      <c r="AG101" s="78">
        <v>1363</v>
      </c>
      <c r="AH101" s="78">
        <v>2254</v>
      </c>
      <c r="AI101" s="78"/>
      <c r="AJ101" s="78" t="s">
        <v>2494</v>
      </c>
      <c r="AK101" s="78"/>
      <c r="AL101" s="78"/>
      <c r="AM101" s="78"/>
      <c r="AN101" s="80">
        <v>41286.88626157407</v>
      </c>
      <c r="AO101" s="78"/>
      <c r="AP101" s="78" t="b">
        <v>1</v>
      </c>
      <c r="AQ101" s="78" t="b">
        <v>0</v>
      </c>
      <c r="AR101" s="78" t="b">
        <v>0</v>
      </c>
      <c r="AS101" s="78" t="s">
        <v>1909</v>
      </c>
      <c r="AT101" s="78">
        <v>207</v>
      </c>
      <c r="AU101" s="83" t="s">
        <v>3559</v>
      </c>
      <c r="AV101" s="78" t="b">
        <v>0</v>
      </c>
      <c r="AW101" s="78" t="s">
        <v>3704</v>
      </c>
      <c r="AX101" s="83" t="s">
        <v>3802</v>
      </c>
      <c r="AY101" s="78" t="s">
        <v>65</v>
      </c>
      <c r="AZ101" s="78" t="str">
        <f>REPLACE(INDEX(GroupVertices[Group],MATCH(Vertices[[#This Row],[Vertex]],GroupVertices[Vertex],0)),1,1,"")</f>
        <v>50</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162.01881131073083</v>
      </c>
      <c r="E102" s="68"/>
      <c r="F102" s="100" t="s">
        <v>922</v>
      </c>
      <c r="G102" s="65"/>
      <c r="H102" s="69" t="s">
        <v>277</v>
      </c>
      <c r="I102" s="70"/>
      <c r="J102" s="70"/>
      <c r="K102" s="69" t="s">
        <v>4237</v>
      </c>
      <c r="L102" s="73">
        <v>1</v>
      </c>
      <c r="M102" s="74">
        <v>6589.984375</v>
      </c>
      <c r="N102" s="74">
        <v>8557.9677734375</v>
      </c>
      <c r="O102" s="75"/>
      <c r="P102" s="76"/>
      <c r="Q102" s="76"/>
      <c r="R102" s="86"/>
      <c r="S102" s="48">
        <v>1</v>
      </c>
      <c r="T102" s="48">
        <v>1</v>
      </c>
      <c r="U102" s="49">
        <v>0</v>
      </c>
      <c r="V102" s="49">
        <v>0</v>
      </c>
      <c r="W102" s="49">
        <v>0</v>
      </c>
      <c r="X102" s="49">
        <v>0.999999</v>
      </c>
      <c r="Y102" s="49">
        <v>0</v>
      </c>
      <c r="Z102" s="49" t="s">
        <v>5710</v>
      </c>
      <c r="AA102" s="71">
        <v>102</v>
      </c>
      <c r="AB102" s="71"/>
      <c r="AC102" s="72"/>
      <c r="AD102" s="78" t="s">
        <v>2081</v>
      </c>
      <c r="AE102" s="78">
        <v>53</v>
      </c>
      <c r="AF102" s="78">
        <v>54</v>
      </c>
      <c r="AG102" s="78">
        <v>5074</v>
      </c>
      <c r="AH102" s="78">
        <v>1463</v>
      </c>
      <c r="AI102" s="78"/>
      <c r="AJ102" s="78"/>
      <c r="AK102" s="78"/>
      <c r="AL102" s="78"/>
      <c r="AM102" s="78"/>
      <c r="AN102" s="80">
        <v>43167.564571759256</v>
      </c>
      <c r="AO102" s="83" t="s">
        <v>3284</v>
      </c>
      <c r="AP102" s="78" t="b">
        <v>1</v>
      </c>
      <c r="AQ102" s="78" t="b">
        <v>0</v>
      </c>
      <c r="AR102" s="78" t="b">
        <v>0</v>
      </c>
      <c r="AS102" s="78" t="s">
        <v>1909</v>
      </c>
      <c r="AT102" s="78">
        <v>1</v>
      </c>
      <c r="AU102" s="78"/>
      <c r="AV102" s="78" t="b">
        <v>0</v>
      </c>
      <c r="AW102" s="78" t="s">
        <v>3704</v>
      </c>
      <c r="AX102" s="83" t="s">
        <v>3803</v>
      </c>
      <c r="AY102" s="78" t="s">
        <v>66</v>
      </c>
      <c r="AZ102" s="78" t="str">
        <f>REPLACE(INDEX(GroupVertices[Group],MATCH(Vertices[[#This Row],[Vertex]],GroupVertices[Vertex],0)),1,1,"")</f>
        <v>5</v>
      </c>
      <c r="BA102" s="48" t="s">
        <v>779</v>
      </c>
      <c r="BB102" s="48" t="s">
        <v>779</v>
      </c>
      <c r="BC102" s="48" t="s">
        <v>801</v>
      </c>
      <c r="BD102" s="48" t="s">
        <v>801</v>
      </c>
      <c r="BE102" s="48"/>
      <c r="BF102" s="48"/>
      <c r="BG102" s="120" t="s">
        <v>5151</v>
      </c>
      <c r="BH102" s="120" t="s">
        <v>5151</v>
      </c>
      <c r="BI102" s="120" t="s">
        <v>5266</v>
      </c>
      <c r="BJ102" s="120" t="s">
        <v>5266</v>
      </c>
      <c r="BK102" s="120">
        <v>0</v>
      </c>
      <c r="BL102" s="123">
        <v>0</v>
      </c>
      <c r="BM102" s="120">
        <v>0</v>
      </c>
      <c r="BN102" s="123">
        <v>0</v>
      </c>
      <c r="BO102" s="120">
        <v>0</v>
      </c>
      <c r="BP102" s="123">
        <v>0</v>
      </c>
      <c r="BQ102" s="120">
        <v>18</v>
      </c>
      <c r="BR102" s="123">
        <v>100</v>
      </c>
      <c r="BS102" s="120">
        <v>18</v>
      </c>
      <c r="BT102" s="2"/>
      <c r="BU102" s="3"/>
      <c r="BV102" s="3"/>
      <c r="BW102" s="3"/>
      <c r="BX102" s="3"/>
    </row>
    <row r="103" spans="1:76" ht="15">
      <c r="A103" s="64" t="s">
        <v>278</v>
      </c>
      <c r="B103" s="65"/>
      <c r="C103" s="65" t="s">
        <v>64</v>
      </c>
      <c r="D103" s="66">
        <v>162.19821547788595</v>
      </c>
      <c r="E103" s="68"/>
      <c r="F103" s="100" t="s">
        <v>923</v>
      </c>
      <c r="G103" s="65"/>
      <c r="H103" s="69" t="s">
        <v>278</v>
      </c>
      <c r="I103" s="70"/>
      <c r="J103" s="70"/>
      <c r="K103" s="69" t="s">
        <v>4238</v>
      </c>
      <c r="L103" s="73">
        <v>1</v>
      </c>
      <c r="M103" s="74">
        <v>7967.03955078125</v>
      </c>
      <c r="N103" s="74">
        <v>6040.572265625</v>
      </c>
      <c r="O103" s="75"/>
      <c r="P103" s="76"/>
      <c r="Q103" s="76"/>
      <c r="R103" s="86"/>
      <c r="S103" s="48">
        <v>0</v>
      </c>
      <c r="T103" s="48">
        <v>1</v>
      </c>
      <c r="U103" s="49">
        <v>0</v>
      </c>
      <c r="V103" s="49">
        <v>0.333333</v>
      </c>
      <c r="W103" s="49">
        <v>0</v>
      </c>
      <c r="X103" s="49">
        <v>0.770269</v>
      </c>
      <c r="Y103" s="49">
        <v>0</v>
      </c>
      <c r="Z103" s="49">
        <v>0</v>
      </c>
      <c r="AA103" s="71">
        <v>103</v>
      </c>
      <c r="AB103" s="71"/>
      <c r="AC103" s="72"/>
      <c r="AD103" s="78" t="s">
        <v>2082</v>
      </c>
      <c r="AE103" s="78">
        <v>3104</v>
      </c>
      <c r="AF103" s="78">
        <v>569</v>
      </c>
      <c r="AG103" s="78">
        <v>1292</v>
      </c>
      <c r="AH103" s="78">
        <v>2726</v>
      </c>
      <c r="AI103" s="78"/>
      <c r="AJ103" s="78" t="s">
        <v>2495</v>
      </c>
      <c r="AK103" s="78" t="s">
        <v>2847</v>
      </c>
      <c r="AL103" s="83" t="s">
        <v>3080</v>
      </c>
      <c r="AM103" s="78"/>
      <c r="AN103" s="80">
        <v>40127.284895833334</v>
      </c>
      <c r="AO103" s="83" t="s">
        <v>3285</v>
      </c>
      <c r="AP103" s="78" t="b">
        <v>0</v>
      </c>
      <c r="AQ103" s="78" t="b">
        <v>0</v>
      </c>
      <c r="AR103" s="78" t="b">
        <v>1</v>
      </c>
      <c r="AS103" s="78" t="s">
        <v>1909</v>
      </c>
      <c r="AT103" s="78">
        <v>4</v>
      </c>
      <c r="AU103" s="83" t="s">
        <v>3559</v>
      </c>
      <c r="AV103" s="78" t="b">
        <v>0</v>
      </c>
      <c r="AW103" s="78" t="s">
        <v>3704</v>
      </c>
      <c r="AX103" s="83" t="s">
        <v>3804</v>
      </c>
      <c r="AY103" s="78" t="s">
        <v>66</v>
      </c>
      <c r="AZ103" s="78" t="str">
        <f>REPLACE(INDEX(GroupVertices[Group],MATCH(Vertices[[#This Row],[Vertex]],GroupVertices[Vertex],0)),1,1,"")</f>
        <v>29</v>
      </c>
      <c r="BA103" s="48"/>
      <c r="BB103" s="48"/>
      <c r="BC103" s="48"/>
      <c r="BD103" s="48"/>
      <c r="BE103" s="48"/>
      <c r="BF103" s="48"/>
      <c r="BG103" s="120" t="s">
        <v>5152</v>
      </c>
      <c r="BH103" s="120" t="s">
        <v>5152</v>
      </c>
      <c r="BI103" s="120" t="s">
        <v>5267</v>
      </c>
      <c r="BJ103" s="120" t="s">
        <v>5267</v>
      </c>
      <c r="BK103" s="120">
        <v>0</v>
      </c>
      <c r="BL103" s="123">
        <v>0</v>
      </c>
      <c r="BM103" s="120">
        <v>1</v>
      </c>
      <c r="BN103" s="123">
        <v>4.761904761904762</v>
      </c>
      <c r="BO103" s="120">
        <v>0</v>
      </c>
      <c r="BP103" s="123">
        <v>0</v>
      </c>
      <c r="BQ103" s="120">
        <v>20</v>
      </c>
      <c r="BR103" s="123">
        <v>95.23809523809524</v>
      </c>
      <c r="BS103" s="120">
        <v>21</v>
      </c>
      <c r="BT103" s="2"/>
      <c r="BU103" s="3"/>
      <c r="BV103" s="3"/>
      <c r="BW103" s="3"/>
      <c r="BX103" s="3"/>
    </row>
    <row r="104" spans="1:76" ht="15">
      <c r="A104" s="64" t="s">
        <v>279</v>
      </c>
      <c r="B104" s="65"/>
      <c r="C104" s="65" t="s">
        <v>64</v>
      </c>
      <c r="D104" s="66">
        <v>162.05608557458635</v>
      </c>
      <c r="E104" s="68"/>
      <c r="F104" s="100" t="s">
        <v>3614</v>
      </c>
      <c r="G104" s="65"/>
      <c r="H104" s="69" t="s">
        <v>279</v>
      </c>
      <c r="I104" s="70"/>
      <c r="J104" s="70"/>
      <c r="K104" s="69" t="s">
        <v>4239</v>
      </c>
      <c r="L104" s="73">
        <v>1</v>
      </c>
      <c r="M104" s="74">
        <v>7910.18994140625</v>
      </c>
      <c r="N104" s="74">
        <v>3702.57080078125</v>
      </c>
      <c r="O104" s="75"/>
      <c r="P104" s="76"/>
      <c r="Q104" s="76"/>
      <c r="R104" s="86"/>
      <c r="S104" s="48">
        <v>0</v>
      </c>
      <c r="T104" s="48">
        <v>1</v>
      </c>
      <c r="U104" s="49">
        <v>0</v>
      </c>
      <c r="V104" s="49">
        <v>1</v>
      </c>
      <c r="W104" s="49">
        <v>0</v>
      </c>
      <c r="X104" s="49">
        <v>0.999999</v>
      </c>
      <c r="Y104" s="49">
        <v>0</v>
      </c>
      <c r="Z104" s="49">
        <v>0</v>
      </c>
      <c r="AA104" s="71">
        <v>104</v>
      </c>
      <c r="AB104" s="71"/>
      <c r="AC104" s="72"/>
      <c r="AD104" s="78" t="s">
        <v>2083</v>
      </c>
      <c r="AE104" s="78">
        <v>373</v>
      </c>
      <c r="AF104" s="78">
        <v>161</v>
      </c>
      <c r="AG104" s="78">
        <v>9434</v>
      </c>
      <c r="AH104" s="78">
        <v>2236</v>
      </c>
      <c r="AI104" s="78"/>
      <c r="AJ104" s="78" t="s">
        <v>2496</v>
      </c>
      <c r="AK104" s="78" t="s">
        <v>2848</v>
      </c>
      <c r="AL104" s="78"/>
      <c r="AM104" s="78"/>
      <c r="AN104" s="80">
        <v>42297.89435185185</v>
      </c>
      <c r="AO104" s="83" t="s">
        <v>3286</v>
      </c>
      <c r="AP104" s="78" t="b">
        <v>0</v>
      </c>
      <c r="AQ104" s="78" t="b">
        <v>0</v>
      </c>
      <c r="AR104" s="78" t="b">
        <v>1</v>
      </c>
      <c r="AS104" s="78" t="s">
        <v>3550</v>
      </c>
      <c r="AT104" s="78">
        <v>5</v>
      </c>
      <c r="AU104" s="83" t="s">
        <v>3559</v>
      </c>
      <c r="AV104" s="78" t="b">
        <v>0</v>
      </c>
      <c r="AW104" s="78" t="s">
        <v>3704</v>
      </c>
      <c r="AX104" s="83" t="s">
        <v>3805</v>
      </c>
      <c r="AY104" s="78" t="s">
        <v>66</v>
      </c>
      <c r="AZ104" s="78" t="str">
        <f>REPLACE(INDEX(GroupVertices[Group],MATCH(Vertices[[#This Row],[Vertex]],GroupVertices[Vertex],0)),1,1,"")</f>
        <v>49</v>
      </c>
      <c r="BA104" s="48"/>
      <c r="BB104" s="48"/>
      <c r="BC104" s="48"/>
      <c r="BD104" s="48"/>
      <c r="BE104" s="48"/>
      <c r="BF104" s="48"/>
      <c r="BG104" s="120" t="s">
        <v>5153</v>
      </c>
      <c r="BH104" s="120" t="s">
        <v>5153</v>
      </c>
      <c r="BI104" s="120" t="s">
        <v>5268</v>
      </c>
      <c r="BJ104" s="120" t="s">
        <v>5268</v>
      </c>
      <c r="BK104" s="120">
        <v>0</v>
      </c>
      <c r="BL104" s="123">
        <v>0</v>
      </c>
      <c r="BM104" s="120">
        <v>0</v>
      </c>
      <c r="BN104" s="123">
        <v>0</v>
      </c>
      <c r="BO104" s="120">
        <v>0</v>
      </c>
      <c r="BP104" s="123">
        <v>0</v>
      </c>
      <c r="BQ104" s="120">
        <v>8</v>
      </c>
      <c r="BR104" s="123">
        <v>100</v>
      </c>
      <c r="BS104" s="120">
        <v>8</v>
      </c>
      <c r="BT104" s="2"/>
      <c r="BU104" s="3"/>
      <c r="BV104" s="3"/>
      <c r="BW104" s="3"/>
      <c r="BX104" s="3"/>
    </row>
    <row r="105" spans="1:76" ht="15">
      <c r="A105" s="64" t="s">
        <v>562</v>
      </c>
      <c r="B105" s="65"/>
      <c r="C105" s="65" t="s">
        <v>64</v>
      </c>
      <c r="D105" s="66">
        <v>174.28901127132235</v>
      </c>
      <c r="E105" s="68"/>
      <c r="F105" s="100" t="s">
        <v>3615</v>
      </c>
      <c r="G105" s="65"/>
      <c r="H105" s="69" t="s">
        <v>562</v>
      </c>
      <c r="I105" s="70"/>
      <c r="J105" s="70"/>
      <c r="K105" s="69" t="s">
        <v>4240</v>
      </c>
      <c r="L105" s="73">
        <v>1</v>
      </c>
      <c r="M105" s="74">
        <v>7910.18994140625</v>
      </c>
      <c r="N105" s="74">
        <v>3931.959716796875</v>
      </c>
      <c r="O105" s="75"/>
      <c r="P105" s="76"/>
      <c r="Q105" s="76"/>
      <c r="R105" s="86"/>
      <c r="S105" s="48">
        <v>1</v>
      </c>
      <c r="T105" s="48">
        <v>0</v>
      </c>
      <c r="U105" s="49">
        <v>0</v>
      </c>
      <c r="V105" s="49">
        <v>1</v>
      </c>
      <c r="W105" s="49">
        <v>0</v>
      </c>
      <c r="X105" s="49">
        <v>0.999999</v>
      </c>
      <c r="Y105" s="49">
        <v>0</v>
      </c>
      <c r="Z105" s="49">
        <v>0</v>
      </c>
      <c r="AA105" s="71">
        <v>105</v>
      </c>
      <c r="AB105" s="71"/>
      <c r="AC105" s="72"/>
      <c r="AD105" s="78" t="s">
        <v>2084</v>
      </c>
      <c r="AE105" s="78">
        <v>491</v>
      </c>
      <c r="AF105" s="78">
        <v>35277</v>
      </c>
      <c r="AG105" s="78">
        <v>37593</v>
      </c>
      <c r="AH105" s="78">
        <v>1425</v>
      </c>
      <c r="AI105" s="78"/>
      <c r="AJ105" s="78" t="s">
        <v>2497</v>
      </c>
      <c r="AK105" s="78" t="s">
        <v>2834</v>
      </c>
      <c r="AL105" s="83" t="s">
        <v>3081</v>
      </c>
      <c r="AM105" s="78"/>
      <c r="AN105" s="80">
        <v>41868.500497685185</v>
      </c>
      <c r="AO105" s="83" t="s">
        <v>3287</v>
      </c>
      <c r="AP105" s="78" t="b">
        <v>0</v>
      </c>
      <c r="AQ105" s="78" t="b">
        <v>0</v>
      </c>
      <c r="AR105" s="78" t="b">
        <v>0</v>
      </c>
      <c r="AS105" s="78" t="s">
        <v>1909</v>
      </c>
      <c r="AT105" s="78">
        <v>999</v>
      </c>
      <c r="AU105" s="83" t="s">
        <v>3559</v>
      </c>
      <c r="AV105" s="78" t="b">
        <v>0</v>
      </c>
      <c r="AW105" s="78" t="s">
        <v>3704</v>
      </c>
      <c r="AX105" s="83" t="s">
        <v>3806</v>
      </c>
      <c r="AY105" s="78" t="s">
        <v>65</v>
      </c>
      <c r="AZ105" s="78" t="str">
        <f>REPLACE(INDEX(GroupVertices[Group],MATCH(Vertices[[#This Row],[Vertex]],GroupVertices[Vertex],0)),1,1,"")</f>
        <v>49</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280</v>
      </c>
      <c r="B106" s="65"/>
      <c r="C106" s="65" t="s">
        <v>64</v>
      </c>
      <c r="D106" s="66">
        <v>162.01950802594308</v>
      </c>
      <c r="E106" s="68"/>
      <c r="F106" s="100" t="s">
        <v>924</v>
      </c>
      <c r="G106" s="65"/>
      <c r="H106" s="69" t="s">
        <v>280</v>
      </c>
      <c r="I106" s="70"/>
      <c r="J106" s="70"/>
      <c r="K106" s="69" t="s">
        <v>4241</v>
      </c>
      <c r="L106" s="73">
        <v>1</v>
      </c>
      <c r="M106" s="74">
        <v>9696.88671875</v>
      </c>
      <c r="N106" s="74">
        <v>4576.01318359375</v>
      </c>
      <c r="O106" s="75"/>
      <c r="P106" s="76"/>
      <c r="Q106" s="76"/>
      <c r="R106" s="86"/>
      <c r="S106" s="48">
        <v>0</v>
      </c>
      <c r="T106" s="48">
        <v>1</v>
      </c>
      <c r="U106" s="49">
        <v>0</v>
      </c>
      <c r="V106" s="49">
        <v>1</v>
      </c>
      <c r="W106" s="49">
        <v>0</v>
      </c>
      <c r="X106" s="49">
        <v>0.999999</v>
      </c>
      <c r="Y106" s="49">
        <v>0</v>
      </c>
      <c r="Z106" s="49">
        <v>0</v>
      </c>
      <c r="AA106" s="71">
        <v>106</v>
      </c>
      <c r="AB106" s="71"/>
      <c r="AC106" s="72"/>
      <c r="AD106" s="78" t="s">
        <v>2085</v>
      </c>
      <c r="AE106" s="78">
        <v>282</v>
      </c>
      <c r="AF106" s="78">
        <v>56</v>
      </c>
      <c r="AG106" s="78">
        <v>1182</v>
      </c>
      <c r="AH106" s="78">
        <v>311</v>
      </c>
      <c r="AI106" s="78"/>
      <c r="AJ106" s="78" t="s">
        <v>2498</v>
      </c>
      <c r="AK106" s="78" t="s">
        <v>2849</v>
      </c>
      <c r="AL106" s="78"/>
      <c r="AM106" s="78"/>
      <c r="AN106" s="80">
        <v>40711.39508101852</v>
      </c>
      <c r="AO106" s="83" t="s">
        <v>3288</v>
      </c>
      <c r="AP106" s="78" t="b">
        <v>1</v>
      </c>
      <c r="AQ106" s="78" t="b">
        <v>0</v>
      </c>
      <c r="AR106" s="78" t="b">
        <v>0</v>
      </c>
      <c r="AS106" s="78" t="s">
        <v>1909</v>
      </c>
      <c r="AT106" s="78">
        <v>1</v>
      </c>
      <c r="AU106" s="83" t="s">
        <v>3559</v>
      </c>
      <c r="AV106" s="78" t="b">
        <v>0</v>
      </c>
      <c r="AW106" s="78" t="s">
        <v>3704</v>
      </c>
      <c r="AX106" s="83" t="s">
        <v>3807</v>
      </c>
      <c r="AY106" s="78" t="s">
        <v>66</v>
      </c>
      <c r="AZ106" s="78" t="str">
        <f>REPLACE(INDEX(GroupVertices[Group],MATCH(Vertices[[#This Row],[Vertex]],GroupVertices[Vertex],0)),1,1,"")</f>
        <v>48</v>
      </c>
      <c r="BA106" s="48"/>
      <c r="BB106" s="48"/>
      <c r="BC106" s="48"/>
      <c r="BD106" s="48"/>
      <c r="BE106" s="48"/>
      <c r="BF106" s="48"/>
      <c r="BG106" s="120" t="s">
        <v>5154</v>
      </c>
      <c r="BH106" s="120" t="s">
        <v>5154</v>
      </c>
      <c r="BI106" s="120" t="s">
        <v>5269</v>
      </c>
      <c r="BJ106" s="120" t="s">
        <v>5269</v>
      </c>
      <c r="BK106" s="120">
        <v>0</v>
      </c>
      <c r="BL106" s="123">
        <v>0</v>
      </c>
      <c r="BM106" s="120">
        <v>1</v>
      </c>
      <c r="BN106" s="123">
        <v>2.7027027027027026</v>
      </c>
      <c r="BO106" s="120">
        <v>0</v>
      </c>
      <c r="BP106" s="123">
        <v>0</v>
      </c>
      <c r="BQ106" s="120">
        <v>36</v>
      </c>
      <c r="BR106" s="123">
        <v>97.29729729729729</v>
      </c>
      <c r="BS106" s="120">
        <v>37</v>
      </c>
      <c r="BT106" s="2"/>
      <c r="BU106" s="3"/>
      <c r="BV106" s="3"/>
      <c r="BW106" s="3"/>
      <c r="BX106" s="3"/>
    </row>
    <row r="107" spans="1:76" ht="15">
      <c r="A107" s="64" t="s">
        <v>563</v>
      </c>
      <c r="B107" s="65"/>
      <c r="C107" s="65" t="s">
        <v>64</v>
      </c>
      <c r="D107" s="66">
        <v>284.52433722679075</v>
      </c>
      <c r="E107" s="68"/>
      <c r="F107" s="100" t="s">
        <v>3616</v>
      </c>
      <c r="G107" s="65"/>
      <c r="H107" s="69" t="s">
        <v>563</v>
      </c>
      <c r="I107" s="70"/>
      <c r="J107" s="70"/>
      <c r="K107" s="69" t="s">
        <v>4242</v>
      </c>
      <c r="L107" s="73">
        <v>1</v>
      </c>
      <c r="M107" s="74">
        <v>9696.88671875</v>
      </c>
      <c r="N107" s="74">
        <v>4928.9189453125</v>
      </c>
      <c r="O107" s="75"/>
      <c r="P107" s="76"/>
      <c r="Q107" s="76"/>
      <c r="R107" s="86"/>
      <c r="S107" s="48">
        <v>1</v>
      </c>
      <c r="T107" s="48">
        <v>0</v>
      </c>
      <c r="U107" s="49">
        <v>0</v>
      </c>
      <c r="V107" s="49">
        <v>1</v>
      </c>
      <c r="W107" s="49">
        <v>0</v>
      </c>
      <c r="X107" s="49">
        <v>0.999999</v>
      </c>
      <c r="Y107" s="49">
        <v>0</v>
      </c>
      <c r="Z107" s="49">
        <v>0</v>
      </c>
      <c r="AA107" s="71">
        <v>107</v>
      </c>
      <c r="AB107" s="71"/>
      <c r="AC107" s="72"/>
      <c r="AD107" s="78" t="s">
        <v>2086</v>
      </c>
      <c r="AE107" s="78">
        <v>1919</v>
      </c>
      <c r="AF107" s="78">
        <v>351720</v>
      </c>
      <c r="AG107" s="78">
        <v>67329</v>
      </c>
      <c r="AH107" s="78">
        <v>15572</v>
      </c>
      <c r="AI107" s="78"/>
      <c r="AJ107" s="78" t="s">
        <v>2499</v>
      </c>
      <c r="AK107" s="78" t="s">
        <v>2850</v>
      </c>
      <c r="AL107" s="83" t="s">
        <v>3082</v>
      </c>
      <c r="AM107" s="78"/>
      <c r="AN107" s="80">
        <v>39848.70479166666</v>
      </c>
      <c r="AO107" s="83" t="s">
        <v>3289</v>
      </c>
      <c r="AP107" s="78" t="b">
        <v>0</v>
      </c>
      <c r="AQ107" s="78" t="b">
        <v>0</v>
      </c>
      <c r="AR107" s="78" t="b">
        <v>0</v>
      </c>
      <c r="AS107" s="78" t="s">
        <v>1909</v>
      </c>
      <c r="AT107" s="78">
        <v>4309</v>
      </c>
      <c r="AU107" s="83" t="s">
        <v>3559</v>
      </c>
      <c r="AV107" s="78" t="b">
        <v>1</v>
      </c>
      <c r="AW107" s="78" t="s">
        <v>3704</v>
      </c>
      <c r="AX107" s="83" t="s">
        <v>3808</v>
      </c>
      <c r="AY107" s="78" t="s">
        <v>65</v>
      </c>
      <c r="AZ107" s="78" t="str">
        <f>REPLACE(INDEX(GroupVertices[Group],MATCH(Vertices[[#This Row],[Vertex]],GroupVertices[Vertex],0)),1,1,"")</f>
        <v>48</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281</v>
      </c>
      <c r="B108" s="65"/>
      <c r="C108" s="65" t="s">
        <v>64</v>
      </c>
      <c r="D108" s="66">
        <v>163.12240820693938</v>
      </c>
      <c r="E108" s="68"/>
      <c r="F108" s="100" t="s">
        <v>925</v>
      </c>
      <c r="G108" s="65"/>
      <c r="H108" s="69" t="s">
        <v>281</v>
      </c>
      <c r="I108" s="70"/>
      <c r="J108" s="70"/>
      <c r="K108" s="69" t="s">
        <v>4243</v>
      </c>
      <c r="L108" s="73">
        <v>1</v>
      </c>
      <c r="M108" s="74">
        <v>3941.80126953125</v>
      </c>
      <c r="N108" s="74">
        <v>2162.3857421875</v>
      </c>
      <c r="O108" s="75"/>
      <c r="P108" s="76"/>
      <c r="Q108" s="76"/>
      <c r="R108" s="86"/>
      <c r="S108" s="48">
        <v>0</v>
      </c>
      <c r="T108" s="48">
        <v>1</v>
      </c>
      <c r="U108" s="49">
        <v>0</v>
      </c>
      <c r="V108" s="49">
        <v>0.015625</v>
      </c>
      <c r="W108" s="49">
        <v>0</v>
      </c>
      <c r="X108" s="49">
        <v>0.5115</v>
      </c>
      <c r="Y108" s="49">
        <v>0</v>
      </c>
      <c r="Z108" s="49">
        <v>0</v>
      </c>
      <c r="AA108" s="71">
        <v>108</v>
      </c>
      <c r="AB108" s="71"/>
      <c r="AC108" s="72"/>
      <c r="AD108" s="78" t="s">
        <v>2087</v>
      </c>
      <c r="AE108" s="78">
        <v>1270</v>
      </c>
      <c r="AF108" s="78">
        <v>3222</v>
      </c>
      <c r="AG108" s="78">
        <v>123053</v>
      </c>
      <c r="AH108" s="78">
        <v>48863</v>
      </c>
      <c r="AI108" s="78"/>
      <c r="AJ108" s="78" t="s">
        <v>2500</v>
      </c>
      <c r="AK108" s="78"/>
      <c r="AL108" s="83" t="s">
        <v>3083</v>
      </c>
      <c r="AM108" s="78"/>
      <c r="AN108" s="80">
        <v>40710.05950231481</v>
      </c>
      <c r="AO108" s="83" t="s">
        <v>3290</v>
      </c>
      <c r="AP108" s="78" t="b">
        <v>0</v>
      </c>
      <c r="AQ108" s="78" t="b">
        <v>0</v>
      </c>
      <c r="AR108" s="78" t="b">
        <v>0</v>
      </c>
      <c r="AS108" s="78" t="s">
        <v>1910</v>
      </c>
      <c r="AT108" s="78">
        <v>215</v>
      </c>
      <c r="AU108" s="83" t="s">
        <v>3564</v>
      </c>
      <c r="AV108" s="78" t="b">
        <v>0</v>
      </c>
      <c r="AW108" s="78" t="s">
        <v>3704</v>
      </c>
      <c r="AX108" s="83" t="s">
        <v>3809</v>
      </c>
      <c r="AY108" s="78" t="s">
        <v>66</v>
      </c>
      <c r="AZ108" s="78" t="str">
        <f>REPLACE(INDEX(GroupVertices[Group],MATCH(Vertices[[#This Row],[Vertex]],GroupVertices[Vertex],0)),1,1,"")</f>
        <v>4</v>
      </c>
      <c r="BA108" s="48"/>
      <c r="BB108" s="48"/>
      <c r="BC108" s="48"/>
      <c r="BD108" s="48"/>
      <c r="BE108" s="48" t="s">
        <v>830</v>
      </c>
      <c r="BF108" s="48" t="s">
        <v>830</v>
      </c>
      <c r="BG108" s="120" t="s">
        <v>5155</v>
      </c>
      <c r="BH108" s="120" t="s">
        <v>5155</v>
      </c>
      <c r="BI108" s="120" t="s">
        <v>5270</v>
      </c>
      <c r="BJ108" s="120" t="s">
        <v>5270</v>
      </c>
      <c r="BK108" s="120">
        <v>0</v>
      </c>
      <c r="BL108" s="123">
        <v>0</v>
      </c>
      <c r="BM108" s="120">
        <v>0</v>
      </c>
      <c r="BN108" s="123">
        <v>0</v>
      </c>
      <c r="BO108" s="120">
        <v>0</v>
      </c>
      <c r="BP108" s="123">
        <v>0</v>
      </c>
      <c r="BQ108" s="120">
        <v>21</v>
      </c>
      <c r="BR108" s="123">
        <v>100</v>
      </c>
      <c r="BS108" s="120">
        <v>21</v>
      </c>
      <c r="BT108" s="2"/>
      <c r="BU108" s="3"/>
      <c r="BV108" s="3"/>
      <c r="BW108" s="3"/>
      <c r="BX108" s="3"/>
    </row>
    <row r="109" spans="1:76" ht="15">
      <c r="A109" s="64" t="s">
        <v>283</v>
      </c>
      <c r="B109" s="65"/>
      <c r="C109" s="65" t="s">
        <v>64</v>
      </c>
      <c r="D109" s="66">
        <v>162.10868757311144</v>
      </c>
      <c r="E109" s="68"/>
      <c r="F109" s="100" t="s">
        <v>926</v>
      </c>
      <c r="G109" s="65"/>
      <c r="H109" s="69" t="s">
        <v>283</v>
      </c>
      <c r="I109" s="70"/>
      <c r="J109" s="70"/>
      <c r="K109" s="69" t="s">
        <v>4244</v>
      </c>
      <c r="L109" s="73">
        <v>143.4008472693302</v>
      </c>
      <c r="M109" s="74">
        <v>4525.634765625</v>
      </c>
      <c r="N109" s="74">
        <v>1801.8863525390625</v>
      </c>
      <c r="O109" s="75"/>
      <c r="P109" s="76"/>
      <c r="Q109" s="76"/>
      <c r="R109" s="86"/>
      <c r="S109" s="48">
        <v>0</v>
      </c>
      <c r="T109" s="48">
        <v>2</v>
      </c>
      <c r="U109" s="49">
        <v>260</v>
      </c>
      <c r="V109" s="49">
        <v>0.022727</v>
      </c>
      <c r="W109" s="49">
        <v>0</v>
      </c>
      <c r="X109" s="49">
        <v>0.90333</v>
      </c>
      <c r="Y109" s="49">
        <v>0</v>
      </c>
      <c r="Z109" s="49">
        <v>0</v>
      </c>
      <c r="AA109" s="71">
        <v>109</v>
      </c>
      <c r="AB109" s="71"/>
      <c r="AC109" s="72"/>
      <c r="AD109" s="78" t="s">
        <v>2088</v>
      </c>
      <c r="AE109" s="78">
        <v>164</v>
      </c>
      <c r="AF109" s="78">
        <v>312</v>
      </c>
      <c r="AG109" s="78">
        <v>19526</v>
      </c>
      <c r="AH109" s="78">
        <v>276</v>
      </c>
      <c r="AI109" s="78"/>
      <c r="AJ109" s="78" t="s">
        <v>2501</v>
      </c>
      <c r="AK109" s="78" t="s">
        <v>2851</v>
      </c>
      <c r="AL109" s="83" t="s">
        <v>3084</v>
      </c>
      <c r="AM109" s="78"/>
      <c r="AN109" s="80">
        <v>40577.99532407407</v>
      </c>
      <c r="AO109" s="83" t="s">
        <v>3291</v>
      </c>
      <c r="AP109" s="78" t="b">
        <v>0</v>
      </c>
      <c r="AQ109" s="78" t="b">
        <v>0</v>
      </c>
      <c r="AR109" s="78" t="b">
        <v>0</v>
      </c>
      <c r="AS109" s="78" t="s">
        <v>1910</v>
      </c>
      <c r="AT109" s="78">
        <v>74</v>
      </c>
      <c r="AU109" s="83" t="s">
        <v>3567</v>
      </c>
      <c r="AV109" s="78" t="b">
        <v>0</v>
      </c>
      <c r="AW109" s="78" t="s">
        <v>3704</v>
      </c>
      <c r="AX109" s="83" t="s">
        <v>3810</v>
      </c>
      <c r="AY109" s="78" t="s">
        <v>66</v>
      </c>
      <c r="AZ109" s="78" t="str">
        <f>REPLACE(INDEX(GroupVertices[Group],MATCH(Vertices[[#This Row],[Vertex]],GroupVertices[Vertex],0)),1,1,"")</f>
        <v>4</v>
      </c>
      <c r="BA109" s="48"/>
      <c r="BB109" s="48"/>
      <c r="BC109" s="48"/>
      <c r="BD109" s="48"/>
      <c r="BE109" s="48" t="s">
        <v>830</v>
      </c>
      <c r="BF109" s="48" t="s">
        <v>830</v>
      </c>
      <c r="BG109" s="120" t="s">
        <v>5156</v>
      </c>
      <c r="BH109" s="120" t="s">
        <v>5221</v>
      </c>
      <c r="BI109" s="120" t="s">
        <v>5270</v>
      </c>
      <c r="BJ109" s="120" t="s">
        <v>5270</v>
      </c>
      <c r="BK109" s="120">
        <v>0</v>
      </c>
      <c r="BL109" s="123">
        <v>0</v>
      </c>
      <c r="BM109" s="120">
        <v>0</v>
      </c>
      <c r="BN109" s="123">
        <v>0</v>
      </c>
      <c r="BO109" s="120">
        <v>0</v>
      </c>
      <c r="BP109" s="123">
        <v>0</v>
      </c>
      <c r="BQ109" s="120">
        <v>45</v>
      </c>
      <c r="BR109" s="123">
        <v>100</v>
      </c>
      <c r="BS109" s="120">
        <v>45</v>
      </c>
      <c r="BT109" s="2"/>
      <c r="BU109" s="3"/>
      <c r="BV109" s="3"/>
      <c r="BW109" s="3"/>
      <c r="BX109" s="3"/>
    </row>
    <row r="110" spans="1:76" ht="15">
      <c r="A110" s="64" t="s">
        <v>284</v>
      </c>
      <c r="B110" s="65"/>
      <c r="C110" s="65" t="s">
        <v>64</v>
      </c>
      <c r="D110" s="66">
        <v>162.32501764651596</v>
      </c>
      <c r="E110" s="68"/>
      <c r="F110" s="100" t="s">
        <v>927</v>
      </c>
      <c r="G110" s="65"/>
      <c r="H110" s="69" t="s">
        <v>284</v>
      </c>
      <c r="I110" s="70"/>
      <c r="J110" s="70"/>
      <c r="K110" s="69" t="s">
        <v>4245</v>
      </c>
      <c r="L110" s="73">
        <v>1</v>
      </c>
      <c r="M110" s="74">
        <v>3911.03271484375</v>
      </c>
      <c r="N110" s="74">
        <v>1806.8125</v>
      </c>
      <c r="O110" s="75"/>
      <c r="P110" s="76"/>
      <c r="Q110" s="76"/>
      <c r="R110" s="86"/>
      <c r="S110" s="48">
        <v>0</v>
      </c>
      <c r="T110" s="48">
        <v>1</v>
      </c>
      <c r="U110" s="49">
        <v>0</v>
      </c>
      <c r="V110" s="49">
        <v>0.015625</v>
      </c>
      <c r="W110" s="49">
        <v>0</v>
      </c>
      <c r="X110" s="49">
        <v>0.5115</v>
      </c>
      <c r="Y110" s="49">
        <v>0</v>
      </c>
      <c r="Z110" s="49">
        <v>0</v>
      </c>
      <c r="AA110" s="71">
        <v>110</v>
      </c>
      <c r="AB110" s="71"/>
      <c r="AC110" s="72"/>
      <c r="AD110" s="78" t="s">
        <v>2089</v>
      </c>
      <c r="AE110" s="78">
        <v>136</v>
      </c>
      <c r="AF110" s="78">
        <v>933</v>
      </c>
      <c r="AG110" s="78">
        <v>7966</v>
      </c>
      <c r="AH110" s="78">
        <v>0</v>
      </c>
      <c r="AI110" s="78"/>
      <c r="AJ110" s="78" t="s">
        <v>2502</v>
      </c>
      <c r="AK110" s="78" t="s">
        <v>2830</v>
      </c>
      <c r="AL110" s="78"/>
      <c r="AM110" s="78"/>
      <c r="AN110" s="80">
        <v>39910.84921296296</v>
      </c>
      <c r="AO110" s="78"/>
      <c r="AP110" s="78" t="b">
        <v>0</v>
      </c>
      <c r="AQ110" s="78" t="b">
        <v>0</v>
      </c>
      <c r="AR110" s="78" t="b">
        <v>0</v>
      </c>
      <c r="AS110" s="78" t="s">
        <v>1910</v>
      </c>
      <c r="AT110" s="78">
        <v>62</v>
      </c>
      <c r="AU110" s="83" t="s">
        <v>3569</v>
      </c>
      <c r="AV110" s="78" t="b">
        <v>0</v>
      </c>
      <c r="AW110" s="78" t="s">
        <v>3704</v>
      </c>
      <c r="AX110" s="83" t="s">
        <v>3811</v>
      </c>
      <c r="AY110" s="78" t="s">
        <v>66</v>
      </c>
      <c r="AZ110" s="78" t="str">
        <f>REPLACE(INDEX(GroupVertices[Group],MATCH(Vertices[[#This Row],[Vertex]],GroupVertices[Vertex],0)),1,1,"")</f>
        <v>4</v>
      </c>
      <c r="BA110" s="48"/>
      <c r="BB110" s="48"/>
      <c r="BC110" s="48"/>
      <c r="BD110" s="48"/>
      <c r="BE110" s="48" t="s">
        <v>830</v>
      </c>
      <c r="BF110" s="48" t="s">
        <v>830</v>
      </c>
      <c r="BG110" s="120" t="s">
        <v>5155</v>
      </c>
      <c r="BH110" s="120" t="s">
        <v>5155</v>
      </c>
      <c r="BI110" s="120" t="s">
        <v>5270</v>
      </c>
      <c r="BJ110" s="120" t="s">
        <v>5270</v>
      </c>
      <c r="BK110" s="120">
        <v>0</v>
      </c>
      <c r="BL110" s="123">
        <v>0</v>
      </c>
      <c r="BM110" s="120">
        <v>0</v>
      </c>
      <c r="BN110" s="123">
        <v>0</v>
      </c>
      <c r="BO110" s="120">
        <v>0</v>
      </c>
      <c r="BP110" s="123">
        <v>0</v>
      </c>
      <c r="BQ110" s="120">
        <v>21</v>
      </c>
      <c r="BR110" s="123">
        <v>100</v>
      </c>
      <c r="BS110" s="120">
        <v>21</v>
      </c>
      <c r="BT110" s="2"/>
      <c r="BU110" s="3"/>
      <c r="BV110" s="3"/>
      <c r="BW110" s="3"/>
      <c r="BX110" s="3"/>
    </row>
    <row r="111" spans="1:76" ht="15">
      <c r="A111" s="64" t="s">
        <v>285</v>
      </c>
      <c r="B111" s="65"/>
      <c r="C111" s="65" t="s">
        <v>64</v>
      </c>
      <c r="D111" s="66">
        <v>162.0184629531247</v>
      </c>
      <c r="E111" s="68"/>
      <c r="F111" s="100" t="s">
        <v>928</v>
      </c>
      <c r="G111" s="65"/>
      <c r="H111" s="69" t="s">
        <v>285</v>
      </c>
      <c r="I111" s="70"/>
      <c r="J111" s="70"/>
      <c r="K111" s="69" t="s">
        <v>4246</v>
      </c>
      <c r="L111" s="73">
        <v>1</v>
      </c>
      <c r="M111" s="74">
        <v>3807.28662109375</v>
      </c>
      <c r="N111" s="74">
        <v>2313.543212890625</v>
      </c>
      <c r="O111" s="75"/>
      <c r="P111" s="76"/>
      <c r="Q111" s="76"/>
      <c r="R111" s="86"/>
      <c r="S111" s="48">
        <v>0</v>
      </c>
      <c r="T111" s="48">
        <v>1</v>
      </c>
      <c r="U111" s="49">
        <v>0</v>
      </c>
      <c r="V111" s="49">
        <v>0.015625</v>
      </c>
      <c r="W111" s="49">
        <v>0</v>
      </c>
      <c r="X111" s="49">
        <v>0.5115</v>
      </c>
      <c r="Y111" s="49">
        <v>0</v>
      </c>
      <c r="Z111" s="49">
        <v>0</v>
      </c>
      <c r="AA111" s="71">
        <v>111</v>
      </c>
      <c r="AB111" s="71"/>
      <c r="AC111" s="72"/>
      <c r="AD111" s="78" t="s">
        <v>2090</v>
      </c>
      <c r="AE111" s="78">
        <v>213</v>
      </c>
      <c r="AF111" s="78">
        <v>53</v>
      </c>
      <c r="AG111" s="78">
        <v>15181</v>
      </c>
      <c r="AH111" s="78">
        <v>1251</v>
      </c>
      <c r="AI111" s="78"/>
      <c r="AJ111" s="78" t="s">
        <v>2503</v>
      </c>
      <c r="AK111" s="78"/>
      <c r="AL111" s="78"/>
      <c r="AM111" s="78"/>
      <c r="AN111" s="80">
        <v>40665.83710648148</v>
      </c>
      <c r="AO111" s="83" t="s">
        <v>3292</v>
      </c>
      <c r="AP111" s="78" t="b">
        <v>1</v>
      </c>
      <c r="AQ111" s="78" t="b">
        <v>0</v>
      </c>
      <c r="AR111" s="78" t="b">
        <v>0</v>
      </c>
      <c r="AS111" s="78" t="s">
        <v>1910</v>
      </c>
      <c r="AT111" s="78">
        <v>4</v>
      </c>
      <c r="AU111" s="83" t="s">
        <v>3559</v>
      </c>
      <c r="AV111" s="78" t="b">
        <v>0</v>
      </c>
      <c r="AW111" s="78" t="s">
        <v>3704</v>
      </c>
      <c r="AX111" s="83" t="s">
        <v>3812</v>
      </c>
      <c r="AY111" s="78" t="s">
        <v>66</v>
      </c>
      <c r="AZ111" s="78" t="str">
        <f>REPLACE(INDEX(GroupVertices[Group],MATCH(Vertices[[#This Row],[Vertex]],GroupVertices[Vertex],0)),1,1,"")</f>
        <v>4</v>
      </c>
      <c r="BA111" s="48"/>
      <c r="BB111" s="48"/>
      <c r="BC111" s="48"/>
      <c r="BD111" s="48"/>
      <c r="BE111" s="48" t="s">
        <v>830</v>
      </c>
      <c r="BF111" s="48" t="s">
        <v>830</v>
      </c>
      <c r="BG111" s="120" t="s">
        <v>5155</v>
      </c>
      <c r="BH111" s="120" t="s">
        <v>5155</v>
      </c>
      <c r="BI111" s="120" t="s">
        <v>5270</v>
      </c>
      <c r="BJ111" s="120" t="s">
        <v>5270</v>
      </c>
      <c r="BK111" s="120">
        <v>0</v>
      </c>
      <c r="BL111" s="123">
        <v>0</v>
      </c>
      <c r="BM111" s="120">
        <v>0</v>
      </c>
      <c r="BN111" s="123">
        <v>0</v>
      </c>
      <c r="BO111" s="120">
        <v>0</v>
      </c>
      <c r="BP111" s="123">
        <v>0</v>
      </c>
      <c r="BQ111" s="120">
        <v>21</v>
      </c>
      <c r="BR111" s="123">
        <v>100</v>
      </c>
      <c r="BS111" s="120">
        <v>21</v>
      </c>
      <c r="BT111" s="2"/>
      <c r="BU111" s="3"/>
      <c r="BV111" s="3"/>
      <c r="BW111" s="3"/>
      <c r="BX111" s="3"/>
    </row>
    <row r="112" spans="1:76" ht="15">
      <c r="A112" s="64" t="s">
        <v>286</v>
      </c>
      <c r="B112" s="65"/>
      <c r="C112" s="65" t="s">
        <v>64</v>
      </c>
      <c r="D112" s="66">
        <v>162.86009492952618</v>
      </c>
      <c r="E112" s="68"/>
      <c r="F112" s="100" t="s">
        <v>929</v>
      </c>
      <c r="G112" s="65"/>
      <c r="H112" s="69" t="s">
        <v>286</v>
      </c>
      <c r="I112" s="70"/>
      <c r="J112" s="70"/>
      <c r="K112" s="69" t="s">
        <v>4247</v>
      </c>
      <c r="L112" s="73">
        <v>1</v>
      </c>
      <c r="M112" s="74">
        <v>4583.35595703125</v>
      </c>
      <c r="N112" s="74">
        <v>2845.7861328125</v>
      </c>
      <c r="O112" s="75"/>
      <c r="P112" s="76"/>
      <c r="Q112" s="76"/>
      <c r="R112" s="86"/>
      <c r="S112" s="48">
        <v>2</v>
      </c>
      <c r="T112" s="48">
        <v>2</v>
      </c>
      <c r="U112" s="49">
        <v>0</v>
      </c>
      <c r="V112" s="49">
        <v>0.015873</v>
      </c>
      <c r="W112" s="49">
        <v>0</v>
      </c>
      <c r="X112" s="49">
        <v>1.222452</v>
      </c>
      <c r="Y112" s="49">
        <v>0.5</v>
      </c>
      <c r="Z112" s="49">
        <v>0</v>
      </c>
      <c r="AA112" s="71">
        <v>112</v>
      </c>
      <c r="AB112" s="71"/>
      <c r="AC112" s="72"/>
      <c r="AD112" s="78" t="s">
        <v>2091</v>
      </c>
      <c r="AE112" s="78">
        <v>2301</v>
      </c>
      <c r="AF112" s="78">
        <v>2469</v>
      </c>
      <c r="AG112" s="78">
        <v>28187</v>
      </c>
      <c r="AH112" s="78">
        <v>12179</v>
      </c>
      <c r="AI112" s="78"/>
      <c r="AJ112" s="78" t="s">
        <v>2504</v>
      </c>
      <c r="AK112" s="78" t="s">
        <v>2852</v>
      </c>
      <c r="AL112" s="83" t="s">
        <v>3085</v>
      </c>
      <c r="AM112" s="78"/>
      <c r="AN112" s="80">
        <v>42828.649560185186</v>
      </c>
      <c r="AO112" s="83" t="s">
        <v>3293</v>
      </c>
      <c r="AP112" s="78" t="b">
        <v>0</v>
      </c>
      <c r="AQ112" s="78" t="b">
        <v>0</v>
      </c>
      <c r="AR112" s="78" t="b">
        <v>0</v>
      </c>
      <c r="AS112" s="78" t="s">
        <v>1910</v>
      </c>
      <c r="AT112" s="78">
        <v>14</v>
      </c>
      <c r="AU112" s="83" t="s">
        <v>3559</v>
      </c>
      <c r="AV112" s="78" t="b">
        <v>0</v>
      </c>
      <c r="AW112" s="78" t="s">
        <v>3704</v>
      </c>
      <c r="AX112" s="83" t="s">
        <v>3813</v>
      </c>
      <c r="AY112" s="78" t="s">
        <v>66</v>
      </c>
      <c r="AZ112" s="78" t="str">
        <f>REPLACE(INDEX(GroupVertices[Group],MATCH(Vertices[[#This Row],[Vertex]],GroupVertices[Vertex],0)),1,1,"")</f>
        <v>4</v>
      </c>
      <c r="BA112" s="48" t="s">
        <v>780</v>
      </c>
      <c r="BB112" s="48" t="s">
        <v>780</v>
      </c>
      <c r="BC112" s="48" t="s">
        <v>808</v>
      </c>
      <c r="BD112" s="48" t="s">
        <v>808</v>
      </c>
      <c r="BE112" s="48" t="s">
        <v>830</v>
      </c>
      <c r="BF112" s="48" t="s">
        <v>830</v>
      </c>
      <c r="BG112" s="120" t="s">
        <v>5157</v>
      </c>
      <c r="BH112" s="120" t="s">
        <v>5222</v>
      </c>
      <c r="BI112" s="120" t="s">
        <v>5271</v>
      </c>
      <c r="BJ112" s="120" t="s">
        <v>5335</v>
      </c>
      <c r="BK112" s="120">
        <v>0</v>
      </c>
      <c r="BL112" s="123">
        <v>0</v>
      </c>
      <c r="BM112" s="120">
        <v>0</v>
      </c>
      <c r="BN112" s="123">
        <v>0</v>
      </c>
      <c r="BO112" s="120">
        <v>0</v>
      </c>
      <c r="BP112" s="123">
        <v>0</v>
      </c>
      <c r="BQ112" s="120">
        <v>32</v>
      </c>
      <c r="BR112" s="123">
        <v>100</v>
      </c>
      <c r="BS112" s="120">
        <v>32</v>
      </c>
      <c r="BT112" s="2"/>
      <c r="BU112" s="3"/>
      <c r="BV112" s="3"/>
      <c r="BW112" s="3"/>
      <c r="BX112" s="3"/>
    </row>
    <row r="113" spans="1:76" ht="15">
      <c r="A113" s="64" t="s">
        <v>287</v>
      </c>
      <c r="B113" s="65"/>
      <c r="C113" s="65" t="s">
        <v>64</v>
      </c>
      <c r="D113" s="66">
        <v>162.09719177210928</v>
      </c>
      <c r="E113" s="68"/>
      <c r="F113" s="100" t="s">
        <v>930</v>
      </c>
      <c r="G113" s="65"/>
      <c r="H113" s="69" t="s">
        <v>287</v>
      </c>
      <c r="I113" s="70"/>
      <c r="J113" s="70"/>
      <c r="K113" s="69" t="s">
        <v>4248</v>
      </c>
      <c r="L113" s="73">
        <v>1</v>
      </c>
      <c r="M113" s="74">
        <v>4444.3291015625</v>
      </c>
      <c r="N113" s="74">
        <v>2761.810302734375</v>
      </c>
      <c r="O113" s="75"/>
      <c r="P113" s="76"/>
      <c r="Q113" s="76"/>
      <c r="R113" s="86"/>
      <c r="S113" s="48">
        <v>0</v>
      </c>
      <c r="T113" s="48">
        <v>2</v>
      </c>
      <c r="U113" s="49">
        <v>0</v>
      </c>
      <c r="V113" s="49">
        <v>0.015873</v>
      </c>
      <c r="W113" s="49">
        <v>0</v>
      </c>
      <c r="X113" s="49">
        <v>0.857861</v>
      </c>
      <c r="Y113" s="49">
        <v>0.5</v>
      </c>
      <c r="Z113" s="49">
        <v>0</v>
      </c>
      <c r="AA113" s="71">
        <v>113</v>
      </c>
      <c r="AB113" s="71"/>
      <c r="AC113" s="72"/>
      <c r="AD113" s="78" t="s">
        <v>2092</v>
      </c>
      <c r="AE113" s="78">
        <v>340</v>
      </c>
      <c r="AF113" s="78">
        <v>279</v>
      </c>
      <c r="AG113" s="78">
        <v>41371</v>
      </c>
      <c r="AH113" s="78">
        <v>7025</v>
      </c>
      <c r="AI113" s="78"/>
      <c r="AJ113" s="78" t="s">
        <v>2505</v>
      </c>
      <c r="AK113" s="78" t="s">
        <v>2853</v>
      </c>
      <c r="AL113" s="78"/>
      <c r="AM113" s="78"/>
      <c r="AN113" s="80">
        <v>40240.12762731482</v>
      </c>
      <c r="AO113" s="78"/>
      <c r="AP113" s="78" t="b">
        <v>0</v>
      </c>
      <c r="AQ113" s="78" t="b">
        <v>0</v>
      </c>
      <c r="AR113" s="78" t="b">
        <v>0</v>
      </c>
      <c r="AS113" s="78" t="s">
        <v>1910</v>
      </c>
      <c r="AT113" s="78">
        <v>6</v>
      </c>
      <c r="AU113" s="83" t="s">
        <v>3562</v>
      </c>
      <c r="AV113" s="78" t="b">
        <v>0</v>
      </c>
      <c r="AW113" s="78" t="s">
        <v>3704</v>
      </c>
      <c r="AX113" s="83" t="s">
        <v>3814</v>
      </c>
      <c r="AY113" s="78" t="s">
        <v>66</v>
      </c>
      <c r="AZ113" s="78" t="str">
        <f>REPLACE(INDEX(GroupVertices[Group],MATCH(Vertices[[#This Row],[Vertex]],GroupVertices[Vertex],0)),1,1,"")</f>
        <v>4</v>
      </c>
      <c r="BA113" s="48" t="s">
        <v>780</v>
      </c>
      <c r="BB113" s="48" t="s">
        <v>780</v>
      </c>
      <c r="BC113" s="48" t="s">
        <v>808</v>
      </c>
      <c r="BD113" s="48" t="s">
        <v>808</v>
      </c>
      <c r="BE113" s="48" t="s">
        <v>830</v>
      </c>
      <c r="BF113" s="48" t="s">
        <v>830</v>
      </c>
      <c r="BG113" s="120" t="s">
        <v>5157</v>
      </c>
      <c r="BH113" s="120" t="s">
        <v>5222</v>
      </c>
      <c r="BI113" s="120" t="s">
        <v>5271</v>
      </c>
      <c r="BJ113" s="120" t="s">
        <v>5335</v>
      </c>
      <c r="BK113" s="120">
        <v>0</v>
      </c>
      <c r="BL113" s="123">
        <v>0</v>
      </c>
      <c r="BM113" s="120">
        <v>0</v>
      </c>
      <c r="BN113" s="123">
        <v>0</v>
      </c>
      <c r="BO113" s="120">
        <v>0</v>
      </c>
      <c r="BP113" s="123">
        <v>0</v>
      </c>
      <c r="BQ113" s="120">
        <v>34</v>
      </c>
      <c r="BR113" s="123">
        <v>100</v>
      </c>
      <c r="BS113" s="120">
        <v>34</v>
      </c>
      <c r="BT113" s="2"/>
      <c r="BU113" s="3"/>
      <c r="BV113" s="3"/>
      <c r="BW113" s="3"/>
      <c r="BX113" s="3"/>
    </row>
    <row r="114" spans="1:76" ht="15">
      <c r="A114" s="64" t="s">
        <v>289</v>
      </c>
      <c r="B114" s="65"/>
      <c r="C114" s="65" t="s">
        <v>64</v>
      </c>
      <c r="D114" s="66">
        <v>162.1118227915666</v>
      </c>
      <c r="E114" s="68"/>
      <c r="F114" s="100" t="s">
        <v>932</v>
      </c>
      <c r="G114" s="65"/>
      <c r="H114" s="69" t="s">
        <v>289</v>
      </c>
      <c r="I114" s="70"/>
      <c r="J114" s="70"/>
      <c r="K114" s="69" t="s">
        <v>4249</v>
      </c>
      <c r="L114" s="73">
        <v>1</v>
      </c>
      <c r="M114" s="74">
        <v>4179.78466796875</v>
      </c>
      <c r="N114" s="74">
        <v>3216.786865234375</v>
      </c>
      <c r="O114" s="75"/>
      <c r="P114" s="76"/>
      <c r="Q114" s="76"/>
      <c r="R114" s="86"/>
      <c r="S114" s="48">
        <v>0</v>
      </c>
      <c r="T114" s="48">
        <v>1</v>
      </c>
      <c r="U114" s="49">
        <v>0</v>
      </c>
      <c r="V114" s="49">
        <v>0.015625</v>
      </c>
      <c r="W114" s="49">
        <v>0</v>
      </c>
      <c r="X114" s="49">
        <v>0.5115</v>
      </c>
      <c r="Y114" s="49">
        <v>0</v>
      </c>
      <c r="Z114" s="49">
        <v>0</v>
      </c>
      <c r="AA114" s="71">
        <v>114</v>
      </c>
      <c r="AB114" s="71"/>
      <c r="AC114" s="72"/>
      <c r="AD114" s="78" t="s">
        <v>2093</v>
      </c>
      <c r="AE114" s="78">
        <v>385</v>
      </c>
      <c r="AF114" s="78">
        <v>321</v>
      </c>
      <c r="AG114" s="78">
        <v>15332</v>
      </c>
      <c r="AH114" s="78">
        <v>22338</v>
      </c>
      <c r="AI114" s="78"/>
      <c r="AJ114" s="78" t="s">
        <v>2506</v>
      </c>
      <c r="AK114" s="78" t="s">
        <v>2854</v>
      </c>
      <c r="AL114" s="78"/>
      <c r="AM114" s="78"/>
      <c r="AN114" s="80">
        <v>43321.33771990741</v>
      </c>
      <c r="AO114" s="78"/>
      <c r="AP114" s="78" t="b">
        <v>1</v>
      </c>
      <c r="AQ114" s="78" t="b">
        <v>0</v>
      </c>
      <c r="AR114" s="78" t="b">
        <v>1</v>
      </c>
      <c r="AS114" s="78" t="s">
        <v>1910</v>
      </c>
      <c r="AT114" s="78">
        <v>0</v>
      </c>
      <c r="AU114" s="78"/>
      <c r="AV114" s="78" t="b">
        <v>0</v>
      </c>
      <c r="AW114" s="78" t="s">
        <v>3704</v>
      </c>
      <c r="AX114" s="83" t="s">
        <v>3815</v>
      </c>
      <c r="AY114" s="78" t="s">
        <v>66</v>
      </c>
      <c r="AZ114" s="78" t="str">
        <f>REPLACE(INDEX(GroupVertices[Group],MATCH(Vertices[[#This Row],[Vertex]],GroupVertices[Vertex],0)),1,1,"")</f>
        <v>4</v>
      </c>
      <c r="BA114" s="48"/>
      <c r="BB114" s="48"/>
      <c r="BC114" s="48"/>
      <c r="BD114" s="48"/>
      <c r="BE114" s="48" t="s">
        <v>830</v>
      </c>
      <c r="BF114" s="48" t="s">
        <v>830</v>
      </c>
      <c r="BG114" s="120" t="s">
        <v>5155</v>
      </c>
      <c r="BH114" s="120" t="s">
        <v>5155</v>
      </c>
      <c r="BI114" s="120" t="s">
        <v>5270</v>
      </c>
      <c r="BJ114" s="120" t="s">
        <v>5270</v>
      </c>
      <c r="BK114" s="120">
        <v>0</v>
      </c>
      <c r="BL114" s="123">
        <v>0</v>
      </c>
      <c r="BM114" s="120">
        <v>0</v>
      </c>
      <c r="BN114" s="123">
        <v>0</v>
      </c>
      <c r="BO114" s="120">
        <v>0</v>
      </c>
      <c r="BP114" s="123">
        <v>0</v>
      </c>
      <c r="BQ114" s="120">
        <v>21</v>
      </c>
      <c r="BR114" s="123">
        <v>100</v>
      </c>
      <c r="BS114" s="120">
        <v>21</v>
      </c>
      <c r="BT114" s="2"/>
      <c r="BU114" s="3"/>
      <c r="BV114" s="3"/>
      <c r="BW114" s="3"/>
      <c r="BX114" s="3"/>
    </row>
    <row r="115" spans="1:76" ht="15">
      <c r="A115" s="64" t="s">
        <v>290</v>
      </c>
      <c r="B115" s="65"/>
      <c r="C115" s="65" t="s">
        <v>64</v>
      </c>
      <c r="D115" s="66">
        <v>162.0198563835492</v>
      </c>
      <c r="E115" s="68"/>
      <c r="F115" s="100" t="s">
        <v>933</v>
      </c>
      <c r="G115" s="65"/>
      <c r="H115" s="69" t="s">
        <v>290</v>
      </c>
      <c r="I115" s="70"/>
      <c r="J115" s="70"/>
      <c r="K115" s="69" t="s">
        <v>4250</v>
      </c>
      <c r="L115" s="73">
        <v>1</v>
      </c>
      <c r="M115" s="74">
        <v>7910.18994140625</v>
      </c>
      <c r="N115" s="74">
        <v>2899.7099609375</v>
      </c>
      <c r="O115" s="75"/>
      <c r="P115" s="76"/>
      <c r="Q115" s="76"/>
      <c r="R115" s="86"/>
      <c r="S115" s="48">
        <v>0</v>
      </c>
      <c r="T115" s="48">
        <v>1</v>
      </c>
      <c r="U115" s="49">
        <v>0</v>
      </c>
      <c r="V115" s="49">
        <v>1</v>
      </c>
      <c r="W115" s="49">
        <v>0</v>
      </c>
      <c r="X115" s="49">
        <v>0.999999</v>
      </c>
      <c r="Y115" s="49">
        <v>0</v>
      </c>
      <c r="Z115" s="49">
        <v>0</v>
      </c>
      <c r="AA115" s="71">
        <v>115</v>
      </c>
      <c r="AB115" s="71"/>
      <c r="AC115" s="72"/>
      <c r="AD115" s="78" t="s">
        <v>2094</v>
      </c>
      <c r="AE115" s="78">
        <v>267</v>
      </c>
      <c r="AF115" s="78">
        <v>57</v>
      </c>
      <c r="AG115" s="78">
        <v>209</v>
      </c>
      <c r="AH115" s="78">
        <v>1935</v>
      </c>
      <c r="AI115" s="78"/>
      <c r="AJ115" s="78"/>
      <c r="AK115" s="78"/>
      <c r="AL115" s="78"/>
      <c r="AM115" s="78"/>
      <c r="AN115" s="80">
        <v>42746.52417824074</v>
      </c>
      <c r="AO115" s="78"/>
      <c r="AP115" s="78" t="b">
        <v>1</v>
      </c>
      <c r="AQ115" s="78" t="b">
        <v>0</v>
      </c>
      <c r="AR115" s="78" t="b">
        <v>0</v>
      </c>
      <c r="AS115" s="78" t="s">
        <v>1909</v>
      </c>
      <c r="AT115" s="78">
        <v>0</v>
      </c>
      <c r="AU115" s="78"/>
      <c r="AV115" s="78" t="b">
        <v>0</v>
      </c>
      <c r="AW115" s="78" t="s">
        <v>3704</v>
      </c>
      <c r="AX115" s="83" t="s">
        <v>3816</v>
      </c>
      <c r="AY115" s="78" t="s">
        <v>66</v>
      </c>
      <c r="AZ115" s="78" t="str">
        <f>REPLACE(INDEX(GroupVertices[Group],MATCH(Vertices[[#This Row],[Vertex]],GroupVertices[Vertex],0)),1,1,"")</f>
        <v>47</v>
      </c>
      <c r="BA115" s="48"/>
      <c r="BB115" s="48"/>
      <c r="BC115" s="48"/>
      <c r="BD115" s="48"/>
      <c r="BE115" s="48"/>
      <c r="BF115" s="48"/>
      <c r="BG115" s="120" t="s">
        <v>5158</v>
      </c>
      <c r="BH115" s="120" t="s">
        <v>5158</v>
      </c>
      <c r="BI115" s="120" t="s">
        <v>5272</v>
      </c>
      <c r="BJ115" s="120" t="s">
        <v>5272</v>
      </c>
      <c r="BK115" s="120">
        <v>0</v>
      </c>
      <c r="BL115" s="123">
        <v>0</v>
      </c>
      <c r="BM115" s="120">
        <v>1</v>
      </c>
      <c r="BN115" s="123">
        <v>4.761904761904762</v>
      </c>
      <c r="BO115" s="120">
        <v>0</v>
      </c>
      <c r="BP115" s="123">
        <v>0</v>
      </c>
      <c r="BQ115" s="120">
        <v>20</v>
      </c>
      <c r="BR115" s="123">
        <v>95.23809523809524</v>
      </c>
      <c r="BS115" s="120">
        <v>21</v>
      </c>
      <c r="BT115" s="2"/>
      <c r="BU115" s="3"/>
      <c r="BV115" s="3"/>
      <c r="BW115" s="3"/>
      <c r="BX115" s="3"/>
    </row>
    <row r="116" spans="1:76" ht="15">
      <c r="A116" s="64" t="s">
        <v>564</v>
      </c>
      <c r="B116" s="65"/>
      <c r="C116" s="65" t="s">
        <v>64</v>
      </c>
      <c r="D116" s="66">
        <v>173.4278712689778</v>
      </c>
      <c r="E116" s="68"/>
      <c r="F116" s="100" t="s">
        <v>3617</v>
      </c>
      <c r="G116" s="65"/>
      <c r="H116" s="69" t="s">
        <v>564</v>
      </c>
      <c r="I116" s="70"/>
      <c r="J116" s="70"/>
      <c r="K116" s="69" t="s">
        <v>4251</v>
      </c>
      <c r="L116" s="73">
        <v>1</v>
      </c>
      <c r="M116" s="74">
        <v>7910.18994140625</v>
      </c>
      <c r="N116" s="74">
        <v>3123.217041015625</v>
      </c>
      <c r="O116" s="75"/>
      <c r="P116" s="76"/>
      <c r="Q116" s="76"/>
      <c r="R116" s="86"/>
      <c r="S116" s="48">
        <v>1</v>
      </c>
      <c r="T116" s="48">
        <v>0</v>
      </c>
      <c r="U116" s="49">
        <v>0</v>
      </c>
      <c r="V116" s="49">
        <v>1</v>
      </c>
      <c r="W116" s="49">
        <v>0</v>
      </c>
      <c r="X116" s="49">
        <v>0.999999</v>
      </c>
      <c r="Y116" s="49">
        <v>0</v>
      </c>
      <c r="Z116" s="49">
        <v>0</v>
      </c>
      <c r="AA116" s="71">
        <v>116</v>
      </c>
      <c r="AB116" s="71"/>
      <c r="AC116" s="72"/>
      <c r="AD116" s="78" t="s">
        <v>2095</v>
      </c>
      <c r="AE116" s="78">
        <v>1698</v>
      </c>
      <c r="AF116" s="78">
        <v>32805</v>
      </c>
      <c r="AG116" s="78">
        <v>11315</v>
      </c>
      <c r="AH116" s="78">
        <v>2006</v>
      </c>
      <c r="AI116" s="78"/>
      <c r="AJ116" s="78" t="s">
        <v>2507</v>
      </c>
      <c r="AK116" s="78" t="s">
        <v>2855</v>
      </c>
      <c r="AL116" s="83" t="s">
        <v>3086</v>
      </c>
      <c r="AM116" s="78"/>
      <c r="AN116" s="80">
        <v>40672.513090277775</v>
      </c>
      <c r="AO116" s="83" t="s">
        <v>3294</v>
      </c>
      <c r="AP116" s="78" t="b">
        <v>1</v>
      </c>
      <c r="AQ116" s="78" t="b">
        <v>0</v>
      </c>
      <c r="AR116" s="78" t="b">
        <v>1</v>
      </c>
      <c r="AS116" s="78" t="s">
        <v>1909</v>
      </c>
      <c r="AT116" s="78">
        <v>290</v>
      </c>
      <c r="AU116" s="83" t="s">
        <v>3559</v>
      </c>
      <c r="AV116" s="78" t="b">
        <v>1</v>
      </c>
      <c r="AW116" s="78" t="s">
        <v>3704</v>
      </c>
      <c r="AX116" s="83" t="s">
        <v>3817</v>
      </c>
      <c r="AY116" s="78" t="s">
        <v>65</v>
      </c>
      <c r="AZ116" s="78" t="str">
        <f>REPLACE(INDEX(GroupVertices[Group],MATCH(Vertices[[#This Row],[Vertex]],GroupVertices[Vertex],0)),1,1,"")</f>
        <v>47</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291</v>
      </c>
      <c r="B117" s="65"/>
      <c r="C117" s="65" t="s">
        <v>64</v>
      </c>
      <c r="D117" s="66">
        <v>164.32250016004497</v>
      </c>
      <c r="E117" s="68"/>
      <c r="F117" s="100" t="s">
        <v>3618</v>
      </c>
      <c r="G117" s="65"/>
      <c r="H117" s="69" t="s">
        <v>291</v>
      </c>
      <c r="I117" s="70"/>
      <c r="J117" s="70"/>
      <c r="K117" s="69" t="s">
        <v>4252</v>
      </c>
      <c r="L117" s="73">
        <v>1</v>
      </c>
      <c r="M117" s="74">
        <v>7910.18994140625</v>
      </c>
      <c r="N117" s="74">
        <v>1508.672607421875</v>
      </c>
      <c r="O117" s="75"/>
      <c r="P117" s="76"/>
      <c r="Q117" s="76"/>
      <c r="R117" s="86"/>
      <c r="S117" s="48">
        <v>2</v>
      </c>
      <c r="T117" s="48">
        <v>1</v>
      </c>
      <c r="U117" s="49">
        <v>0</v>
      </c>
      <c r="V117" s="49">
        <v>1</v>
      </c>
      <c r="W117" s="49">
        <v>0</v>
      </c>
      <c r="X117" s="49">
        <v>1.298244</v>
      </c>
      <c r="Y117" s="49">
        <v>0</v>
      </c>
      <c r="Z117" s="49">
        <v>0</v>
      </c>
      <c r="AA117" s="71">
        <v>117</v>
      </c>
      <c r="AB117" s="71"/>
      <c r="AC117" s="72"/>
      <c r="AD117" s="78" t="s">
        <v>2096</v>
      </c>
      <c r="AE117" s="78">
        <v>6123</v>
      </c>
      <c r="AF117" s="78">
        <v>6667</v>
      </c>
      <c r="AG117" s="78">
        <v>209368</v>
      </c>
      <c r="AH117" s="78">
        <v>114060</v>
      </c>
      <c r="AI117" s="78"/>
      <c r="AJ117" s="78" t="s">
        <v>2508</v>
      </c>
      <c r="AK117" s="78" t="s">
        <v>2856</v>
      </c>
      <c r="AL117" s="83" t="s">
        <v>3087</v>
      </c>
      <c r="AM117" s="78"/>
      <c r="AN117" s="80">
        <v>40203.962546296294</v>
      </c>
      <c r="AO117" s="83" t="s">
        <v>3295</v>
      </c>
      <c r="AP117" s="78" t="b">
        <v>1</v>
      </c>
      <c r="AQ117" s="78" t="b">
        <v>0</v>
      </c>
      <c r="AR117" s="78" t="b">
        <v>0</v>
      </c>
      <c r="AS117" s="78" t="s">
        <v>1910</v>
      </c>
      <c r="AT117" s="78">
        <v>330</v>
      </c>
      <c r="AU117" s="83" t="s">
        <v>3559</v>
      </c>
      <c r="AV117" s="78" t="b">
        <v>0</v>
      </c>
      <c r="AW117" s="78" t="s">
        <v>3704</v>
      </c>
      <c r="AX117" s="83" t="s">
        <v>3818</v>
      </c>
      <c r="AY117" s="78" t="s">
        <v>66</v>
      </c>
      <c r="AZ117" s="78" t="str">
        <f>REPLACE(INDEX(GroupVertices[Group],MATCH(Vertices[[#This Row],[Vertex]],GroupVertices[Vertex],0)),1,1,"")</f>
        <v>46</v>
      </c>
      <c r="BA117" s="48"/>
      <c r="BB117" s="48"/>
      <c r="BC117" s="48"/>
      <c r="BD117" s="48"/>
      <c r="BE117" s="48" t="s">
        <v>831</v>
      </c>
      <c r="BF117" s="48" t="s">
        <v>831</v>
      </c>
      <c r="BG117" s="120" t="s">
        <v>4872</v>
      </c>
      <c r="BH117" s="120" t="s">
        <v>4872</v>
      </c>
      <c r="BI117" s="120" t="s">
        <v>4991</v>
      </c>
      <c r="BJ117" s="120" t="s">
        <v>4991</v>
      </c>
      <c r="BK117" s="120">
        <v>0</v>
      </c>
      <c r="BL117" s="123">
        <v>0</v>
      </c>
      <c r="BM117" s="120">
        <v>0</v>
      </c>
      <c r="BN117" s="123">
        <v>0</v>
      </c>
      <c r="BO117" s="120">
        <v>0</v>
      </c>
      <c r="BP117" s="123">
        <v>0</v>
      </c>
      <c r="BQ117" s="120">
        <v>6</v>
      </c>
      <c r="BR117" s="123">
        <v>100</v>
      </c>
      <c r="BS117" s="120">
        <v>6</v>
      </c>
      <c r="BT117" s="2"/>
      <c r="BU117" s="3"/>
      <c r="BV117" s="3"/>
      <c r="BW117" s="3"/>
      <c r="BX117" s="3"/>
    </row>
    <row r="118" spans="1:76" ht="15">
      <c r="A118" s="64" t="s">
        <v>292</v>
      </c>
      <c r="B118" s="65"/>
      <c r="C118" s="65" t="s">
        <v>64</v>
      </c>
      <c r="D118" s="66">
        <v>162</v>
      </c>
      <c r="E118" s="68"/>
      <c r="F118" s="100" t="s">
        <v>938</v>
      </c>
      <c r="G118" s="65"/>
      <c r="H118" s="69" t="s">
        <v>292</v>
      </c>
      <c r="I118" s="70"/>
      <c r="J118" s="70"/>
      <c r="K118" s="69" t="s">
        <v>4253</v>
      </c>
      <c r="L118" s="73">
        <v>1</v>
      </c>
      <c r="M118" s="74">
        <v>7910.18994140625</v>
      </c>
      <c r="N118" s="74">
        <v>1279.2838134765625</v>
      </c>
      <c r="O118" s="75"/>
      <c r="P118" s="76"/>
      <c r="Q118" s="76"/>
      <c r="R118" s="86"/>
      <c r="S118" s="48">
        <v>0</v>
      </c>
      <c r="T118" s="48">
        <v>1</v>
      </c>
      <c r="U118" s="49">
        <v>0</v>
      </c>
      <c r="V118" s="49">
        <v>1</v>
      </c>
      <c r="W118" s="49">
        <v>0</v>
      </c>
      <c r="X118" s="49">
        <v>0.701754</v>
      </c>
      <c r="Y118" s="49">
        <v>0</v>
      </c>
      <c r="Z118" s="49">
        <v>0</v>
      </c>
      <c r="AA118" s="71">
        <v>118</v>
      </c>
      <c r="AB118" s="71"/>
      <c r="AC118" s="72"/>
      <c r="AD118" s="78" t="s">
        <v>2097</v>
      </c>
      <c r="AE118" s="78">
        <v>39</v>
      </c>
      <c r="AF118" s="78">
        <v>0</v>
      </c>
      <c r="AG118" s="78">
        <v>442</v>
      </c>
      <c r="AH118" s="78">
        <v>171</v>
      </c>
      <c r="AI118" s="78"/>
      <c r="AJ118" s="78"/>
      <c r="AK118" s="78"/>
      <c r="AL118" s="78"/>
      <c r="AM118" s="78"/>
      <c r="AN118" s="80">
        <v>41140.77931712963</v>
      </c>
      <c r="AO118" s="83" t="s">
        <v>3296</v>
      </c>
      <c r="AP118" s="78" t="b">
        <v>1</v>
      </c>
      <c r="AQ118" s="78" t="b">
        <v>0</v>
      </c>
      <c r="AR118" s="78" t="b">
        <v>0</v>
      </c>
      <c r="AS118" s="78" t="s">
        <v>1910</v>
      </c>
      <c r="AT118" s="78">
        <v>0</v>
      </c>
      <c r="AU118" s="83" t="s">
        <v>3559</v>
      </c>
      <c r="AV118" s="78" t="b">
        <v>0</v>
      </c>
      <c r="AW118" s="78" t="s">
        <v>3704</v>
      </c>
      <c r="AX118" s="83" t="s">
        <v>3819</v>
      </c>
      <c r="AY118" s="78" t="s">
        <v>66</v>
      </c>
      <c r="AZ118" s="78" t="str">
        <f>REPLACE(INDEX(GroupVertices[Group],MATCH(Vertices[[#This Row],[Vertex]],GroupVertices[Vertex],0)),1,1,"")</f>
        <v>46</v>
      </c>
      <c r="BA118" s="48"/>
      <c r="BB118" s="48"/>
      <c r="BC118" s="48"/>
      <c r="BD118" s="48"/>
      <c r="BE118" s="48" t="s">
        <v>831</v>
      </c>
      <c r="BF118" s="48" t="s">
        <v>831</v>
      </c>
      <c r="BG118" s="120" t="s">
        <v>5159</v>
      </c>
      <c r="BH118" s="120" t="s">
        <v>5159</v>
      </c>
      <c r="BI118" s="120" t="s">
        <v>5273</v>
      </c>
      <c r="BJ118" s="120" t="s">
        <v>5273</v>
      </c>
      <c r="BK118" s="120">
        <v>0</v>
      </c>
      <c r="BL118" s="123">
        <v>0</v>
      </c>
      <c r="BM118" s="120">
        <v>0</v>
      </c>
      <c r="BN118" s="123">
        <v>0</v>
      </c>
      <c r="BO118" s="120">
        <v>0</v>
      </c>
      <c r="BP118" s="123">
        <v>0</v>
      </c>
      <c r="BQ118" s="120">
        <v>8</v>
      </c>
      <c r="BR118" s="123">
        <v>100</v>
      </c>
      <c r="BS118" s="120">
        <v>8</v>
      </c>
      <c r="BT118" s="2"/>
      <c r="BU118" s="3"/>
      <c r="BV118" s="3"/>
      <c r="BW118" s="3"/>
      <c r="BX118" s="3"/>
    </row>
    <row r="119" spans="1:76" ht="15">
      <c r="A119" s="64" t="s">
        <v>293</v>
      </c>
      <c r="B119" s="65"/>
      <c r="C119" s="65" t="s">
        <v>64</v>
      </c>
      <c r="D119" s="66">
        <v>164.17862846871475</v>
      </c>
      <c r="E119" s="68"/>
      <c r="F119" s="100" t="s">
        <v>934</v>
      </c>
      <c r="G119" s="65"/>
      <c r="H119" s="69" t="s">
        <v>293</v>
      </c>
      <c r="I119" s="70"/>
      <c r="J119" s="70"/>
      <c r="K119" s="69" t="s">
        <v>4254</v>
      </c>
      <c r="L119" s="73">
        <v>1</v>
      </c>
      <c r="M119" s="74">
        <v>5916.88671875</v>
      </c>
      <c r="N119" s="74">
        <v>8122.71728515625</v>
      </c>
      <c r="O119" s="75"/>
      <c r="P119" s="76"/>
      <c r="Q119" s="76"/>
      <c r="R119" s="86"/>
      <c r="S119" s="48">
        <v>1</v>
      </c>
      <c r="T119" s="48">
        <v>1</v>
      </c>
      <c r="U119" s="49">
        <v>0</v>
      </c>
      <c r="V119" s="49">
        <v>0</v>
      </c>
      <c r="W119" s="49">
        <v>0</v>
      </c>
      <c r="X119" s="49">
        <v>0.999999</v>
      </c>
      <c r="Y119" s="49">
        <v>0</v>
      </c>
      <c r="Z119" s="49" t="s">
        <v>5710</v>
      </c>
      <c r="AA119" s="71">
        <v>119</v>
      </c>
      <c r="AB119" s="71"/>
      <c r="AC119" s="72"/>
      <c r="AD119" s="78" t="s">
        <v>2098</v>
      </c>
      <c r="AE119" s="78">
        <v>1036</v>
      </c>
      <c r="AF119" s="78">
        <v>6254</v>
      </c>
      <c r="AG119" s="78">
        <v>31738</v>
      </c>
      <c r="AH119" s="78">
        <v>283</v>
      </c>
      <c r="AI119" s="78"/>
      <c r="AJ119" s="78" t="s">
        <v>2509</v>
      </c>
      <c r="AK119" s="78" t="s">
        <v>2857</v>
      </c>
      <c r="AL119" s="78"/>
      <c r="AM119" s="78"/>
      <c r="AN119" s="80">
        <v>40966.770590277774</v>
      </c>
      <c r="AO119" s="83" t="s">
        <v>3297</v>
      </c>
      <c r="AP119" s="78" t="b">
        <v>1</v>
      </c>
      <c r="AQ119" s="78" t="b">
        <v>0</v>
      </c>
      <c r="AR119" s="78" t="b">
        <v>0</v>
      </c>
      <c r="AS119" s="78" t="s">
        <v>1909</v>
      </c>
      <c r="AT119" s="78">
        <v>124</v>
      </c>
      <c r="AU119" s="83" t="s">
        <v>3559</v>
      </c>
      <c r="AV119" s="78" t="b">
        <v>0</v>
      </c>
      <c r="AW119" s="78" t="s">
        <v>3704</v>
      </c>
      <c r="AX119" s="83" t="s">
        <v>3820</v>
      </c>
      <c r="AY119" s="78" t="s">
        <v>66</v>
      </c>
      <c r="AZ119" s="78" t="str">
        <f>REPLACE(INDEX(GroupVertices[Group],MATCH(Vertices[[#This Row],[Vertex]],GroupVertices[Vertex],0)),1,1,"")</f>
        <v>5</v>
      </c>
      <c r="BA119" s="48"/>
      <c r="BB119" s="48"/>
      <c r="BC119" s="48"/>
      <c r="BD119" s="48"/>
      <c r="BE119" s="48" t="s">
        <v>832</v>
      </c>
      <c r="BF119" s="48" t="s">
        <v>832</v>
      </c>
      <c r="BG119" s="120" t="s">
        <v>5160</v>
      </c>
      <c r="BH119" s="120" t="s">
        <v>5160</v>
      </c>
      <c r="BI119" s="120" t="s">
        <v>5274</v>
      </c>
      <c r="BJ119" s="120" t="s">
        <v>5274</v>
      </c>
      <c r="BK119" s="120">
        <v>0</v>
      </c>
      <c r="BL119" s="123">
        <v>0</v>
      </c>
      <c r="BM119" s="120">
        <v>1</v>
      </c>
      <c r="BN119" s="123">
        <v>6.666666666666667</v>
      </c>
      <c r="BO119" s="120">
        <v>0</v>
      </c>
      <c r="BP119" s="123">
        <v>0</v>
      </c>
      <c r="BQ119" s="120">
        <v>14</v>
      </c>
      <c r="BR119" s="123">
        <v>93.33333333333333</v>
      </c>
      <c r="BS119" s="120">
        <v>15</v>
      </c>
      <c r="BT119" s="2"/>
      <c r="BU119" s="3"/>
      <c r="BV119" s="3"/>
      <c r="BW119" s="3"/>
      <c r="BX119" s="3"/>
    </row>
    <row r="120" spans="1:76" ht="15">
      <c r="A120" s="64" t="s">
        <v>294</v>
      </c>
      <c r="B120" s="65"/>
      <c r="C120" s="65" t="s">
        <v>64</v>
      </c>
      <c r="D120" s="66">
        <v>162.8207305200339</v>
      </c>
      <c r="E120" s="68"/>
      <c r="F120" s="100" t="s">
        <v>3619</v>
      </c>
      <c r="G120" s="65"/>
      <c r="H120" s="69" t="s">
        <v>294</v>
      </c>
      <c r="I120" s="70"/>
      <c r="J120" s="70"/>
      <c r="K120" s="69" t="s">
        <v>4255</v>
      </c>
      <c r="L120" s="73">
        <v>1</v>
      </c>
      <c r="M120" s="74">
        <v>7910.18994140625</v>
      </c>
      <c r="N120" s="74">
        <v>2320.356201171875</v>
      </c>
      <c r="O120" s="75"/>
      <c r="P120" s="76"/>
      <c r="Q120" s="76"/>
      <c r="R120" s="86"/>
      <c r="S120" s="48">
        <v>2</v>
      </c>
      <c r="T120" s="48">
        <v>1</v>
      </c>
      <c r="U120" s="49">
        <v>0</v>
      </c>
      <c r="V120" s="49">
        <v>1</v>
      </c>
      <c r="W120" s="49">
        <v>0</v>
      </c>
      <c r="X120" s="49">
        <v>1.298244</v>
      </c>
      <c r="Y120" s="49">
        <v>0</v>
      </c>
      <c r="Z120" s="49">
        <v>0</v>
      </c>
      <c r="AA120" s="71">
        <v>120</v>
      </c>
      <c r="AB120" s="71"/>
      <c r="AC120" s="72"/>
      <c r="AD120" s="78" t="s">
        <v>2099</v>
      </c>
      <c r="AE120" s="78">
        <v>3651</v>
      </c>
      <c r="AF120" s="78">
        <v>2356</v>
      </c>
      <c r="AG120" s="78">
        <v>5319</v>
      </c>
      <c r="AH120" s="78">
        <v>9504</v>
      </c>
      <c r="AI120" s="78"/>
      <c r="AJ120" s="78" t="s">
        <v>2510</v>
      </c>
      <c r="AK120" s="78" t="s">
        <v>2858</v>
      </c>
      <c r="AL120" s="83" t="s">
        <v>3088</v>
      </c>
      <c r="AM120" s="78"/>
      <c r="AN120" s="80">
        <v>42494.860451388886</v>
      </c>
      <c r="AO120" s="83" t="s">
        <v>3298</v>
      </c>
      <c r="AP120" s="78" t="b">
        <v>0</v>
      </c>
      <c r="AQ120" s="78" t="b">
        <v>0</v>
      </c>
      <c r="AR120" s="78" t="b">
        <v>1</v>
      </c>
      <c r="AS120" s="78" t="s">
        <v>1909</v>
      </c>
      <c r="AT120" s="78">
        <v>46</v>
      </c>
      <c r="AU120" s="83" t="s">
        <v>3559</v>
      </c>
      <c r="AV120" s="78" t="b">
        <v>0</v>
      </c>
      <c r="AW120" s="78" t="s">
        <v>3704</v>
      </c>
      <c r="AX120" s="83" t="s">
        <v>3821</v>
      </c>
      <c r="AY120" s="78" t="s">
        <v>66</v>
      </c>
      <c r="AZ120" s="78" t="str">
        <f>REPLACE(INDEX(GroupVertices[Group],MATCH(Vertices[[#This Row],[Vertex]],GroupVertices[Vertex],0)),1,1,"")</f>
        <v>45</v>
      </c>
      <c r="BA120" s="48" t="s">
        <v>783</v>
      </c>
      <c r="BB120" s="48" t="s">
        <v>783</v>
      </c>
      <c r="BC120" s="48" t="s">
        <v>810</v>
      </c>
      <c r="BD120" s="48" t="s">
        <v>810</v>
      </c>
      <c r="BE120" s="48" t="s">
        <v>833</v>
      </c>
      <c r="BF120" s="48" t="s">
        <v>833</v>
      </c>
      <c r="BG120" s="120" t="s">
        <v>4871</v>
      </c>
      <c r="BH120" s="120" t="s">
        <v>4871</v>
      </c>
      <c r="BI120" s="120" t="s">
        <v>4990</v>
      </c>
      <c r="BJ120" s="120" t="s">
        <v>4990</v>
      </c>
      <c r="BK120" s="120">
        <v>1</v>
      </c>
      <c r="BL120" s="123">
        <v>2.7027027027027026</v>
      </c>
      <c r="BM120" s="120">
        <v>0</v>
      </c>
      <c r="BN120" s="123">
        <v>0</v>
      </c>
      <c r="BO120" s="120">
        <v>0</v>
      </c>
      <c r="BP120" s="123">
        <v>0</v>
      </c>
      <c r="BQ120" s="120">
        <v>36</v>
      </c>
      <c r="BR120" s="123">
        <v>97.29729729729729</v>
      </c>
      <c r="BS120" s="120">
        <v>37</v>
      </c>
      <c r="BT120" s="2"/>
      <c r="BU120" s="3"/>
      <c r="BV120" s="3"/>
      <c r="BW120" s="3"/>
      <c r="BX120" s="3"/>
    </row>
    <row r="121" spans="1:76" ht="15">
      <c r="A121" s="64" t="s">
        <v>295</v>
      </c>
      <c r="B121" s="65"/>
      <c r="C121" s="65" t="s">
        <v>64</v>
      </c>
      <c r="D121" s="66">
        <v>162.15571584993853</v>
      </c>
      <c r="E121" s="68"/>
      <c r="F121" s="100" t="s">
        <v>935</v>
      </c>
      <c r="G121" s="65"/>
      <c r="H121" s="69" t="s">
        <v>295</v>
      </c>
      <c r="I121" s="70"/>
      <c r="J121" s="70"/>
      <c r="K121" s="69" t="s">
        <v>4256</v>
      </c>
      <c r="L121" s="73">
        <v>1</v>
      </c>
      <c r="M121" s="74">
        <v>7910.18994140625</v>
      </c>
      <c r="N121" s="74">
        <v>2090.96728515625</v>
      </c>
      <c r="O121" s="75"/>
      <c r="P121" s="76"/>
      <c r="Q121" s="76"/>
      <c r="R121" s="86"/>
      <c r="S121" s="48">
        <v>0</v>
      </c>
      <c r="T121" s="48">
        <v>1</v>
      </c>
      <c r="U121" s="49">
        <v>0</v>
      </c>
      <c r="V121" s="49">
        <v>1</v>
      </c>
      <c r="W121" s="49">
        <v>0</v>
      </c>
      <c r="X121" s="49">
        <v>0.701754</v>
      </c>
      <c r="Y121" s="49">
        <v>0</v>
      </c>
      <c r="Z121" s="49">
        <v>0</v>
      </c>
      <c r="AA121" s="71">
        <v>121</v>
      </c>
      <c r="AB121" s="71"/>
      <c r="AC121" s="72"/>
      <c r="AD121" s="78" t="s">
        <v>2100</v>
      </c>
      <c r="AE121" s="78">
        <v>868</v>
      </c>
      <c r="AF121" s="78">
        <v>447</v>
      </c>
      <c r="AG121" s="78">
        <v>7708</v>
      </c>
      <c r="AH121" s="78">
        <v>6756</v>
      </c>
      <c r="AI121" s="78"/>
      <c r="AJ121" s="78" t="s">
        <v>2511</v>
      </c>
      <c r="AK121" s="78" t="s">
        <v>2859</v>
      </c>
      <c r="AL121" s="83" t="s">
        <v>3089</v>
      </c>
      <c r="AM121" s="78"/>
      <c r="AN121" s="80">
        <v>40264.21219907407</v>
      </c>
      <c r="AO121" s="83" t="s">
        <v>3299</v>
      </c>
      <c r="AP121" s="78" t="b">
        <v>0</v>
      </c>
      <c r="AQ121" s="78" t="b">
        <v>0</v>
      </c>
      <c r="AR121" s="78" t="b">
        <v>0</v>
      </c>
      <c r="AS121" s="78" t="s">
        <v>1909</v>
      </c>
      <c r="AT121" s="78">
        <v>4</v>
      </c>
      <c r="AU121" s="83" t="s">
        <v>3559</v>
      </c>
      <c r="AV121" s="78" t="b">
        <v>0</v>
      </c>
      <c r="AW121" s="78" t="s">
        <v>3704</v>
      </c>
      <c r="AX121" s="83" t="s">
        <v>3822</v>
      </c>
      <c r="AY121" s="78" t="s">
        <v>66</v>
      </c>
      <c r="AZ121" s="78" t="str">
        <f>REPLACE(INDEX(GroupVertices[Group],MATCH(Vertices[[#This Row],[Vertex]],GroupVertices[Vertex],0)),1,1,"")</f>
        <v>45</v>
      </c>
      <c r="BA121" s="48"/>
      <c r="BB121" s="48"/>
      <c r="BC121" s="48"/>
      <c r="BD121" s="48"/>
      <c r="BE121" s="48" t="s">
        <v>834</v>
      </c>
      <c r="BF121" s="48" t="s">
        <v>834</v>
      </c>
      <c r="BG121" s="120" t="s">
        <v>4860</v>
      </c>
      <c r="BH121" s="120" t="s">
        <v>4860</v>
      </c>
      <c r="BI121" s="120" t="s">
        <v>4981</v>
      </c>
      <c r="BJ121" s="120" t="s">
        <v>4981</v>
      </c>
      <c r="BK121" s="120">
        <v>1</v>
      </c>
      <c r="BL121" s="123">
        <v>4.545454545454546</v>
      </c>
      <c r="BM121" s="120">
        <v>0</v>
      </c>
      <c r="BN121" s="123">
        <v>0</v>
      </c>
      <c r="BO121" s="120">
        <v>0</v>
      </c>
      <c r="BP121" s="123">
        <v>0</v>
      </c>
      <c r="BQ121" s="120">
        <v>21</v>
      </c>
      <c r="BR121" s="123">
        <v>95.45454545454545</v>
      </c>
      <c r="BS121" s="120">
        <v>22</v>
      </c>
      <c r="BT121" s="2"/>
      <c r="BU121" s="3"/>
      <c r="BV121" s="3"/>
      <c r="BW121" s="3"/>
      <c r="BX121" s="3"/>
    </row>
    <row r="122" spans="1:76" ht="15">
      <c r="A122" s="64" t="s">
        <v>296</v>
      </c>
      <c r="B122" s="65"/>
      <c r="C122" s="65" t="s">
        <v>64</v>
      </c>
      <c r="D122" s="66">
        <v>162.00766386733477</v>
      </c>
      <c r="E122" s="68"/>
      <c r="F122" s="100" t="s">
        <v>936</v>
      </c>
      <c r="G122" s="65"/>
      <c r="H122" s="69" t="s">
        <v>296</v>
      </c>
      <c r="I122" s="70"/>
      <c r="J122" s="70"/>
      <c r="K122" s="69" t="s">
        <v>4257</v>
      </c>
      <c r="L122" s="73">
        <v>1</v>
      </c>
      <c r="M122" s="74">
        <v>8353.615234375</v>
      </c>
      <c r="N122" s="74">
        <v>6040.572265625</v>
      </c>
      <c r="O122" s="75"/>
      <c r="P122" s="76"/>
      <c r="Q122" s="76"/>
      <c r="R122" s="86"/>
      <c r="S122" s="48">
        <v>0</v>
      </c>
      <c r="T122" s="48">
        <v>1</v>
      </c>
      <c r="U122" s="49">
        <v>0</v>
      </c>
      <c r="V122" s="49">
        <v>0.333333</v>
      </c>
      <c r="W122" s="49">
        <v>0</v>
      </c>
      <c r="X122" s="49">
        <v>0.638297</v>
      </c>
      <c r="Y122" s="49">
        <v>0</v>
      </c>
      <c r="Z122" s="49">
        <v>0</v>
      </c>
      <c r="AA122" s="71">
        <v>122</v>
      </c>
      <c r="AB122" s="71"/>
      <c r="AC122" s="72"/>
      <c r="AD122" s="78" t="s">
        <v>2101</v>
      </c>
      <c r="AE122" s="78">
        <v>206</v>
      </c>
      <c r="AF122" s="78">
        <v>22</v>
      </c>
      <c r="AG122" s="78">
        <v>92</v>
      </c>
      <c r="AH122" s="78">
        <v>41</v>
      </c>
      <c r="AI122" s="78"/>
      <c r="AJ122" s="78" t="s">
        <v>2512</v>
      </c>
      <c r="AK122" s="78" t="s">
        <v>2860</v>
      </c>
      <c r="AL122" s="78"/>
      <c r="AM122" s="78"/>
      <c r="AN122" s="80">
        <v>41735.93</v>
      </c>
      <c r="AO122" s="83" t="s">
        <v>3300</v>
      </c>
      <c r="AP122" s="78" t="b">
        <v>0</v>
      </c>
      <c r="AQ122" s="78" t="b">
        <v>0</v>
      </c>
      <c r="AR122" s="78" t="b">
        <v>0</v>
      </c>
      <c r="AS122" s="78" t="s">
        <v>3555</v>
      </c>
      <c r="AT122" s="78">
        <v>0</v>
      </c>
      <c r="AU122" s="83" t="s">
        <v>3559</v>
      </c>
      <c r="AV122" s="78" t="b">
        <v>0</v>
      </c>
      <c r="AW122" s="78" t="s">
        <v>3704</v>
      </c>
      <c r="AX122" s="83" t="s">
        <v>3823</v>
      </c>
      <c r="AY122" s="78" t="s">
        <v>66</v>
      </c>
      <c r="AZ122" s="78" t="str">
        <f>REPLACE(INDEX(GroupVertices[Group],MATCH(Vertices[[#This Row],[Vertex]],GroupVertices[Vertex],0)),1,1,"")</f>
        <v>28</v>
      </c>
      <c r="BA122" s="48"/>
      <c r="BB122" s="48"/>
      <c r="BC122" s="48"/>
      <c r="BD122" s="48"/>
      <c r="BE122" s="48" t="s">
        <v>834</v>
      </c>
      <c r="BF122" s="48" t="s">
        <v>834</v>
      </c>
      <c r="BG122" s="120" t="s">
        <v>5161</v>
      </c>
      <c r="BH122" s="120" t="s">
        <v>5161</v>
      </c>
      <c r="BI122" s="120" t="s">
        <v>5275</v>
      </c>
      <c r="BJ122" s="120" t="s">
        <v>5275</v>
      </c>
      <c r="BK122" s="120">
        <v>0</v>
      </c>
      <c r="BL122" s="123">
        <v>0</v>
      </c>
      <c r="BM122" s="120">
        <v>0</v>
      </c>
      <c r="BN122" s="123">
        <v>0</v>
      </c>
      <c r="BO122" s="120">
        <v>0</v>
      </c>
      <c r="BP122" s="123">
        <v>0</v>
      </c>
      <c r="BQ122" s="120">
        <v>20</v>
      </c>
      <c r="BR122" s="123">
        <v>100</v>
      </c>
      <c r="BS122" s="120">
        <v>20</v>
      </c>
      <c r="BT122" s="2"/>
      <c r="BU122" s="3"/>
      <c r="BV122" s="3"/>
      <c r="BW122" s="3"/>
      <c r="BX122" s="3"/>
    </row>
    <row r="123" spans="1:76" ht="15">
      <c r="A123" s="64" t="s">
        <v>297</v>
      </c>
      <c r="B123" s="65"/>
      <c r="C123" s="65" t="s">
        <v>64</v>
      </c>
      <c r="D123" s="66">
        <v>162.71901009904497</v>
      </c>
      <c r="E123" s="68"/>
      <c r="F123" s="100" t="s">
        <v>3620</v>
      </c>
      <c r="G123" s="65"/>
      <c r="H123" s="69" t="s">
        <v>297</v>
      </c>
      <c r="I123" s="70"/>
      <c r="J123" s="70"/>
      <c r="K123" s="69" t="s">
        <v>4258</v>
      </c>
      <c r="L123" s="73">
        <v>2.0953911328410015</v>
      </c>
      <c r="M123" s="74">
        <v>8353.615234375</v>
      </c>
      <c r="N123" s="74">
        <v>5652.3759765625</v>
      </c>
      <c r="O123" s="75"/>
      <c r="P123" s="76"/>
      <c r="Q123" s="76"/>
      <c r="R123" s="86"/>
      <c r="S123" s="48">
        <v>3</v>
      </c>
      <c r="T123" s="48">
        <v>1</v>
      </c>
      <c r="U123" s="49">
        <v>2</v>
      </c>
      <c r="V123" s="49">
        <v>0.5</v>
      </c>
      <c r="W123" s="49">
        <v>0</v>
      </c>
      <c r="X123" s="49">
        <v>1.723402</v>
      </c>
      <c r="Y123" s="49">
        <v>0</v>
      </c>
      <c r="Z123" s="49">
        <v>0</v>
      </c>
      <c r="AA123" s="71">
        <v>123</v>
      </c>
      <c r="AB123" s="71"/>
      <c r="AC123" s="72"/>
      <c r="AD123" s="78" t="s">
        <v>2102</v>
      </c>
      <c r="AE123" s="78">
        <v>470</v>
      </c>
      <c r="AF123" s="78">
        <v>2064</v>
      </c>
      <c r="AG123" s="78">
        <v>19630</v>
      </c>
      <c r="AH123" s="78">
        <v>2151</v>
      </c>
      <c r="AI123" s="78"/>
      <c r="AJ123" s="78" t="s">
        <v>2513</v>
      </c>
      <c r="AK123" s="78" t="s">
        <v>2861</v>
      </c>
      <c r="AL123" s="83" t="s">
        <v>3090</v>
      </c>
      <c r="AM123" s="78"/>
      <c r="AN123" s="80">
        <v>42356.23685185185</v>
      </c>
      <c r="AO123" s="83" t="s">
        <v>3301</v>
      </c>
      <c r="AP123" s="78" t="b">
        <v>0</v>
      </c>
      <c r="AQ123" s="78" t="b">
        <v>0</v>
      </c>
      <c r="AR123" s="78" t="b">
        <v>0</v>
      </c>
      <c r="AS123" s="78" t="s">
        <v>3555</v>
      </c>
      <c r="AT123" s="78">
        <v>11</v>
      </c>
      <c r="AU123" s="83" t="s">
        <v>3559</v>
      </c>
      <c r="AV123" s="78" t="b">
        <v>0</v>
      </c>
      <c r="AW123" s="78" t="s">
        <v>3704</v>
      </c>
      <c r="AX123" s="83" t="s">
        <v>3824</v>
      </c>
      <c r="AY123" s="78" t="s">
        <v>66</v>
      </c>
      <c r="AZ123" s="78" t="str">
        <f>REPLACE(INDEX(GroupVertices[Group],MATCH(Vertices[[#This Row],[Vertex]],GroupVertices[Vertex],0)),1,1,"")</f>
        <v>28</v>
      </c>
      <c r="BA123" s="48"/>
      <c r="BB123" s="48"/>
      <c r="BC123" s="48"/>
      <c r="BD123" s="48"/>
      <c r="BE123" s="48" t="s">
        <v>835</v>
      </c>
      <c r="BF123" s="48" t="s">
        <v>835</v>
      </c>
      <c r="BG123" s="120" t="s">
        <v>4860</v>
      </c>
      <c r="BH123" s="120" t="s">
        <v>4860</v>
      </c>
      <c r="BI123" s="120" t="s">
        <v>4981</v>
      </c>
      <c r="BJ123" s="120" t="s">
        <v>4981</v>
      </c>
      <c r="BK123" s="120">
        <v>1</v>
      </c>
      <c r="BL123" s="123">
        <v>2.7777777777777777</v>
      </c>
      <c r="BM123" s="120">
        <v>0</v>
      </c>
      <c r="BN123" s="123">
        <v>0</v>
      </c>
      <c r="BO123" s="120">
        <v>0</v>
      </c>
      <c r="BP123" s="123">
        <v>0</v>
      </c>
      <c r="BQ123" s="120">
        <v>35</v>
      </c>
      <c r="BR123" s="123">
        <v>97.22222222222223</v>
      </c>
      <c r="BS123" s="120">
        <v>36</v>
      </c>
      <c r="BT123" s="2"/>
      <c r="BU123" s="3"/>
      <c r="BV123" s="3"/>
      <c r="BW123" s="3"/>
      <c r="BX123" s="3"/>
    </row>
    <row r="124" spans="1:76" ht="15">
      <c r="A124" s="64" t="s">
        <v>298</v>
      </c>
      <c r="B124" s="65"/>
      <c r="C124" s="65" t="s">
        <v>64</v>
      </c>
      <c r="D124" s="66">
        <v>162.5664294675616</v>
      </c>
      <c r="E124" s="68"/>
      <c r="F124" s="100" t="s">
        <v>937</v>
      </c>
      <c r="G124" s="65"/>
      <c r="H124" s="69" t="s">
        <v>298</v>
      </c>
      <c r="I124" s="70"/>
      <c r="J124" s="70"/>
      <c r="K124" s="69" t="s">
        <v>4259</v>
      </c>
      <c r="L124" s="73">
        <v>1</v>
      </c>
      <c r="M124" s="74">
        <v>8545.279296875</v>
      </c>
      <c r="N124" s="74">
        <v>6040.572265625</v>
      </c>
      <c r="O124" s="75"/>
      <c r="P124" s="76"/>
      <c r="Q124" s="76"/>
      <c r="R124" s="86"/>
      <c r="S124" s="48">
        <v>0</v>
      </c>
      <c r="T124" s="48">
        <v>1</v>
      </c>
      <c r="U124" s="49">
        <v>0</v>
      </c>
      <c r="V124" s="49">
        <v>0.333333</v>
      </c>
      <c r="W124" s="49">
        <v>0</v>
      </c>
      <c r="X124" s="49">
        <v>0.638297</v>
      </c>
      <c r="Y124" s="49">
        <v>0</v>
      </c>
      <c r="Z124" s="49">
        <v>0</v>
      </c>
      <c r="AA124" s="71">
        <v>124</v>
      </c>
      <c r="AB124" s="71"/>
      <c r="AC124" s="72"/>
      <c r="AD124" s="78" t="s">
        <v>2103</v>
      </c>
      <c r="AE124" s="78">
        <v>418</v>
      </c>
      <c r="AF124" s="78">
        <v>1626</v>
      </c>
      <c r="AG124" s="78">
        <v>17371</v>
      </c>
      <c r="AH124" s="78">
        <v>10877</v>
      </c>
      <c r="AI124" s="78"/>
      <c r="AJ124" s="78" t="s">
        <v>2514</v>
      </c>
      <c r="AK124" s="78"/>
      <c r="AL124" s="78"/>
      <c r="AM124" s="78"/>
      <c r="AN124" s="80">
        <v>40868.63340277778</v>
      </c>
      <c r="AO124" s="78"/>
      <c r="AP124" s="78" t="b">
        <v>1</v>
      </c>
      <c r="AQ124" s="78" t="b">
        <v>0</v>
      </c>
      <c r="AR124" s="78" t="b">
        <v>0</v>
      </c>
      <c r="AS124" s="78" t="s">
        <v>3555</v>
      </c>
      <c r="AT124" s="78">
        <v>58</v>
      </c>
      <c r="AU124" s="83" t="s">
        <v>3559</v>
      </c>
      <c r="AV124" s="78" t="b">
        <v>0</v>
      </c>
      <c r="AW124" s="78" t="s">
        <v>3704</v>
      </c>
      <c r="AX124" s="83" t="s">
        <v>3825</v>
      </c>
      <c r="AY124" s="78" t="s">
        <v>66</v>
      </c>
      <c r="AZ124" s="78" t="str">
        <f>REPLACE(INDEX(GroupVertices[Group],MATCH(Vertices[[#This Row],[Vertex]],GroupVertices[Vertex],0)),1,1,"")</f>
        <v>28</v>
      </c>
      <c r="BA124" s="48"/>
      <c r="BB124" s="48"/>
      <c r="BC124" s="48"/>
      <c r="BD124" s="48"/>
      <c r="BE124" s="48" t="s">
        <v>834</v>
      </c>
      <c r="BF124" s="48" t="s">
        <v>834</v>
      </c>
      <c r="BG124" s="120" t="s">
        <v>5161</v>
      </c>
      <c r="BH124" s="120" t="s">
        <v>5161</v>
      </c>
      <c r="BI124" s="120" t="s">
        <v>5275</v>
      </c>
      <c r="BJ124" s="120" t="s">
        <v>5275</v>
      </c>
      <c r="BK124" s="120">
        <v>0</v>
      </c>
      <c r="BL124" s="123">
        <v>0</v>
      </c>
      <c r="BM124" s="120">
        <v>0</v>
      </c>
      <c r="BN124" s="123">
        <v>0</v>
      </c>
      <c r="BO124" s="120">
        <v>0</v>
      </c>
      <c r="BP124" s="123">
        <v>0</v>
      </c>
      <c r="BQ124" s="120">
        <v>20</v>
      </c>
      <c r="BR124" s="123">
        <v>100</v>
      </c>
      <c r="BS124" s="120">
        <v>20</v>
      </c>
      <c r="BT124" s="2"/>
      <c r="BU124" s="3"/>
      <c r="BV124" s="3"/>
      <c r="BW124" s="3"/>
      <c r="BX124" s="3"/>
    </row>
    <row r="125" spans="1:76" ht="15">
      <c r="A125" s="64" t="s">
        <v>299</v>
      </c>
      <c r="B125" s="65"/>
      <c r="C125" s="65" t="s">
        <v>64</v>
      </c>
      <c r="D125" s="66">
        <v>162.09997863295828</v>
      </c>
      <c r="E125" s="68"/>
      <c r="F125" s="100" t="s">
        <v>938</v>
      </c>
      <c r="G125" s="65"/>
      <c r="H125" s="69" t="s">
        <v>299</v>
      </c>
      <c r="I125" s="70"/>
      <c r="J125" s="70"/>
      <c r="K125" s="69" t="s">
        <v>4260</v>
      </c>
      <c r="L125" s="73">
        <v>1</v>
      </c>
      <c r="M125" s="74">
        <v>7432.65478515625</v>
      </c>
      <c r="N125" s="74">
        <v>3917.25537109375</v>
      </c>
      <c r="O125" s="75"/>
      <c r="P125" s="76"/>
      <c r="Q125" s="76"/>
      <c r="R125" s="86"/>
      <c r="S125" s="48">
        <v>1</v>
      </c>
      <c r="T125" s="48">
        <v>1</v>
      </c>
      <c r="U125" s="49">
        <v>0</v>
      </c>
      <c r="V125" s="49">
        <v>0.5</v>
      </c>
      <c r="W125" s="49">
        <v>0</v>
      </c>
      <c r="X125" s="49">
        <v>0.999999</v>
      </c>
      <c r="Y125" s="49">
        <v>0.5</v>
      </c>
      <c r="Z125" s="49">
        <v>0</v>
      </c>
      <c r="AA125" s="71">
        <v>125</v>
      </c>
      <c r="AB125" s="71"/>
      <c r="AC125" s="72"/>
      <c r="AD125" s="78" t="s">
        <v>2104</v>
      </c>
      <c r="AE125" s="78">
        <v>203</v>
      </c>
      <c r="AF125" s="78">
        <v>287</v>
      </c>
      <c r="AG125" s="78">
        <v>22850</v>
      </c>
      <c r="AH125" s="78">
        <v>20222</v>
      </c>
      <c r="AI125" s="78"/>
      <c r="AJ125" s="78" t="s">
        <v>2515</v>
      </c>
      <c r="AK125" s="78" t="s">
        <v>2862</v>
      </c>
      <c r="AL125" s="78"/>
      <c r="AM125" s="78"/>
      <c r="AN125" s="80">
        <v>41643.6171875</v>
      </c>
      <c r="AO125" s="78"/>
      <c r="AP125" s="78" t="b">
        <v>1</v>
      </c>
      <c r="AQ125" s="78" t="b">
        <v>0</v>
      </c>
      <c r="AR125" s="78" t="b">
        <v>0</v>
      </c>
      <c r="AS125" s="78" t="s">
        <v>1909</v>
      </c>
      <c r="AT125" s="78">
        <v>22</v>
      </c>
      <c r="AU125" s="83" t="s">
        <v>3559</v>
      </c>
      <c r="AV125" s="78" t="b">
        <v>0</v>
      </c>
      <c r="AW125" s="78" t="s">
        <v>3704</v>
      </c>
      <c r="AX125" s="83" t="s">
        <v>3826</v>
      </c>
      <c r="AY125" s="78" t="s">
        <v>66</v>
      </c>
      <c r="AZ125" s="78" t="str">
        <f>REPLACE(INDEX(GroupVertices[Group],MATCH(Vertices[[#This Row],[Vertex]],GroupVertices[Vertex],0)),1,1,"")</f>
        <v>27</v>
      </c>
      <c r="BA125" s="48"/>
      <c r="BB125" s="48"/>
      <c r="BC125" s="48"/>
      <c r="BD125" s="48"/>
      <c r="BE125" s="48"/>
      <c r="BF125" s="48"/>
      <c r="BG125" s="120" t="s">
        <v>4859</v>
      </c>
      <c r="BH125" s="120" t="s">
        <v>4859</v>
      </c>
      <c r="BI125" s="120" t="s">
        <v>5276</v>
      </c>
      <c r="BJ125" s="120" t="s">
        <v>5276</v>
      </c>
      <c r="BK125" s="120">
        <v>0</v>
      </c>
      <c r="BL125" s="123">
        <v>0</v>
      </c>
      <c r="BM125" s="120">
        <v>1</v>
      </c>
      <c r="BN125" s="123">
        <v>4.545454545454546</v>
      </c>
      <c r="BO125" s="120">
        <v>0</v>
      </c>
      <c r="BP125" s="123">
        <v>0</v>
      </c>
      <c r="BQ125" s="120">
        <v>21</v>
      </c>
      <c r="BR125" s="123">
        <v>95.45454545454545</v>
      </c>
      <c r="BS125" s="120">
        <v>22</v>
      </c>
      <c r="BT125" s="2"/>
      <c r="BU125" s="3"/>
      <c r="BV125" s="3"/>
      <c r="BW125" s="3"/>
      <c r="BX125" s="3"/>
    </row>
    <row r="126" spans="1:76" ht="15">
      <c r="A126" s="64" t="s">
        <v>565</v>
      </c>
      <c r="B126" s="65"/>
      <c r="C126" s="65" t="s">
        <v>64</v>
      </c>
      <c r="D126" s="66">
        <v>169.1005730856752</v>
      </c>
      <c r="E126" s="68"/>
      <c r="F126" s="100" t="s">
        <v>3621</v>
      </c>
      <c r="G126" s="65"/>
      <c r="H126" s="69" t="s">
        <v>565</v>
      </c>
      <c r="I126" s="70"/>
      <c r="J126" s="70"/>
      <c r="K126" s="69" t="s">
        <v>4261</v>
      </c>
      <c r="L126" s="73">
        <v>1</v>
      </c>
      <c r="M126" s="74">
        <v>7211.75439453125</v>
      </c>
      <c r="N126" s="74">
        <v>3917.25537109375</v>
      </c>
      <c r="O126" s="75"/>
      <c r="P126" s="76"/>
      <c r="Q126" s="76"/>
      <c r="R126" s="86"/>
      <c r="S126" s="48">
        <v>2</v>
      </c>
      <c r="T126" s="48">
        <v>0</v>
      </c>
      <c r="U126" s="49">
        <v>0</v>
      </c>
      <c r="V126" s="49">
        <v>0.5</v>
      </c>
      <c r="W126" s="49">
        <v>0</v>
      </c>
      <c r="X126" s="49">
        <v>0.999999</v>
      </c>
      <c r="Y126" s="49">
        <v>0.5</v>
      </c>
      <c r="Z126" s="49">
        <v>0</v>
      </c>
      <c r="AA126" s="71">
        <v>126</v>
      </c>
      <c r="AB126" s="71"/>
      <c r="AC126" s="72"/>
      <c r="AD126" s="78" t="s">
        <v>2105</v>
      </c>
      <c r="AE126" s="78">
        <v>5424</v>
      </c>
      <c r="AF126" s="78">
        <v>20383</v>
      </c>
      <c r="AG126" s="78">
        <v>76002</v>
      </c>
      <c r="AH126" s="78">
        <v>47125</v>
      </c>
      <c r="AI126" s="78"/>
      <c r="AJ126" s="78" t="s">
        <v>2516</v>
      </c>
      <c r="AK126" s="78" t="s">
        <v>2863</v>
      </c>
      <c r="AL126" s="83" t="s">
        <v>3091</v>
      </c>
      <c r="AM126" s="78"/>
      <c r="AN126" s="80">
        <v>39904.38381944445</v>
      </c>
      <c r="AO126" s="83" t="s">
        <v>3302</v>
      </c>
      <c r="AP126" s="78" t="b">
        <v>0</v>
      </c>
      <c r="AQ126" s="78" t="b">
        <v>0</v>
      </c>
      <c r="AR126" s="78" t="b">
        <v>1</v>
      </c>
      <c r="AS126" s="78" t="s">
        <v>1909</v>
      </c>
      <c r="AT126" s="78">
        <v>362</v>
      </c>
      <c r="AU126" s="83" t="s">
        <v>3559</v>
      </c>
      <c r="AV126" s="78" t="b">
        <v>1</v>
      </c>
      <c r="AW126" s="78" t="s">
        <v>3704</v>
      </c>
      <c r="AX126" s="83" t="s">
        <v>3827</v>
      </c>
      <c r="AY126" s="78" t="s">
        <v>65</v>
      </c>
      <c r="AZ126" s="78" t="str">
        <f>REPLACE(INDEX(GroupVertices[Group],MATCH(Vertices[[#This Row],[Vertex]],GroupVertices[Vertex],0)),1,1,"")</f>
        <v>27</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300</v>
      </c>
      <c r="B127" s="65"/>
      <c r="C127" s="65" t="s">
        <v>64</v>
      </c>
      <c r="D127" s="66">
        <v>162.12575709581165</v>
      </c>
      <c r="E127" s="68"/>
      <c r="F127" s="100" t="s">
        <v>939</v>
      </c>
      <c r="G127" s="65"/>
      <c r="H127" s="69" t="s">
        <v>300</v>
      </c>
      <c r="I127" s="70"/>
      <c r="J127" s="70"/>
      <c r="K127" s="69" t="s">
        <v>4262</v>
      </c>
      <c r="L127" s="73">
        <v>1</v>
      </c>
      <c r="M127" s="74">
        <v>7211.75439453125</v>
      </c>
      <c r="N127" s="74">
        <v>3587.87646484375</v>
      </c>
      <c r="O127" s="75"/>
      <c r="P127" s="76"/>
      <c r="Q127" s="76"/>
      <c r="R127" s="86"/>
      <c r="S127" s="48">
        <v>0</v>
      </c>
      <c r="T127" s="48">
        <v>2</v>
      </c>
      <c r="U127" s="49">
        <v>0</v>
      </c>
      <c r="V127" s="49">
        <v>0.5</v>
      </c>
      <c r="W127" s="49">
        <v>0</v>
      </c>
      <c r="X127" s="49">
        <v>0.999999</v>
      </c>
      <c r="Y127" s="49">
        <v>0.5</v>
      </c>
      <c r="Z127" s="49">
        <v>0</v>
      </c>
      <c r="AA127" s="71">
        <v>127</v>
      </c>
      <c r="AB127" s="71"/>
      <c r="AC127" s="72"/>
      <c r="AD127" s="78" t="s">
        <v>2106</v>
      </c>
      <c r="AE127" s="78">
        <v>389</v>
      </c>
      <c r="AF127" s="78">
        <v>361</v>
      </c>
      <c r="AG127" s="78">
        <v>19776</v>
      </c>
      <c r="AH127" s="78">
        <v>29984</v>
      </c>
      <c r="AI127" s="78"/>
      <c r="AJ127" s="78"/>
      <c r="AK127" s="78"/>
      <c r="AL127" s="78"/>
      <c r="AM127" s="78"/>
      <c r="AN127" s="80">
        <v>43167.62369212963</v>
      </c>
      <c r="AO127" s="78"/>
      <c r="AP127" s="78" t="b">
        <v>1</v>
      </c>
      <c r="AQ127" s="78" t="b">
        <v>0</v>
      </c>
      <c r="AR127" s="78" t="b">
        <v>0</v>
      </c>
      <c r="AS127" s="78" t="s">
        <v>3550</v>
      </c>
      <c r="AT127" s="78">
        <v>0</v>
      </c>
      <c r="AU127" s="78"/>
      <c r="AV127" s="78" t="b">
        <v>0</v>
      </c>
      <c r="AW127" s="78" t="s">
        <v>3704</v>
      </c>
      <c r="AX127" s="83" t="s">
        <v>3828</v>
      </c>
      <c r="AY127" s="78" t="s">
        <v>66</v>
      </c>
      <c r="AZ127" s="78" t="str">
        <f>REPLACE(INDEX(GroupVertices[Group],MATCH(Vertices[[#This Row],[Vertex]],GroupVertices[Vertex],0)),1,1,"")</f>
        <v>27</v>
      </c>
      <c r="BA127" s="48"/>
      <c r="BB127" s="48"/>
      <c r="BC127" s="48"/>
      <c r="BD127" s="48"/>
      <c r="BE127" s="48"/>
      <c r="BF127" s="48"/>
      <c r="BG127" s="120" t="s">
        <v>5162</v>
      </c>
      <c r="BH127" s="120" t="s">
        <v>5162</v>
      </c>
      <c r="BI127" s="120" t="s">
        <v>5277</v>
      </c>
      <c r="BJ127" s="120" t="s">
        <v>5277</v>
      </c>
      <c r="BK127" s="120">
        <v>0</v>
      </c>
      <c r="BL127" s="123">
        <v>0</v>
      </c>
      <c r="BM127" s="120">
        <v>1</v>
      </c>
      <c r="BN127" s="123">
        <v>4.761904761904762</v>
      </c>
      <c r="BO127" s="120">
        <v>0</v>
      </c>
      <c r="BP127" s="123">
        <v>0</v>
      </c>
      <c r="BQ127" s="120">
        <v>20</v>
      </c>
      <c r="BR127" s="123">
        <v>95.23809523809524</v>
      </c>
      <c r="BS127" s="120">
        <v>21</v>
      </c>
      <c r="BT127" s="2"/>
      <c r="BU127" s="3"/>
      <c r="BV127" s="3"/>
      <c r="BW127" s="3"/>
      <c r="BX127" s="3"/>
    </row>
    <row r="128" spans="1:76" ht="15">
      <c r="A128" s="64" t="s">
        <v>301</v>
      </c>
      <c r="B128" s="65"/>
      <c r="C128" s="65" t="s">
        <v>64</v>
      </c>
      <c r="D128" s="66">
        <v>162.0250817476411</v>
      </c>
      <c r="E128" s="68"/>
      <c r="F128" s="100" t="s">
        <v>938</v>
      </c>
      <c r="G128" s="65"/>
      <c r="H128" s="69" t="s">
        <v>301</v>
      </c>
      <c r="I128" s="70"/>
      <c r="J128" s="70"/>
      <c r="K128" s="69" t="s">
        <v>4263</v>
      </c>
      <c r="L128" s="73">
        <v>1</v>
      </c>
      <c r="M128" s="74">
        <v>9255.0849609375</v>
      </c>
      <c r="N128" s="74">
        <v>1858.6376953125</v>
      </c>
      <c r="O128" s="75"/>
      <c r="P128" s="76"/>
      <c r="Q128" s="76"/>
      <c r="R128" s="86"/>
      <c r="S128" s="48">
        <v>2</v>
      </c>
      <c r="T128" s="48">
        <v>1</v>
      </c>
      <c r="U128" s="49">
        <v>0</v>
      </c>
      <c r="V128" s="49">
        <v>1</v>
      </c>
      <c r="W128" s="49">
        <v>0</v>
      </c>
      <c r="X128" s="49">
        <v>1.298244</v>
      </c>
      <c r="Y128" s="49">
        <v>0</v>
      </c>
      <c r="Z128" s="49">
        <v>0</v>
      </c>
      <c r="AA128" s="71">
        <v>128</v>
      </c>
      <c r="AB128" s="71"/>
      <c r="AC128" s="72"/>
      <c r="AD128" s="78" t="s">
        <v>2107</v>
      </c>
      <c r="AE128" s="78">
        <v>40</v>
      </c>
      <c r="AF128" s="78">
        <v>72</v>
      </c>
      <c r="AG128" s="78">
        <v>10822</v>
      </c>
      <c r="AH128" s="78">
        <v>1681</v>
      </c>
      <c r="AI128" s="78"/>
      <c r="AJ128" s="78"/>
      <c r="AK128" s="78"/>
      <c r="AL128" s="78"/>
      <c r="AM128" s="78"/>
      <c r="AN128" s="80">
        <v>42979.4865625</v>
      </c>
      <c r="AO128" s="78"/>
      <c r="AP128" s="78" t="b">
        <v>1</v>
      </c>
      <c r="AQ128" s="78" t="b">
        <v>0</v>
      </c>
      <c r="AR128" s="78" t="b">
        <v>0</v>
      </c>
      <c r="AS128" s="78" t="s">
        <v>1909</v>
      </c>
      <c r="AT128" s="78">
        <v>1</v>
      </c>
      <c r="AU128" s="78"/>
      <c r="AV128" s="78" t="b">
        <v>0</v>
      </c>
      <c r="AW128" s="78" t="s">
        <v>3704</v>
      </c>
      <c r="AX128" s="83" t="s">
        <v>3829</v>
      </c>
      <c r="AY128" s="78" t="s">
        <v>66</v>
      </c>
      <c r="AZ128" s="78" t="str">
        <f>REPLACE(INDEX(GroupVertices[Group],MATCH(Vertices[[#This Row],[Vertex]],GroupVertices[Vertex],0)),1,1,"")</f>
        <v>44</v>
      </c>
      <c r="BA128" s="48" t="s">
        <v>784</v>
      </c>
      <c r="BB128" s="48" t="s">
        <v>784</v>
      </c>
      <c r="BC128" s="48" t="s">
        <v>811</v>
      </c>
      <c r="BD128" s="48" t="s">
        <v>811</v>
      </c>
      <c r="BE128" s="48"/>
      <c r="BF128" s="48"/>
      <c r="BG128" s="120" t="s">
        <v>4870</v>
      </c>
      <c r="BH128" s="120" t="s">
        <v>4870</v>
      </c>
      <c r="BI128" s="120" t="s">
        <v>5278</v>
      </c>
      <c r="BJ128" s="120" t="s">
        <v>5278</v>
      </c>
      <c r="BK128" s="120">
        <v>1</v>
      </c>
      <c r="BL128" s="123">
        <v>2.3255813953488373</v>
      </c>
      <c r="BM128" s="120">
        <v>1</v>
      </c>
      <c r="BN128" s="123">
        <v>2.3255813953488373</v>
      </c>
      <c r="BO128" s="120">
        <v>0</v>
      </c>
      <c r="BP128" s="123">
        <v>0</v>
      </c>
      <c r="BQ128" s="120">
        <v>41</v>
      </c>
      <c r="BR128" s="123">
        <v>95.34883720930233</v>
      </c>
      <c r="BS128" s="120">
        <v>43</v>
      </c>
      <c r="BT128" s="2"/>
      <c r="BU128" s="3"/>
      <c r="BV128" s="3"/>
      <c r="BW128" s="3"/>
      <c r="BX128" s="3"/>
    </row>
    <row r="129" spans="1:76" ht="15">
      <c r="A129" s="64" t="s">
        <v>302</v>
      </c>
      <c r="B129" s="65"/>
      <c r="C129" s="65" t="s">
        <v>64</v>
      </c>
      <c r="D129" s="66">
        <v>162.7089077284673</v>
      </c>
      <c r="E129" s="68"/>
      <c r="F129" s="100" t="s">
        <v>940</v>
      </c>
      <c r="G129" s="65"/>
      <c r="H129" s="69" t="s">
        <v>302</v>
      </c>
      <c r="I129" s="70"/>
      <c r="J129" s="70"/>
      <c r="K129" s="69" t="s">
        <v>4264</v>
      </c>
      <c r="L129" s="73">
        <v>1</v>
      </c>
      <c r="M129" s="74">
        <v>9255.0849609375</v>
      </c>
      <c r="N129" s="74">
        <v>1529.2587890625</v>
      </c>
      <c r="O129" s="75"/>
      <c r="P129" s="76"/>
      <c r="Q129" s="76"/>
      <c r="R129" s="86"/>
      <c r="S129" s="48">
        <v>0</v>
      </c>
      <c r="T129" s="48">
        <v>1</v>
      </c>
      <c r="U129" s="49">
        <v>0</v>
      </c>
      <c r="V129" s="49">
        <v>1</v>
      </c>
      <c r="W129" s="49">
        <v>0</v>
      </c>
      <c r="X129" s="49">
        <v>0.701754</v>
      </c>
      <c r="Y129" s="49">
        <v>0</v>
      </c>
      <c r="Z129" s="49">
        <v>0</v>
      </c>
      <c r="AA129" s="71">
        <v>129</v>
      </c>
      <c r="AB129" s="71"/>
      <c r="AC129" s="72"/>
      <c r="AD129" s="78" t="s">
        <v>2108</v>
      </c>
      <c r="AE129" s="78">
        <v>153</v>
      </c>
      <c r="AF129" s="78">
        <v>2035</v>
      </c>
      <c r="AG129" s="78">
        <v>326794</v>
      </c>
      <c r="AH129" s="78">
        <v>163611</v>
      </c>
      <c r="AI129" s="78"/>
      <c r="AJ129" s="78" t="s">
        <v>2517</v>
      </c>
      <c r="AK129" s="78"/>
      <c r="AL129" s="83" t="s">
        <v>3092</v>
      </c>
      <c r="AM129" s="78"/>
      <c r="AN129" s="80">
        <v>40050.62677083333</v>
      </c>
      <c r="AO129" s="83" t="s">
        <v>3303</v>
      </c>
      <c r="AP129" s="78" t="b">
        <v>0</v>
      </c>
      <c r="AQ129" s="78" t="b">
        <v>0</v>
      </c>
      <c r="AR129" s="78" t="b">
        <v>0</v>
      </c>
      <c r="AS129" s="78" t="s">
        <v>1909</v>
      </c>
      <c r="AT129" s="78">
        <v>167</v>
      </c>
      <c r="AU129" s="83" t="s">
        <v>3559</v>
      </c>
      <c r="AV129" s="78" t="b">
        <v>0</v>
      </c>
      <c r="AW129" s="78" t="s">
        <v>3704</v>
      </c>
      <c r="AX129" s="83" t="s">
        <v>3830</v>
      </c>
      <c r="AY129" s="78" t="s">
        <v>66</v>
      </c>
      <c r="AZ129" s="78" t="str">
        <f>REPLACE(INDEX(GroupVertices[Group],MATCH(Vertices[[#This Row],[Vertex]],GroupVertices[Vertex],0)),1,1,"")</f>
        <v>44</v>
      </c>
      <c r="BA129" s="48" t="s">
        <v>784</v>
      </c>
      <c r="BB129" s="48" t="s">
        <v>784</v>
      </c>
      <c r="BC129" s="48" t="s">
        <v>811</v>
      </c>
      <c r="BD129" s="48" t="s">
        <v>811</v>
      </c>
      <c r="BE129" s="48"/>
      <c r="BF129" s="48"/>
      <c r="BG129" s="120" t="s">
        <v>5163</v>
      </c>
      <c r="BH129" s="120" t="s">
        <v>5163</v>
      </c>
      <c r="BI129" s="120" t="s">
        <v>5279</v>
      </c>
      <c r="BJ129" s="120" t="s">
        <v>5279</v>
      </c>
      <c r="BK129" s="120">
        <v>1</v>
      </c>
      <c r="BL129" s="123">
        <v>5.882352941176471</v>
      </c>
      <c r="BM129" s="120">
        <v>0</v>
      </c>
      <c r="BN129" s="123">
        <v>0</v>
      </c>
      <c r="BO129" s="120">
        <v>0</v>
      </c>
      <c r="BP129" s="123">
        <v>0</v>
      </c>
      <c r="BQ129" s="120">
        <v>16</v>
      </c>
      <c r="BR129" s="123">
        <v>94.11764705882354</v>
      </c>
      <c r="BS129" s="120">
        <v>17</v>
      </c>
      <c r="BT129" s="2"/>
      <c r="BU129" s="3"/>
      <c r="BV129" s="3"/>
      <c r="BW129" s="3"/>
      <c r="BX129" s="3"/>
    </row>
    <row r="130" spans="1:76" ht="15">
      <c r="A130" s="64" t="s">
        <v>303</v>
      </c>
      <c r="B130" s="65"/>
      <c r="C130" s="65" t="s">
        <v>64</v>
      </c>
      <c r="D130" s="66">
        <v>162.05573721698022</v>
      </c>
      <c r="E130" s="68"/>
      <c r="F130" s="100" t="s">
        <v>941</v>
      </c>
      <c r="G130" s="65"/>
      <c r="H130" s="69" t="s">
        <v>303</v>
      </c>
      <c r="I130" s="70"/>
      <c r="J130" s="70"/>
      <c r="K130" s="69" t="s">
        <v>4265</v>
      </c>
      <c r="L130" s="73">
        <v>1</v>
      </c>
      <c r="M130" s="74">
        <v>6253.43603515625</v>
      </c>
      <c r="N130" s="74">
        <v>8122.71728515625</v>
      </c>
      <c r="O130" s="75"/>
      <c r="P130" s="76"/>
      <c r="Q130" s="76"/>
      <c r="R130" s="86"/>
      <c r="S130" s="48">
        <v>1</v>
      </c>
      <c r="T130" s="48">
        <v>1</v>
      </c>
      <c r="U130" s="49">
        <v>0</v>
      </c>
      <c r="V130" s="49">
        <v>0</v>
      </c>
      <c r="W130" s="49">
        <v>0</v>
      </c>
      <c r="X130" s="49">
        <v>0.999999</v>
      </c>
      <c r="Y130" s="49">
        <v>0</v>
      </c>
      <c r="Z130" s="49" t="s">
        <v>5710</v>
      </c>
      <c r="AA130" s="71">
        <v>130</v>
      </c>
      <c r="AB130" s="71"/>
      <c r="AC130" s="72"/>
      <c r="AD130" s="78" t="s">
        <v>2109</v>
      </c>
      <c r="AE130" s="78">
        <v>738</v>
      </c>
      <c r="AF130" s="78">
        <v>160</v>
      </c>
      <c r="AG130" s="78">
        <v>2240</v>
      </c>
      <c r="AH130" s="78">
        <v>697</v>
      </c>
      <c r="AI130" s="78"/>
      <c r="AJ130" s="78" t="s">
        <v>2518</v>
      </c>
      <c r="AK130" s="78" t="s">
        <v>2864</v>
      </c>
      <c r="AL130" s="78"/>
      <c r="AM130" s="78"/>
      <c r="AN130" s="80">
        <v>39825.64282407407</v>
      </c>
      <c r="AO130" s="83" t="s">
        <v>3304</v>
      </c>
      <c r="AP130" s="78" t="b">
        <v>0</v>
      </c>
      <c r="AQ130" s="78" t="b">
        <v>0</v>
      </c>
      <c r="AR130" s="78" t="b">
        <v>0</v>
      </c>
      <c r="AS130" s="78" t="s">
        <v>1909</v>
      </c>
      <c r="AT130" s="78">
        <v>9</v>
      </c>
      <c r="AU130" s="83" t="s">
        <v>3561</v>
      </c>
      <c r="AV130" s="78" t="b">
        <v>0</v>
      </c>
      <c r="AW130" s="78" t="s">
        <v>3704</v>
      </c>
      <c r="AX130" s="83" t="s">
        <v>3831</v>
      </c>
      <c r="AY130" s="78" t="s">
        <v>66</v>
      </c>
      <c r="AZ130" s="78" t="str">
        <f>REPLACE(INDEX(GroupVertices[Group],MATCH(Vertices[[#This Row],[Vertex]],GroupVertices[Vertex],0)),1,1,"")</f>
        <v>5</v>
      </c>
      <c r="BA130" s="48" t="s">
        <v>785</v>
      </c>
      <c r="BB130" s="48" t="s">
        <v>785</v>
      </c>
      <c r="BC130" s="48" t="s">
        <v>812</v>
      </c>
      <c r="BD130" s="48" t="s">
        <v>812</v>
      </c>
      <c r="BE130" s="48"/>
      <c r="BF130" s="48"/>
      <c r="BG130" s="120" t="s">
        <v>5164</v>
      </c>
      <c r="BH130" s="120" t="s">
        <v>5164</v>
      </c>
      <c r="BI130" s="120" t="s">
        <v>5280</v>
      </c>
      <c r="BJ130" s="120" t="s">
        <v>5280</v>
      </c>
      <c r="BK130" s="120">
        <v>3</v>
      </c>
      <c r="BL130" s="123">
        <v>7.894736842105263</v>
      </c>
      <c r="BM130" s="120">
        <v>1</v>
      </c>
      <c r="BN130" s="123">
        <v>2.6315789473684212</v>
      </c>
      <c r="BO130" s="120">
        <v>0</v>
      </c>
      <c r="BP130" s="123">
        <v>0</v>
      </c>
      <c r="BQ130" s="120">
        <v>34</v>
      </c>
      <c r="BR130" s="123">
        <v>89.47368421052632</v>
      </c>
      <c r="BS130" s="120">
        <v>38</v>
      </c>
      <c r="BT130" s="2"/>
      <c r="BU130" s="3"/>
      <c r="BV130" s="3"/>
      <c r="BW130" s="3"/>
      <c r="BX130" s="3"/>
    </row>
    <row r="131" spans="1:76" ht="15">
      <c r="A131" s="64" t="s">
        <v>304</v>
      </c>
      <c r="B131" s="65"/>
      <c r="C131" s="65" t="s">
        <v>64</v>
      </c>
      <c r="D131" s="66">
        <v>162.00627043691028</v>
      </c>
      <c r="E131" s="68"/>
      <c r="F131" s="100" t="s">
        <v>942</v>
      </c>
      <c r="G131" s="65"/>
      <c r="H131" s="69" t="s">
        <v>304</v>
      </c>
      <c r="I131" s="70"/>
      <c r="J131" s="70"/>
      <c r="K131" s="69" t="s">
        <v>4266</v>
      </c>
      <c r="L131" s="73">
        <v>1</v>
      </c>
      <c r="M131" s="74">
        <v>6926.53271484375</v>
      </c>
      <c r="N131" s="74">
        <v>8557.9677734375</v>
      </c>
      <c r="O131" s="75"/>
      <c r="P131" s="76"/>
      <c r="Q131" s="76"/>
      <c r="R131" s="86"/>
      <c r="S131" s="48">
        <v>1</v>
      </c>
      <c r="T131" s="48">
        <v>1</v>
      </c>
      <c r="U131" s="49">
        <v>0</v>
      </c>
      <c r="V131" s="49">
        <v>0</v>
      </c>
      <c r="W131" s="49">
        <v>0</v>
      </c>
      <c r="X131" s="49">
        <v>0.999999</v>
      </c>
      <c r="Y131" s="49">
        <v>0</v>
      </c>
      <c r="Z131" s="49" t="s">
        <v>5710</v>
      </c>
      <c r="AA131" s="71">
        <v>131</v>
      </c>
      <c r="AB131" s="71"/>
      <c r="AC131" s="72"/>
      <c r="AD131" s="78" t="s">
        <v>2110</v>
      </c>
      <c r="AE131" s="78">
        <v>43</v>
      </c>
      <c r="AF131" s="78">
        <v>18</v>
      </c>
      <c r="AG131" s="78">
        <v>121</v>
      </c>
      <c r="AH131" s="78">
        <v>98</v>
      </c>
      <c r="AI131" s="78"/>
      <c r="AJ131" s="78" t="s">
        <v>2519</v>
      </c>
      <c r="AK131" s="78" t="s">
        <v>2810</v>
      </c>
      <c r="AL131" s="78"/>
      <c r="AM131" s="78"/>
      <c r="AN131" s="80">
        <v>42778.11797453704</v>
      </c>
      <c r="AO131" s="78"/>
      <c r="AP131" s="78" t="b">
        <v>1</v>
      </c>
      <c r="AQ131" s="78" t="b">
        <v>0</v>
      </c>
      <c r="AR131" s="78" t="b">
        <v>0</v>
      </c>
      <c r="AS131" s="78" t="s">
        <v>1910</v>
      </c>
      <c r="AT131" s="78">
        <v>0</v>
      </c>
      <c r="AU131" s="78"/>
      <c r="AV131" s="78" t="b">
        <v>0</v>
      </c>
      <c r="AW131" s="78" t="s">
        <v>3704</v>
      </c>
      <c r="AX131" s="83" t="s">
        <v>3832</v>
      </c>
      <c r="AY131" s="78" t="s">
        <v>66</v>
      </c>
      <c r="AZ131" s="78" t="str">
        <f>REPLACE(INDEX(GroupVertices[Group],MATCH(Vertices[[#This Row],[Vertex]],GroupVertices[Vertex],0)),1,1,"")</f>
        <v>5</v>
      </c>
      <c r="BA131" s="48" t="s">
        <v>786</v>
      </c>
      <c r="BB131" s="48" t="s">
        <v>786</v>
      </c>
      <c r="BC131" s="48" t="s">
        <v>801</v>
      </c>
      <c r="BD131" s="48" t="s">
        <v>801</v>
      </c>
      <c r="BE131" s="48"/>
      <c r="BF131" s="48"/>
      <c r="BG131" s="120" t="s">
        <v>5165</v>
      </c>
      <c r="BH131" s="120" t="s">
        <v>5165</v>
      </c>
      <c r="BI131" s="120" t="s">
        <v>5281</v>
      </c>
      <c r="BJ131" s="120" t="s">
        <v>5281</v>
      </c>
      <c r="BK131" s="120">
        <v>0</v>
      </c>
      <c r="BL131" s="123">
        <v>0</v>
      </c>
      <c r="BM131" s="120">
        <v>0</v>
      </c>
      <c r="BN131" s="123">
        <v>0</v>
      </c>
      <c r="BO131" s="120">
        <v>0</v>
      </c>
      <c r="BP131" s="123">
        <v>0</v>
      </c>
      <c r="BQ131" s="120">
        <v>42</v>
      </c>
      <c r="BR131" s="123">
        <v>100</v>
      </c>
      <c r="BS131" s="120">
        <v>42</v>
      </c>
      <c r="BT131" s="2"/>
      <c r="BU131" s="3"/>
      <c r="BV131" s="3"/>
      <c r="BW131" s="3"/>
      <c r="BX131" s="3"/>
    </row>
    <row r="132" spans="1:76" ht="15">
      <c r="A132" s="64" t="s">
        <v>305</v>
      </c>
      <c r="B132" s="65"/>
      <c r="C132" s="65" t="s">
        <v>64</v>
      </c>
      <c r="D132" s="66">
        <v>163.4453357078186</v>
      </c>
      <c r="E132" s="68"/>
      <c r="F132" s="100" t="s">
        <v>943</v>
      </c>
      <c r="G132" s="65"/>
      <c r="H132" s="69" t="s">
        <v>305</v>
      </c>
      <c r="I132" s="70"/>
      <c r="J132" s="70"/>
      <c r="K132" s="69" t="s">
        <v>4267</v>
      </c>
      <c r="L132" s="73">
        <v>1</v>
      </c>
      <c r="M132" s="74">
        <v>9078.0400390625</v>
      </c>
      <c r="N132" s="74">
        <v>4928.9189453125</v>
      </c>
      <c r="O132" s="75"/>
      <c r="P132" s="76"/>
      <c r="Q132" s="76"/>
      <c r="R132" s="86"/>
      <c r="S132" s="48">
        <v>0</v>
      </c>
      <c r="T132" s="48">
        <v>1</v>
      </c>
      <c r="U132" s="49">
        <v>0</v>
      </c>
      <c r="V132" s="49">
        <v>0.333333</v>
      </c>
      <c r="W132" s="49">
        <v>0</v>
      </c>
      <c r="X132" s="49">
        <v>0.638297</v>
      </c>
      <c r="Y132" s="49">
        <v>0</v>
      </c>
      <c r="Z132" s="49">
        <v>0</v>
      </c>
      <c r="AA132" s="71">
        <v>132</v>
      </c>
      <c r="AB132" s="71"/>
      <c r="AC132" s="72"/>
      <c r="AD132" s="78" t="s">
        <v>2111</v>
      </c>
      <c r="AE132" s="78">
        <v>5001</v>
      </c>
      <c r="AF132" s="78">
        <v>4149</v>
      </c>
      <c r="AG132" s="78">
        <v>497</v>
      </c>
      <c r="AH132" s="78">
        <v>1290</v>
      </c>
      <c r="AI132" s="78"/>
      <c r="AJ132" s="78" t="s">
        <v>2520</v>
      </c>
      <c r="AK132" s="78" t="s">
        <v>2865</v>
      </c>
      <c r="AL132" s="83" t="s">
        <v>3093</v>
      </c>
      <c r="AM132" s="78"/>
      <c r="AN132" s="80">
        <v>40121.6671875</v>
      </c>
      <c r="AO132" s="78"/>
      <c r="AP132" s="78" t="b">
        <v>1</v>
      </c>
      <c r="AQ132" s="78" t="b">
        <v>0</v>
      </c>
      <c r="AR132" s="78" t="b">
        <v>1</v>
      </c>
      <c r="AS132" s="78" t="s">
        <v>1910</v>
      </c>
      <c r="AT132" s="78">
        <v>150</v>
      </c>
      <c r="AU132" s="83" t="s">
        <v>3559</v>
      </c>
      <c r="AV132" s="78" t="b">
        <v>0</v>
      </c>
      <c r="AW132" s="78" t="s">
        <v>3704</v>
      </c>
      <c r="AX132" s="83" t="s">
        <v>3833</v>
      </c>
      <c r="AY132" s="78" t="s">
        <v>66</v>
      </c>
      <c r="AZ132" s="78" t="str">
        <f>REPLACE(INDEX(GroupVertices[Group],MATCH(Vertices[[#This Row],[Vertex]],GroupVertices[Vertex],0)),1,1,"")</f>
        <v>24</v>
      </c>
      <c r="BA132" s="48"/>
      <c r="BB132" s="48"/>
      <c r="BC132" s="48"/>
      <c r="BD132" s="48"/>
      <c r="BE132" s="48"/>
      <c r="BF132" s="48"/>
      <c r="BG132" s="120" t="s">
        <v>5166</v>
      </c>
      <c r="BH132" s="120" t="s">
        <v>5166</v>
      </c>
      <c r="BI132" s="120" t="s">
        <v>5282</v>
      </c>
      <c r="BJ132" s="120" t="s">
        <v>5282</v>
      </c>
      <c r="BK132" s="120">
        <v>0</v>
      </c>
      <c r="BL132" s="123">
        <v>0</v>
      </c>
      <c r="BM132" s="120">
        <v>0</v>
      </c>
      <c r="BN132" s="123">
        <v>0</v>
      </c>
      <c r="BO132" s="120">
        <v>0</v>
      </c>
      <c r="BP132" s="123">
        <v>0</v>
      </c>
      <c r="BQ132" s="120">
        <v>23</v>
      </c>
      <c r="BR132" s="123">
        <v>100</v>
      </c>
      <c r="BS132" s="120">
        <v>23</v>
      </c>
      <c r="BT132" s="2"/>
      <c r="BU132" s="3"/>
      <c r="BV132" s="3"/>
      <c r="BW132" s="3"/>
      <c r="BX132" s="3"/>
    </row>
    <row r="133" spans="1:76" ht="15">
      <c r="A133" s="64" t="s">
        <v>338</v>
      </c>
      <c r="B133" s="65"/>
      <c r="C133" s="65" t="s">
        <v>64</v>
      </c>
      <c r="D133" s="66">
        <v>164.73356213527416</v>
      </c>
      <c r="E133" s="68"/>
      <c r="F133" s="100" t="s">
        <v>3622</v>
      </c>
      <c r="G133" s="65"/>
      <c r="H133" s="69" t="s">
        <v>338</v>
      </c>
      <c r="I133" s="70"/>
      <c r="J133" s="70"/>
      <c r="K133" s="69" t="s">
        <v>4268</v>
      </c>
      <c r="L133" s="73">
        <v>2.0953911328410015</v>
      </c>
      <c r="M133" s="74">
        <v>9078.0400390625</v>
      </c>
      <c r="N133" s="74">
        <v>4576.01318359375</v>
      </c>
      <c r="O133" s="75"/>
      <c r="P133" s="76"/>
      <c r="Q133" s="76"/>
      <c r="R133" s="86"/>
      <c r="S133" s="48">
        <v>3</v>
      </c>
      <c r="T133" s="48">
        <v>1</v>
      </c>
      <c r="U133" s="49">
        <v>2</v>
      </c>
      <c r="V133" s="49">
        <v>0.5</v>
      </c>
      <c r="W133" s="49">
        <v>0</v>
      </c>
      <c r="X133" s="49">
        <v>1.723402</v>
      </c>
      <c r="Y133" s="49">
        <v>0</v>
      </c>
      <c r="Z133" s="49">
        <v>0</v>
      </c>
      <c r="AA133" s="71">
        <v>133</v>
      </c>
      <c r="AB133" s="71"/>
      <c r="AC133" s="72"/>
      <c r="AD133" s="78" t="s">
        <v>2112</v>
      </c>
      <c r="AE133" s="78">
        <v>7860</v>
      </c>
      <c r="AF133" s="78">
        <v>7847</v>
      </c>
      <c r="AG133" s="78">
        <v>25815</v>
      </c>
      <c r="AH133" s="78">
        <v>4910</v>
      </c>
      <c r="AI133" s="78"/>
      <c r="AJ133" s="78" t="s">
        <v>2521</v>
      </c>
      <c r="AK133" s="78" t="s">
        <v>2866</v>
      </c>
      <c r="AL133" s="78"/>
      <c r="AM133" s="78"/>
      <c r="AN133" s="80">
        <v>40418.68283564815</v>
      </c>
      <c r="AO133" s="83" t="s">
        <v>3305</v>
      </c>
      <c r="AP133" s="78" t="b">
        <v>0</v>
      </c>
      <c r="AQ133" s="78" t="b">
        <v>0</v>
      </c>
      <c r="AR133" s="78" t="b">
        <v>0</v>
      </c>
      <c r="AS133" s="78" t="s">
        <v>1910</v>
      </c>
      <c r="AT133" s="78">
        <v>97</v>
      </c>
      <c r="AU133" s="83" t="s">
        <v>3570</v>
      </c>
      <c r="AV133" s="78" t="b">
        <v>0</v>
      </c>
      <c r="AW133" s="78" t="s">
        <v>3704</v>
      </c>
      <c r="AX133" s="83" t="s">
        <v>3834</v>
      </c>
      <c r="AY133" s="78" t="s">
        <v>66</v>
      </c>
      <c r="AZ133" s="78" t="str">
        <f>REPLACE(INDEX(GroupVertices[Group],MATCH(Vertices[[#This Row],[Vertex]],GroupVertices[Vertex],0)),1,1,"")</f>
        <v>24</v>
      </c>
      <c r="BA133" s="48"/>
      <c r="BB133" s="48"/>
      <c r="BC133" s="48"/>
      <c r="BD133" s="48"/>
      <c r="BE133" s="48"/>
      <c r="BF133" s="48"/>
      <c r="BG133" s="120" t="s">
        <v>5167</v>
      </c>
      <c r="BH133" s="120" t="s">
        <v>5167</v>
      </c>
      <c r="BI133" s="120" t="s">
        <v>5283</v>
      </c>
      <c r="BJ133" s="120" t="s">
        <v>5283</v>
      </c>
      <c r="BK133" s="120">
        <v>0</v>
      </c>
      <c r="BL133" s="123">
        <v>0</v>
      </c>
      <c r="BM133" s="120">
        <v>1</v>
      </c>
      <c r="BN133" s="123">
        <v>2.380952380952381</v>
      </c>
      <c r="BO133" s="120">
        <v>0</v>
      </c>
      <c r="BP133" s="123">
        <v>0</v>
      </c>
      <c r="BQ133" s="120">
        <v>41</v>
      </c>
      <c r="BR133" s="123">
        <v>97.61904761904762</v>
      </c>
      <c r="BS133" s="120">
        <v>42</v>
      </c>
      <c r="BT133" s="2"/>
      <c r="BU133" s="3"/>
      <c r="BV133" s="3"/>
      <c r="BW133" s="3"/>
      <c r="BX133" s="3"/>
    </row>
    <row r="134" spans="1:76" ht="15">
      <c r="A134" s="64" t="s">
        <v>306</v>
      </c>
      <c r="B134" s="65"/>
      <c r="C134" s="65" t="s">
        <v>64</v>
      </c>
      <c r="D134" s="66">
        <v>162.20587934522072</v>
      </c>
      <c r="E134" s="68"/>
      <c r="F134" s="100" t="s">
        <v>944</v>
      </c>
      <c r="G134" s="65"/>
      <c r="H134" s="69" t="s">
        <v>306</v>
      </c>
      <c r="I134" s="70"/>
      <c r="J134" s="70"/>
      <c r="K134" s="69" t="s">
        <v>4269</v>
      </c>
      <c r="L134" s="73">
        <v>1</v>
      </c>
      <c r="M134" s="74">
        <v>8823.029296875</v>
      </c>
      <c r="N134" s="74">
        <v>846.97412109375</v>
      </c>
      <c r="O134" s="75"/>
      <c r="P134" s="76"/>
      <c r="Q134" s="76"/>
      <c r="R134" s="86"/>
      <c r="S134" s="48">
        <v>2</v>
      </c>
      <c r="T134" s="48">
        <v>1</v>
      </c>
      <c r="U134" s="49">
        <v>0</v>
      </c>
      <c r="V134" s="49">
        <v>1</v>
      </c>
      <c r="W134" s="49">
        <v>0</v>
      </c>
      <c r="X134" s="49">
        <v>1.298244</v>
      </c>
      <c r="Y134" s="49">
        <v>0</v>
      </c>
      <c r="Z134" s="49">
        <v>0</v>
      </c>
      <c r="AA134" s="71">
        <v>134</v>
      </c>
      <c r="AB134" s="71"/>
      <c r="AC134" s="72"/>
      <c r="AD134" s="78" t="s">
        <v>2113</v>
      </c>
      <c r="AE134" s="78">
        <v>108</v>
      </c>
      <c r="AF134" s="78">
        <v>591</v>
      </c>
      <c r="AG134" s="78">
        <v>10149</v>
      </c>
      <c r="AH134" s="78">
        <v>11</v>
      </c>
      <c r="AI134" s="78"/>
      <c r="AJ134" s="78" t="s">
        <v>2522</v>
      </c>
      <c r="AK134" s="78" t="s">
        <v>1945</v>
      </c>
      <c r="AL134" s="83" t="s">
        <v>3094</v>
      </c>
      <c r="AM134" s="78"/>
      <c r="AN134" s="80">
        <v>41582.886967592596</v>
      </c>
      <c r="AO134" s="83" t="s">
        <v>3306</v>
      </c>
      <c r="AP134" s="78" t="b">
        <v>0</v>
      </c>
      <c r="AQ134" s="78" t="b">
        <v>0</v>
      </c>
      <c r="AR134" s="78" t="b">
        <v>0</v>
      </c>
      <c r="AS134" s="78" t="s">
        <v>1909</v>
      </c>
      <c r="AT134" s="78">
        <v>54</v>
      </c>
      <c r="AU134" s="83" t="s">
        <v>3568</v>
      </c>
      <c r="AV134" s="78" t="b">
        <v>0</v>
      </c>
      <c r="AW134" s="78" t="s">
        <v>3704</v>
      </c>
      <c r="AX134" s="83" t="s">
        <v>3835</v>
      </c>
      <c r="AY134" s="78" t="s">
        <v>66</v>
      </c>
      <c r="AZ134" s="78" t="str">
        <f>REPLACE(INDEX(GroupVertices[Group],MATCH(Vertices[[#This Row],[Vertex]],GroupVertices[Vertex],0)),1,1,"")</f>
        <v>43</v>
      </c>
      <c r="BA134" s="48" t="s">
        <v>5106</v>
      </c>
      <c r="BB134" s="48" t="s">
        <v>5106</v>
      </c>
      <c r="BC134" s="48" t="s">
        <v>813</v>
      </c>
      <c r="BD134" s="48" t="s">
        <v>813</v>
      </c>
      <c r="BE134" s="48" t="s">
        <v>5113</v>
      </c>
      <c r="BF134" s="48" t="s">
        <v>5115</v>
      </c>
      <c r="BG134" s="120" t="s">
        <v>5168</v>
      </c>
      <c r="BH134" s="120" t="s">
        <v>5223</v>
      </c>
      <c r="BI134" s="120" t="s">
        <v>5284</v>
      </c>
      <c r="BJ134" s="120" t="s">
        <v>5336</v>
      </c>
      <c r="BK134" s="120">
        <v>1</v>
      </c>
      <c r="BL134" s="123">
        <v>0.8620689655172413</v>
      </c>
      <c r="BM134" s="120">
        <v>4</v>
      </c>
      <c r="BN134" s="123">
        <v>3.4482758620689653</v>
      </c>
      <c r="BO134" s="120">
        <v>0</v>
      </c>
      <c r="BP134" s="123">
        <v>0</v>
      </c>
      <c r="BQ134" s="120">
        <v>111</v>
      </c>
      <c r="BR134" s="123">
        <v>95.6896551724138</v>
      </c>
      <c r="BS134" s="120">
        <v>116</v>
      </c>
      <c r="BT134" s="2"/>
      <c r="BU134" s="3"/>
      <c r="BV134" s="3"/>
      <c r="BW134" s="3"/>
      <c r="BX134" s="3"/>
    </row>
    <row r="135" spans="1:76" ht="15">
      <c r="A135" s="64" t="s">
        <v>307</v>
      </c>
      <c r="B135" s="65"/>
      <c r="C135" s="65" t="s">
        <v>64</v>
      </c>
      <c r="D135" s="66">
        <v>164.37788901941906</v>
      </c>
      <c r="E135" s="68"/>
      <c r="F135" s="100" t="s">
        <v>945</v>
      </c>
      <c r="G135" s="65"/>
      <c r="H135" s="69" t="s">
        <v>307</v>
      </c>
      <c r="I135" s="70"/>
      <c r="J135" s="70"/>
      <c r="K135" s="69" t="s">
        <v>4270</v>
      </c>
      <c r="L135" s="73">
        <v>1</v>
      </c>
      <c r="M135" s="74">
        <v>8823.029296875</v>
      </c>
      <c r="N135" s="74">
        <v>517.5952758789062</v>
      </c>
      <c r="O135" s="75"/>
      <c r="P135" s="76"/>
      <c r="Q135" s="76"/>
      <c r="R135" s="86"/>
      <c r="S135" s="48">
        <v>0</v>
      </c>
      <c r="T135" s="48">
        <v>1</v>
      </c>
      <c r="U135" s="49">
        <v>0</v>
      </c>
      <c r="V135" s="49">
        <v>1</v>
      </c>
      <c r="W135" s="49">
        <v>0</v>
      </c>
      <c r="X135" s="49">
        <v>0.701754</v>
      </c>
      <c r="Y135" s="49">
        <v>0</v>
      </c>
      <c r="Z135" s="49">
        <v>0</v>
      </c>
      <c r="AA135" s="71">
        <v>135</v>
      </c>
      <c r="AB135" s="71"/>
      <c r="AC135" s="72"/>
      <c r="AD135" s="78" t="s">
        <v>2114</v>
      </c>
      <c r="AE135" s="78">
        <v>6552</v>
      </c>
      <c r="AF135" s="78">
        <v>6826</v>
      </c>
      <c r="AG135" s="78">
        <v>383184</v>
      </c>
      <c r="AH135" s="78">
        <v>138450</v>
      </c>
      <c r="AI135" s="78"/>
      <c r="AJ135" s="78" t="s">
        <v>2523</v>
      </c>
      <c r="AK135" s="78" t="s">
        <v>2867</v>
      </c>
      <c r="AL135" s="83" t="s">
        <v>3095</v>
      </c>
      <c r="AM135" s="78"/>
      <c r="AN135" s="80">
        <v>41397.80983796297</v>
      </c>
      <c r="AO135" s="83" t="s">
        <v>3307</v>
      </c>
      <c r="AP135" s="78" t="b">
        <v>0</v>
      </c>
      <c r="AQ135" s="78" t="b">
        <v>0</v>
      </c>
      <c r="AR135" s="78" t="b">
        <v>0</v>
      </c>
      <c r="AS135" s="78" t="s">
        <v>1909</v>
      </c>
      <c r="AT135" s="78">
        <v>35</v>
      </c>
      <c r="AU135" s="83" t="s">
        <v>3563</v>
      </c>
      <c r="AV135" s="78" t="b">
        <v>0</v>
      </c>
      <c r="AW135" s="78" t="s">
        <v>3704</v>
      </c>
      <c r="AX135" s="83" t="s">
        <v>3836</v>
      </c>
      <c r="AY135" s="78" t="s">
        <v>66</v>
      </c>
      <c r="AZ135" s="78" t="str">
        <f>REPLACE(INDEX(GroupVertices[Group],MATCH(Vertices[[#This Row],[Vertex]],GroupVertices[Vertex],0)),1,1,"")</f>
        <v>43</v>
      </c>
      <c r="BA135" s="48"/>
      <c r="BB135" s="48"/>
      <c r="BC135" s="48"/>
      <c r="BD135" s="48"/>
      <c r="BE135" s="48" t="s">
        <v>839</v>
      </c>
      <c r="BF135" s="48" t="s">
        <v>839</v>
      </c>
      <c r="BG135" s="120" t="s">
        <v>5169</v>
      </c>
      <c r="BH135" s="120" t="s">
        <v>5169</v>
      </c>
      <c r="BI135" s="120" t="s">
        <v>5285</v>
      </c>
      <c r="BJ135" s="120" t="s">
        <v>5285</v>
      </c>
      <c r="BK135" s="120">
        <v>0</v>
      </c>
      <c r="BL135" s="123">
        <v>0</v>
      </c>
      <c r="BM135" s="120">
        <v>0</v>
      </c>
      <c r="BN135" s="123">
        <v>0</v>
      </c>
      <c r="BO135" s="120">
        <v>0</v>
      </c>
      <c r="BP135" s="123">
        <v>0</v>
      </c>
      <c r="BQ135" s="120">
        <v>25</v>
      </c>
      <c r="BR135" s="123">
        <v>100</v>
      </c>
      <c r="BS135" s="120">
        <v>25</v>
      </c>
      <c r="BT135" s="2"/>
      <c r="BU135" s="3"/>
      <c r="BV135" s="3"/>
      <c r="BW135" s="3"/>
      <c r="BX135" s="3"/>
    </row>
    <row r="136" spans="1:76" ht="15">
      <c r="A136" s="64" t="s">
        <v>308</v>
      </c>
      <c r="B136" s="65"/>
      <c r="C136" s="65" t="s">
        <v>64</v>
      </c>
      <c r="D136" s="66">
        <v>162.0118441586083</v>
      </c>
      <c r="E136" s="68"/>
      <c r="F136" s="100" t="s">
        <v>946</v>
      </c>
      <c r="G136" s="65"/>
      <c r="H136" s="69" t="s">
        <v>308</v>
      </c>
      <c r="I136" s="70"/>
      <c r="J136" s="70"/>
      <c r="K136" s="69" t="s">
        <v>4271</v>
      </c>
      <c r="L136" s="73">
        <v>2.0953911328410015</v>
      </c>
      <c r="M136" s="74">
        <v>7843.59521484375</v>
      </c>
      <c r="N136" s="74">
        <v>4576.01318359375</v>
      </c>
      <c r="O136" s="75"/>
      <c r="P136" s="76"/>
      <c r="Q136" s="76"/>
      <c r="R136" s="86"/>
      <c r="S136" s="48">
        <v>0</v>
      </c>
      <c r="T136" s="48">
        <v>2</v>
      </c>
      <c r="U136" s="49">
        <v>2</v>
      </c>
      <c r="V136" s="49">
        <v>0.5</v>
      </c>
      <c r="W136" s="49">
        <v>0</v>
      </c>
      <c r="X136" s="49">
        <v>1.459458</v>
      </c>
      <c r="Y136" s="49">
        <v>0</v>
      </c>
      <c r="Z136" s="49">
        <v>0</v>
      </c>
      <c r="AA136" s="71">
        <v>136</v>
      </c>
      <c r="AB136" s="71"/>
      <c r="AC136" s="72"/>
      <c r="AD136" s="78" t="s">
        <v>2115</v>
      </c>
      <c r="AE136" s="78">
        <v>262</v>
      </c>
      <c r="AF136" s="78">
        <v>34</v>
      </c>
      <c r="AG136" s="78">
        <v>688</v>
      </c>
      <c r="AH136" s="78">
        <v>783</v>
      </c>
      <c r="AI136" s="78"/>
      <c r="AJ136" s="78"/>
      <c r="AK136" s="78"/>
      <c r="AL136" s="78"/>
      <c r="AM136" s="78"/>
      <c r="AN136" s="80">
        <v>41847.6531712963</v>
      </c>
      <c r="AO136" s="78"/>
      <c r="AP136" s="78" t="b">
        <v>1</v>
      </c>
      <c r="AQ136" s="78" t="b">
        <v>0</v>
      </c>
      <c r="AR136" s="78" t="b">
        <v>1</v>
      </c>
      <c r="AS136" s="78" t="s">
        <v>3550</v>
      </c>
      <c r="AT136" s="78">
        <v>0</v>
      </c>
      <c r="AU136" s="83" t="s">
        <v>3559</v>
      </c>
      <c r="AV136" s="78" t="b">
        <v>0</v>
      </c>
      <c r="AW136" s="78" t="s">
        <v>3704</v>
      </c>
      <c r="AX136" s="83" t="s">
        <v>3837</v>
      </c>
      <c r="AY136" s="78" t="s">
        <v>66</v>
      </c>
      <c r="AZ136" s="78" t="str">
        <f>REPLACE(INDEX(GroupVertices[Group],MATCH(Vertices[[#This Row],[Vertex]],GroupVertices[Vertex],0)),1,1,"")</f>
        <v>26</v>
      </c>
      <c r="BA136" s="48"/>
      <c r="BB136" s="48"/>
      <c r="BC136" s="48"/>
      <c r="BD136" s="48"/>
      <c r="BE136" s="48"/>
      <c r="BF136" s="48"/>
      <c r="BG136" s="120" t="s">
        <v>5170</v>
      </c>
      <c r="BH136" s="120" t="s">
        <v>5170</v>
      </c>
      <c r="BI136" s="120" t="s">
        <v>5286</v>
      </c>
      <c r="BJ136" s="120" t="s">
        <v>5286</v>
      </c>
      <c r="BK136" s="120">
        <v>2</v>
      </c>
      <c r="BL136" s="123">
        <v>5.555555555555555</v>
      </c>
      <c r="BM136" s="120">
        <v>0</v>
      </c>
      <c r="BN136" s="123">
        <v>0</v>
      </c>
      <c r="BO136" s="120">
        <v>0</v>
      </c>
      <c r="BP136" s="123">
        <v>0</v>
      </c>
      <c r="BQ136" s="120">
        <v>34</v>
      </c>
      <c r="BR136" s="123">
        <v>94.44444444444444</v>
      </c>
      <c r="BS136" s="120">
        <v>36</v>
      </c>
      <c r="BT136" s="2"/>
      <c r="BU136" s="3"/>
      <c r="BV136" s="3"/>
      <c r="BW136" s="3"/>
      <c r="BX136" s="3"/>
    </row>
    <row r="137" spans="1:76" ht="15">
      <c r="A137" s="64" t="s">
        <v>566</v>
      </c>
      <c r="B137" s="65"/>
      <c r="C137" s="65" t="s">
        <v>64</v>
      </c>
      <c r="D137" s="66">
        <v>178.66333773145203</v>
      </c>
      <c r="E137" s="68"/>
      <c r="F137" s="100" t="s">
        <v>3623</v>
      </c>
      <c r="G137" s="65"/>
      <c r="H137" s="69" t="s">
        <v>566</v>
      </c>
      <c r="I137" s="70"/>
      <c r="J137" s="70"/>
      <c r="K137" s="69" t="s">
        <v>4272</v>
      </c>
      <c r="L137" s="73">
        <v>1</v>
      </c>
      <c r="M137" s="74">
        <v>7843.59521484375</v>
      </c>
      <c r="N137" s="74">
        <v>4928.9189453125</v>
      </c>
      <c r="O137" s="75"/>
      <c r="P137" s="76"/>
      <c r="Q137" s="76"/>
      <c r="R137" s="86"/>
      <c r="S137" s="48">
        <v>1</v>
      </c>
      <c r="T137" s="48">
        <v>0</v>
      </c>
      <c r="U137" s="49">
        <v>0</v>
      </c>
      <c r="V137" s="49">
        <v>0.333333</v>
      </c>
      <c r="W137" s="49">
        <v>0</v>
      </c>
      <c r="X137" s="49">
        <v>0.770269</v>
      </c>
      <c r="Y137" s="49">
        <v>0</v>
      </c>
      <c r="Z137" s="49">
        <v>0</v>
      </c>
      <c r="AA137" s="71">
        <v>137</v>
      </c>
      <c r="AB137" s="71"/>
      <c r="AC137" s="72"/>
      <c r="AD137" s="78" t="s">
        <v>2116</v>
      </c>
      <c r="AE137" s="78">
        <v>2130</v>
      </c>
      <c r="AF137" s="78">
        <v>47834</v>
      </c>
      <c r="AG137" s="78">
        <v>9408</v>
      </c>
      <c r="AH137" s="78">
        <v>119</v>
      </c>
      <c r="AI137" s="78"/>
      <c r="AJ137" s="78" t="s">
        <v>2524</v>
      </c>
      <c r="AK137" s="78" t="s">
        <v>2780</v>
      </c>
      <c r="AL137" s="83" t="s">
        <v>3096</v>
      </c>
      <c r="AM137" s="78"/>
      <c r="AN137" s="80">
        <v>39902.760358796295</v>
      </c>
      <c r="AO137" s="83" t="s">
        <v>3308</v>
      </c>
      <c r="AP137" s="78" t="b">
        <v>0</v>
      </c>
      <c r="AQ137" s="78" t="b">
        <v>0</v>
      </c>
      <c r="AR137" s="78" t="b">
        <v>1</v>
      </c>
      <c r="AS137" s="78" t="s">
        <v>1909</v>
      </c>
      <c r="AT137" s="78">
        <v>997</v>
      </c>
      <c r="AU137" s="83" t="s">
        <v>3571</v>
      </c>
      <c r="AV137" s="78" t="b">
        <v>0</v>
      </c>
      <c r="AW137" s="78" t="s">
        <v>3704</v>
      </c>
      <c r="AX137" s="83" t="s">
        <v>3838</v>
      </c>
      <c r="AY137" s="78" t="s">
        <v>65</v>
      </c>
      <c r="AZ137" s="78" t="str">
        <f>REPLACE(INDEX(GroupVertices[Group],MATCH(Vertices[[#This Row],[Vertex]],GroupVertices[Vertex],0)),1,1,"")</f>
        <v>26</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567</v>
      </c>
      <c r="B138" s="65"/>
      <c r="C138" s="65" t="s">
        <v>64</v>
      </c>
      <c r="D138" s="66">
        <v>361.5552612391055</v>
      </c>
      <c r="E138" s="68"/>
      <c r="F138" s="100" t="s">
        <v>3624</v>
      </c>
      <c r="G138" s="65"/>
      <c r="H138" s="69" t="s">
        <v>567</v>
      </c>
      <c r="I138" s="70"/>
      <c r="J138" s="70"/>
      <c r="K138" s="69" t="s">
        <v>4273</v>
      </c>
      <c r="L138" s="73">
        <v>1</v>
      </c>
      <c r="M138" s="74">
        <v>8054.75</v>
      </c>
      <c r="N138" s="74">
        <v>4928.9189453125</v>
      </c>
      <c r="O138" s="75"/>
      <c r="P138" s="76"/>
      <c r="Q138" s="76"/>
      <c r="R138" s="86"/>
      <c r="S138" s="48">
        <v>1</v>
      </c>
      <c r="T138" s="48">
        <v>0</v>
      </c>
      <c r="U138" s="49">
        <v>0</v>
      </c>
      <c r="V138" s="49">
        <v>0.333333</v>
      </c>
      <c r="W138" s="49">
        <v>0</v>
      </c>
      <c r="X138" s="49">
        <v>0.770269</v>
      </c>
      <c r="Y138" s="49">
        <v>0</v>
      </c>
      <c r="Z138" s="49">
        <v>0</v>
      </c>
      <c r="AA138" s="71">
        <v>138</v>
      </c>
      <c r="AB138" s="71"/>
      <c r="AC138" s="72"/>
      <c r="AD138" s="78" t="s">
        <v>2117</v>
      </c>
      <c r="AE138" s="78">
        <v>2245</v>
      </c>
      <c r="AF138" s="78">
        <v>572846</v>
      </c>
      <c r="AG138" s="78">
        <v>37834</v>
      </c>
      <c r="AH138" s="78">
        <v>1792</v>
      </c>
      <c r="AI138" s="78"/>
      <c r="AJ138" s="78" t="s">
        <v>2525</v>
      </c>
      <c r="AK138" s="78" t="s">
        <v>2781</v>
      </c>
      <c r="AL138" s="83" t="s">
        <v>3097</v>
      </c>
      <c r="AM138" s="78"/>
      <c r="AN138" s="80">
        <v>39854.8596875</v>
      </c>
      <c r="AO138" s="83" t="s">
        <v>3309</v>
      </c>
      <c r="AP138" s="78" t="b">
        <v>0</v>
      </c>
      <c r="AQ138" s="78" t="b">
        <v>0</v>
      </c>
      <c r="AR138" s="78" t="b">
        <v>1</v>
      </c>
      <c r="AS138" s="78" t="s">
        <v>1909</v>
      </c>
      <c r="AT138" s="78">
        <v>6115</v>
      </c>
      <c r="AU138" s="83" t="s">
        <v>3559</v>
      </c>
      <c r="AV138" s="78" t="b">
        <v>1</v>
      </c>
      <c r="AW138" s="78" t="s">
        <v>3704</v>
      </c>
      <c r="AX138" s="83" t="s">
        <v>3839</v>
      </c>
      <c r="AY138" s="78" t="s">
        <v>65</v>
      </c>
      <c r="AZ138" s="78" t="str">
        <f>REPLACE(INDEX(GroupVertices[Group],MATCH(Vertices[[#This Row],[Vertex]],GroupVertices[Vertex],0)),1,1,"")</f>
        <v>26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309</v>
      </c>
      <c r="B139" s="65"/>
      <c r="C139" s="65" t="s">
        <v>64</v>
      </c>
      <c r="D139" s="66">
        <v>162.29575560760134</v>
      </c>
      <c r="E139" s="68"/>
      <c r="F139" s="100" t="s">
        <v>947</v>
      </c>
      <c r="G139" s="65"/>
      <c r="H139" s="69" t="s">
        <v>309</v>
      </c>
      <c r="I139" s="70"/>
      <c r="J139" s="70"/>
      <c r="K139" s="69" t="s">
        <v>4274</v>
      </c>
      <c r="L139" s="73">
        <v>24.003213789661032</v>
      </c>
      <c r="M139" s="74">
        <v>5784.82763671875</v>
      </c>
      <c r="N139" s="74">
        <v>4552.79248046875</v>
      </c>
      <c r="O139" s="75"/>
      <c r="P139" s="76"/>
      <c r="Q139" s="76"/>
      <c r="R139" s="86"/>
      <c r="S139" s="48">
        <v>0</v>
      </c>
      <c r="T139" s="48">
        <v>7</v>
      </c>
      <c r="U139" s="49">
        <v>42</v>
      </c>
      <c r="V139" s="49">
        <v>0.142857</v>
      </c>
      <c r="W139" s="49">
        <v>0</v>
      </c>
      <c r="X139" s="49">
        <v>3.756752</v>
      </c>
      <c r="Y139" s="49">
        <v>0</v>
      </c>
      <c r="Z139" s="49">
        <v>0</v>
      </c>
      <c r="AA139" s="71">
        <v>139</v>
      </c>
      <c r="AB139" s="71"/>
      <c r="AC139" s="72"/>
      <c r="AD139" s="78" t="s">
        <v>2118</v>
      </c>
      <c r="AE139" s="78">
        <v>1386</v>
      </c>
      <c r="AF139" s="78">
        <v>849</v>
      </c>
      <c r="AG139" s="78">
        <v>5328</v>
      </c>
      <c r="AH139" s="78">
        <v>5441</v>
      </c>
      <c r="AI139" s="78"/>
      <c r="AJ139" s="78" t="s">
        <v>2526</v>
      </c>
      <c r="AK139" s="78"/>
      <c r="AL139" s="78"/>
      <c r="AM139" s="78"/>
      <c r="AN139" s="80">
        <v>43377.72010416666</v>
      </c>
      <c r="AO139" s="83" t="s">
        <v>3310</v>
      </c>
      <c r="AP139" s="78" t="b">
        <v>1</v>
      </c>
      <c r="AQ139" s="78" t="b">
        <v>0</v>
      </c>
      <c r="AR139" s="78" t="b">
        <v>0</v>
      </c>
      <c r="AS139" s="78" t="s">
        <v>1909</v>
      </c>
      <c r="AT139" s="78">
        <v>1</v>
      </c>
      <c r="AU139" s="78"/>
      <c r="AV139" s="78" t="b">
        <v>0</v>
      </c>
      <c r="AW139" s="78" t="s">
        <v>3704</v>
      </c>
      <c r="AX139" s="83" t="s">
        <v>3840</v>
      </c>
      <c r="AY139" s="78" t="s">
        <v>66</v>
      </c>
      <c r="AZ139" s="78" t="str">
        <f>REPLACE(INDEX(GroupVertices[Group],MATCH(Vertices[[#This Row],[Vertex]],GroupVertices[Vertex],0)),1,1,"")</f>
        <v>10</v>
      </c>
      <c r="BA139" s="48"/>
      <c r="BB139" s="48"/>
      <c r="BC139" s="48"/>
      <c r="BD139" s="48"/>
      <c r="BE139" s="48"/>
      <c r="BF139" s="48"/>
      <c r="BG139" s="120" t="s">
        <v>5171</v>
      </c>
      <c r="BH139" s="120" t="s">
        <v>5171</v>
      </c>
      <c r="BI139" s="120" t="s">
        <v>5287</v>
      </c>
      <c r="BJ139" s="120" t="s">
        <v>5287</v>
      </c>
      <c r="BK139" s="120">
        <v>1</v>
      </c>
      <c r="BL139" s="123">
        <v>1.9607843137254901</v>
      </c>
      <c r="BM139" s="120">
        <v>3</v>
      </c>
      <c r="BN139" s="123">
        <v>5.882352941176471</v>
      </c>
      <c r="BO139" s="120">
        <v>0</v>
      </c>
      <c r="BP139" s="123">
        <v>0</v>
      </c>
      <c r="BQ139" s="120">
        <v>47</v>
      </c>
      <c r="BR139" s="123">
        <v>92.15686274509804</v>
      </c>
      <c r="BS139" s="120">
        <v>51</v>
      </c>
      <c r="BT139" s="2"/>
      <c r="BU139" s="3"/>
      <c r="BV139" s="3"/>
      <c r="BW139" s="3"/>
      <c r="BX139" s="3"/>
    </row>
    <row r="140" spans="1:76" ht="15">
      <c r="A140" s="64" t="s">
        <v>568</v>
      </c>
      <c r="B140" s="65"/>
      <c r="C140" s="65" t="s">
        <v>64</v>
      </c>
      <c r="D140" s="66">
        <v>175.93987796675555</v>
      </c>
      <c r="E140" s="68"/>
      <c r="F140" s="100" t="s">
        <v>3625</v>
      </c>
      <c r="G140" s="65"/>
      <c r="H140" s="69" t="s">
        <v>568</v>
      </c>
      <c r="I140" s="70"/>
      <c r="J140" s="70"/>
      <c r="K140" s="69" t="s">
        <v>4275</v>
      </c>
      <c r="L140" s="73">
        <v>1</v>
      </c>
      <c r="M140" s="74">
        <v>5459.56005859375</v>
      </c>
      <c r="N140" s="74">
        <v>4124.20947265625</v>
      </c>
      <c r="O140" s="75"/>
      <c r="P140" s="76"/>
      <c r="Q140" s="76"/>
      <c r="R140" s="86"/>
      <c r="S140" s="48">
        <v>1</v>
      </c>
      <c r="T140" s="48">
        <v>0</v>
      </c>
      <c r="U140" s="49">
        <v>0</v>
      </c>
      <c r="V140" s="49">
        <v>0.076923</v>
      </c>
      <c r="W140" s="49">
        <v>0</v>
      </c>
      <c r="X140" s="49">
        <v>0.606177</v>
      </c>
      <c r="Y140" s="49">
        <v>0</v>
      </c>
      <c r="Z140" s="49">
        <v>0</v>
      </c>
      <c r="AA140" s="71">
        <v>140</v>
      </c>
      <c r="AB140" s="71"/>
      <c r="AC140" s="72"/>
      <c r="AD140" s="78" t="s">
        <v>2119</v>
      </c>
      <c r="AE140" s="78">
        <v>4255</v>
      </c>
      <c r="AF140" s="78">
        <v>40016</v>
      </c>
      <c r="AG140" s="78">
        <v>17752</v>
      </c>
      <c r="AH140" s="78">
        <v>15471</v>
      </c>
      <c r="AI140" s="78"/>
      <c r="AJ140" s="78" t="s">
        <v>2527</v>
      </c>
      <c r="AK140" s="78" t="s">
        <v>2868</v>
      </c>
      <c r="AL140" s="78"/>
      <c r="AM140" s="78"/>
      <c r="AN140" s="80">
        <v>40025.00318287037</v>
      </c>
      <c r="AO140" s="83" t="s">
        <v>3311</v>
      </c>
      <c r="AP140" s="78" t="b">
        <v>0</v>
      </c>
      <c r="AQ140" s="78" t="b">
        <v>0</v>
      </c>
      <c r="AR140" s="78" t="b">
        <v>1</v>
      </c>
      <c r="AS140" s="78" t="s">
        <v>1909</v>
      </c>
      <c r="AT140" s="78">
        <v>656</v>
      </c>
      <c r="AU140" s="83" t="s">
        <v>3572</v>
      </c>
      <c r="AV140" s="78" t="b">
        <v>1</v>
      </c>
      <c r="AW140" s="78" t="s">
        <v>3704</v>
      </c>
      <c r="AX140" s="83" t="s">
        <v>3841</v>
      </c>
      <c r="AY140" s="78" t="s">
        <v>65</v>
      </c>
      <c r="AZ140" s="78" t="str">
        <f>REPLACE(INDEX(GroupVertices[Group],MATCH(Vertices[[#This Row],[Vertex]],GroupVertices[Vertex],0)),1,1,"")</f>
        <v>10</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569</v>
      </c>
      <c r="B141" s="65"/>
      <c r="C141" s="65" t="s">
        <v>64</v>
      </c>
      <c r="D141" s="66">
        <v>165.96465791532498</v>
      </c>
      <c r="E141" s="68"/>
      <c r="F141" s="100" t="s">
        <v>3626</v>
      </c>
      <c r="G141" s="65"/>
      <c r="H141" s="69" t="s">
        <v>569</v>
      </c>
      <c r="I141" s="70"/>
      <c r="J141" s="70"/>
      <c r="K141" s="69" t="s">
        <v>4276</v>
      </c>
      <c r="L141" s="73">
        <v>1</v>
      </c>
      <c r="M141" s="74">
        <v>5412.064453125</v>
      </c>
      <c r="N141" s="74">
        <v>4783.67626953125</v>
      </c>
      <c r="O141" s="75"/>
      <c r="P141" s="76"/>
      <c r="Q141" s="76"/>
      <c r="R141" s="86"/>
      <c r="S141" s="48">
        <v>1</v>
      </c>
      <c r="T141" s="48">
        <v>0</v>
      </c>
      <c r="U141" s="49">
        <v>0</v>
      </c>
      <c r="V141" s="49">
        <v>0.076923</v>
      </c>
      <c r="W141" s="49">
        <v>0</v>
      </c>
      <c r="X141" s="49">
        <v>0.606177</v>
      </c>
      <c r="Y141" s="49">
        <v>0</v>
      </c>
      <c r="Z141" s="49">
        <v>0</v>
      </c>
      <c r="AA141" s="71">
        <v>141</v>
      </c>
      <c r="AB141" s="71"/>
      <c r="AC141" s="72"/>
      <c r="AD141" s="78" t="s">
        <v>2120</v>
      </c>
      <c r="AE141" s="78">
        <v>1095</v>
      </c>
      <c r="AF141" s="78">
        <v>11381</v>
      </c>
      <c r="AG141" s="78">
        <v>102662</v>
      </c>
      <c r="AH141" s="78">
        <v>13151</v>
      </c>
      <c r="AI141" s="78"/>
      <c r="AJ141" s="78" t="s">
        <v>2528</v>
      </c>
      <c r="AK141" s="78" t="s">
        <v>2869</v>
      </c>
      <c r="AL141" s="83" t="s">
        <v>3098</v>
      </c>
      <c r="AM141" s="78"/>
      <c r="AN141" s="80">
        <v>40345.677152777775</v>
      </c>
      <c r="AO141" s="83" t="s">
        <v>3312</v>
      </c>
      <c r="AP141" s="78" t="b">
        <v>0</v>
      </c>
      <c r="AQ141" s="78" t="b">
        <v>0</v>
      </c>
      <c r="AR141" s="78" t="b">
        <v>0</v>
      </c>
      <c r="AS141" s="78" t="s">
        <v>1909</v>
      </c>
      <c r="AT141" s="78">
        <v>367</v>
      </c>
      <c r="AU141" s="83" t="s">
        <v>3559</v>
      </c>
      <c r="AV141" s="78" t="b">
        <v>0</v>
      </c>
      <c r="AW141" s="78" t="s">
        <v>3704</v>
      </c>
      <c r="AX141" s="83" t="s">
        <v>3842</v>
      </c>
      <c r="AY141" s="78" t="s">
        <v>65</v>
      </c>
      <c r="AZ141" s="78" t="str">
        <f>REPLACE(INDEX(GroupVertices[Group],MATCH(Vertices[[#This Row],[Vertex]],GroupVertices[Vertex],0)),1,1,"")</f>
        <v>10</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570</v>
      </c>
      <c r="B142" s="65"/>
      <c r="C142" s="65" t="s">
        <v>64</v>
      </c>
      <c r="D142" s="66">
        <v>162.87054565770998</v>
      </c>
      <c r="E142" s="68"/>
      <c r="F142" s="100" t="s">
        <v>3627</v>
      </c>
      <c r="G142" s="65"/>
      <c r="H142" s="69" t="s">
        <v>570</v>
      </c>
      <c r="I142" s="70"/>
      <c r="J142" s="70"/>
      <c r="K142" s="69" t="s">
        <v>4277</v>
      </c>
      <c r="L142" s="73">
        <v>1</v>
      </c>
      <c r="M142" s="74">
        <v>6069.92138671875</v>
      </c>
      <c r="N142" s="74">
        <v>4026.287841796875</v>
      </c>
      <c r="O142" s="75"/>
      <c r="P142" s="76"/>
      <c r="Q142" s="76"/>
      <c r="R142" s="86"/>
      <c r="S142" s="48">
        <v>1</v>
      </c>
      <c r="T142" s="48">
        <v>0</v>
      </c>
      <c r="U142" s="49">
        <v>0</v>
      </c>
      <c r="V142" s="49">
        <v>0.076923</v>
      </c>
      <c r="W142" s="49">
        <v>0</v>
      </c>
      <c r="X142" s="49">
        <v>0.606177</v>
      </c>
      <c r="Y142" s="49">
        <v>0</v>
      </c>
      <c r="Z142" s="49">
        <v>0</v>
      </c>
      <c r="AA142" s="71">
        <v>142</v>
      </c>
      <c r="AB142" s="71"/>
      <c r="AC142" s="72"/>
      <c r="AD142" s="78" t="s">
        <v>2121</v>
      </c>
      <c r="AE142" s="78">
        <v>1198</v>
      </c>
      <c r="AF142" s="78">
        <v>2499</v>
      </c>
      <c r="AG142" s="78">
        <v>2999</v>
      </c>
      <c r="AH142" s="78">
        <v>15260</v>
      </c>
      <c r="AI142" s="78"/>
      <c r="AJ142" s="78" t="s">
        <v>2529</v>
      </c>
      <c r="AK142" s="78" t="s">
        <v>2870</v>
      </c>
      <c r="AL142" s="83" t="s">
        <v>3099</v>
      </c>
      <c r="AM142" s="78"/>
      <c r="AN142" s="80">
        <v>43195.922800925924</v>
      </c>
      <c r="AO142" s="83" t="s">
        <v>3313</v>
      </c>
      <c r="AP142" s="78" t="b">
        <v>1</v>
      </c>
      <c r="AQ142" s="78" t="b">
        <v>0</v>
      </c>
      <c r="AR142" s="78" t="b">
        <v>0</v>
      </c>
      <c r="AS142" s="78" t="s">
        <v>3550</v>
      </c>
      <c r="AT142" s="78">
        <v>14</v>
      </c>
      <c r="AU142" s="78"/>
      <c r="AV142" s="78" t="b">
        <v>0</v>
      </c>
      <c r="AW142" s="78" t="s">
        <v>3704</v>
      </c>
      <c r="AX142" s="83" t="s">
        <v>3843</v>
      </c>
      <c r="AY142" s="78" t="s">
        <v>65</v>
      </c>
      <c r="AZ142" s="78" t="str">
        <f>REPLACE(INDEX(GroupVertices[Group],MATCH(Vertices[[#This Row],[Vertex]],GroupVertices[Vertex],0)),1,1,"")</f>
        <v>10</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571</v>
      </c>
      <c r="B143" s="65"/>
      <c r="C143" s="65" t="s">
        <v>64</v>
      </c>
      <c r="D143" s="66">
        <v>162.01358594663893</v>
      </c>
      <c r="E143" s="68"/>
      <c r="F143" s="100" t="s">
        <v>3628</v>
      </c>
      <c r="G143" s="65"/>
      <c r="H143" s="69" t="s">
        <v>571</v>
      </c>
      <c r="I143" s="70"/>
      <c r="J143" s="70"/>
      <c r="K143" s="69" t="s">
        <v>4278</v>
      </c>
      <c r="L143" s="73">
        <v>1</v>
      </c>
      <c r="M143" s="74">
        <v>5644.11572265625</v>
      </c>
      <c r="N143" s="74">
        <v>5270.06103515625</v>
      </c>
      <c r="O143" s="75"/>
      <c r="P143" s="76"/>
      <c r="Q143" s="76"/>
      <c r="R143" s="86"/>
      <c r="S143" s="48">
        <v>1</v>
      </c>
      <c r="T143" s="48">
        <v>0</v>
      </c>
      <c r="U143" s="49">
        <v>0</v>
      </c>
      <c r="V143" s="49">
        <v>0.076923</v>
      </c>
      <c r="W143" s="49">
        <v>0</v>
      </c>
      <c r="X143" s="49">
        <v>0.606177</v>
      </c>
      <c r="Y143" s="49">
        <v>0</v>
      </c>
      <c r="Z143" s="49">
        <v>0</v>
      </c>
      <c r="AA143" s="71">
        <v>143</v>
      </c>
      <c r="AB143" s="71"/>
      <c r="AC143" s="72"/>
      <c r="AD143" s="78" t="s">
        <v>2122</v>
      </c>
      <c r="AE143" s="78">
        <v>272</v>
      </c>
      <c r="AF143" s="78">
        <v>39</v>
      </c>
      <c r="AG143" s="78">
        <v>3536</v>
      </c>
      <c r="AH143" s="78">
        <v>1292</v>
      </c>
      <c r="AI143" s="78"/>
      <c r="AJ143" s="78"/>
      <c r="AK143" s="78"/>
      <c r="AL143" s="78"/>
      <c r="AM143" s="78"/>
      <c r="AN143" s="80">
        <v>41389.15635416667</v>
      </c>
      <c r="AO143" s="83" t="s">
        <v>3314</v>
      </c>
      <c r="AP143" s="78" t="b">
        <v>1</v>
      </c>
      <c r="AQ143" s="78" t="b">
        <v>0</v>
      </c>
      <c r="AR143" s="78" t="b">
        <v>0</v>
      </c>
      <c r="AS143" s="78" t="s">
        <v>1909</v>
      </c>
      <c r="AT143" s="78">
        <v>2</v>
      </c>
      <c r="AU143" s="83" t="s">
        <v>3559</v>
      </c>
      <c r="AV143" s="78" t="b">
        <v>0</v>
      </c>
      <c r="AW143" s="78" t="s">
        <v>3704</v>
      </c>
      <c r="AX143" s="83" t="s">
        <v>3844</v>
      </c>
      <c r="AY143" s="78" t="s">
        <v>65</v>
      </c>
      <c r="AZ143" s="78" t="str">
        <f>REPLACE(INDEX(GroupVertices[Group],MATCH(Vertices[[#This Row],[Vertex]],GroupVertices[Vertex],0)),1,1,"")</f>
        <v>10</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572</v>
      </c>
      <c r="B144" s="65"/>
      <c r="C144" s="65" t="s">
        <v>64</v>
      </c>
      <c r="D144" s="66">
        <v>162.00348357606126</v>
      </c>
      <c r="E144" s="68"/>
      <c r="F144" s="100" t="s">
        <v>3629</v>
      </c>
      <c r="G144" s="65"/>
      <c r="H144" s="69" t="s">
        <v>572</v>
      </c>
      <c r="I144" s="70"/>
      <c r="J144" s="70"/>
      <c r="K144" s="69" t="s">
        <v>4279</v>
      </c>
      <c r="L144" s="73">
        <v>1</v>
      </c>
      <c r="M144" s="74">
        <v>5982.5400390625</v>
      </c>
      <c r="N144" s="74">
        <v>5215.287109375</v>
      </c>
      <c r="O144" s="75"/>
      <c r="P144" s="76"/>
      <c r="Q144" s="76"/>
      <c r="R144" s="86"/>
      <c r="S144" s="48">
        <v>1</v>
      </c>
      <c r="T144" s="48">
        <v>0</v>
      </c>
      <c r="U144" s="49">
        <v>0</v>
      </c>
      <c r="V144" s="49">
        <v>0.076923</v>
      </c>
      <c r="W144" s="49">
        <v>0</v>
      </c>
      <c r="X144" s="49">
        <v>0.606177</v>
      </c>
      <c r="Y144" s="49">
        <v>0</v>
      </c>
      <c r="Z144" s="49">
        <v>0</v>
      </c>
      <c r="AA144" s="71">
        <v>144</v>
      </c>
      <c r="AB144" s="71"/>
      <c r="AC144" s="72"/>
      <c r="AD144" s="78" t="s">
        <v>2123</v>
      </c>
      <c r="AE144" s="78">
        <v>59</v>
      </c>
      <c r="AF144" s="78">
        <v>10</v>
      </c>
      <c r="AG144" s="78">
        <v>63</v>
      </c>
      <c r="AH144" s="78">
        <v>75</v>
      </c>
      <c r="AI144" s="78"/>
      <c r="AJ144" s="78" t="s">
        <v>2530</v>
      </c>
      <c r="AK144" s="78" t="s">
        <v>1945</v>
      </c>
      <c r="AL144" s="78"/>
      <c r="AM144" s="78"/>
      <c r="AN144" s="80">
        <v>43445.69221064815</v>
      </c>
      <c r="AO144" s="83" t="s">
        <v>3315</v>
      </c>
      <c r="AP144" s="78" t="b">
        <v>1</v>
      </c>
      <c r="AQ144" s="78" t="b">
        <v>0</v>
      </c>
      <c r="AR144" s="78" t="b">
        <v>0</v>
      </c>
      <c r="AS144" s="78" t="s">
        <v>1909</v>
      </c>
      <c r="AT144" s="78">
        <v>0</v>
      </c>
      <c r="AU144" s="78"/>
      <c r="AV144" s="78" t="b">
        <v>0</v>
      </c>
      <c r="AW144" s="78" t="s">
        <v>3704</v>
      </c>
      <c r="AX144" s="83" t="s">
        <v>3845</v>
      </c>
      <c r="AY144" s="78" t="s">
        <v>65</v>
      </c>
      <c r="AZ144" s="78" t="str">
        <f>REPLACE(INDEX(GroupVertices[Group],MATCH(Vertices[[#This Row],[Vertex]],GroupVertices[Vertex],0)),1,1,"")</f>
        <v>10</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573</v>
      </c>
      <c r="B145" s="65"/>
      <c r="C145" s="65" t="s">
        <v>64</v>
      </c>
      <c r="D145" s="66">
        <v>162.05190528331283</v>
      </c>
      <c r="E145" s="68"/>
      <c r="F145" s="100" t="s">
        <v>3630</v>
      </c>
      <c r="G145" s="65"/>
      <c r="H145" s="69" t="s">
        <v>573</v>
      </c>
      <c r="I145" s="70"/>
      <c r="J145" s="70"/>
      <c r="K145" s="69" t="s">
        <v>4280</v>
      </c>
      <c r="L145" s="73">
        <v>1</v>
      </c>
      <c r="M145" s="74">
        <v>5752.94287109375</v>
      </c>
      <c r="N145" s="74">
        <v>3787.8564453125</v>
      </c>
      <c r="O145" s="75"/>
      <c r="P145" s="76"/>
      <c r="Q145" s="76"/>
      <c r="R145" s="86"/>
      <c r="S145" s="48">
        <v>1</v>
      </c>
      <c r="T145" s="48">
        <v>0</v>
      </c>
      <c r="U145" s="49">
        <v>0</v>
      </c>
      <c r="V145" s="49">
        <v>0.076923</v>
      </c>
      <c r="W145" s="49">
        <v>0</v>
      </c>
      <c r="X145" s="49">
        <v>0.606177</v>
      </c>
      <c r="Y145" s="49">
        <v>0</v>
      </c>
      <c r="Z145" s="49">
        <v>0</v>
      </c>
      <c r="AA145" s="71">
        <v>145</v>
      </c>
      <c r="AB145" s="71"/>
      <c r="AC145" s="72"/>
      <c r="AD145" s="78" t="s">
        <v>2124</v>
      </c>
      <c r="AE145" s="78">
        <v>260</v>
      </c>
      <c r="AF145" s="78">
        <v>149</v>
      </c>
      <c r="AG145" s="78">
        <v>1240</v>
      </c>
      <c r="AH145" s="78">
        <v>4289</v>
      </c>
      <c r="AI145" s="78"/>
      <c r="AJ145" s="78" t="s">
        <v>2531</v>
      </c>
      <c r="AK145" s="78" t="s">
        <v>1945</v>
      </c>
      <c r="AL145" s="78"/>
      <c r="AM145" s="78"/>
      <c r="AN145" s="80">
        <v>43137.95755787037</v>
      </c>
      <c r="AO145" s="83" t="s">
        <v>3316</v>
      </c>
      <c r="AP145" s="78" t="b">
        <v>1</v>
      </c>
      <c r="AQ145" s="78" t="b">
        <v>0</v>
      </c>
      <c r="AR145" s="78" t="b">
        <v>0</v>
      </c>
      <c r="AS145" s="78" t="s">
        <v>1909</v>
      </c>
      <c r="AT145" s="78">
        <v>4</v>
      </c>
      <c r="AU145" s="78"/>
      <c r="AV145" s="78" t="b">
        <v>0</v>
      </c>
      <c r="AW145" s="78" t="s">
        <v>3704</v>
      </c>
      <c r="AX145" s="83" t="s">
        <v>3846</v>
      </c>
      <c r="AY145" s="78" t="s">
        <v>65</v>
      </c>
      <c r="AZ145" s="78" t="str">
        <f>REPLACE(INDEX(GroupVertices[Group],MATCH(Vertices[[#This Row],[Vertex]],GroupVertices[Vertex],0)),1,1,"")</f>
        <v>10</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574</v>
      </c>
      <c r="B146" s="65"/>
      <c r="C146" s="65" t="s">
        <v>64</v>
      </c>
      <c r="D146" s="66">
        <v>162.49571287351793</v>
      </c>
      <c r="E146" s="68"/>
      <c r="F146" s="100" t="s">
        <v>3631</v>
      </c>
      <c r="G146" s="65"/>
      <c r="H146" s="69" t="s">
        <v>574</v>
      </c>
      <c r="I146" s="70"/>
      <c r="J146" s="70"/>
      <c r="K146" s="69" t="s">
        <v>4281</v>
      </c>
      <c r="L146" s="73">
        <v>1</v>
      </c>
      <c r="M146" s="74">
        <v>6172.22216796875</v>
      </c>
      <c r="N146" s="74">
        <v>4662.51513671875</v>
      </c>
      <c r="O146" s="75"/>
      <c r="P146" s="76"/>
      <c r="Q146" s="76"/>
      <c r="R146" s="86"/>
      <c r="S146" s="48">
        <v>1</v>
      </c>
      <c r="T146" s="48">
        <v>0</v>
      </c>
      <c r="U146" s="49">
        <v>0</v>
      </c>
      <c r="V146" s="49">
        <v>0.076923</v>
      </c>
      <c r="W146" s="49">
        <v>0</v>
      </c>
      <c r="X146" s="49">
        <v>0.606177</v>
      </c>
      <c r="Y146" s="49">
        <v>0</v>
      </c>
      <c r="Z146" s="49">
        <v>0</v>
      </c>
      <c r="AA146" s="71">
        <v>146</v>
      </c>
      <c r="AB146" s="71"/>
      <c r="AC146" s="72"/>
      <c r="AD146" s="78" t="s">
        <v>2125</v>
      </c>
      <c r="AE146" s="78">
        <v>1246</v>
      </c>
      <c r="AF146" s="78">
        <v>1423</v>
      </c>
      <c r="AG146" s="78">
        <v>3484</v>
      </c>
      <c r="AH146" s="78">
        <v>2303</v>
      </c>
      <c r="AI146" s="78"/>
      <c r="AJ146" s="78" t="s">
        <v>2532</v>
      </c>
      <c r="AK146" s="78" t="s">
        <v>2871</v>
      </c>
      <c r="AL146" s="78"/>
      <c r="AM146" s="78"/>
      <c r="AN146" s="80">
        <v>40613.14685185185</v>
      </c>
      <c r="AO146" s="83" t="s">
        <v>3317</v>
      </c>
      <c r="AP146" s="78" t="b">
        <v>1</v>
      </c>
      <c r="AQ146" s="78" t="b">
        <v>0</v>
      </c>
      <c r="AR146" s="78" t="b">
        <v>0</v>
      </c>
      <c r="AS146" s="78" t="s">
        <v>1910</v>
      </c>
      <c r="AT146" s="78">
        <v>1</v>
      </c>
      <c r="AU146" s="83" t="s">
        <v>3559</v>
      </c>
      <c r="AV146" s="78" t="b">
        <v>0</v>
      </c>
      <c r="AW146" s="78" t="s">
        <v>3704</v>
      </c>
      <c r="AX146" s="83" t="s">
        <v>3847</v>
      </c>
      <c r="AY146" s="78" t="s">
        <v>65</v>
      </c>
      <c r="AZ146" s="78" t="str">
        <f>REPLACE(INDEX(GroupVertices[Group],MATCH(Vertices[[#This Row],[Vertex]],GroupVertices[Vertex],0)),1,1,"")</f>
        <v>10</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310</v>
      </c>
      <c r="B147" s="65"/>
      <c r="C147" s="65" t="s">
        <v>64</v>
      </c>
      <c r="D147" s="66">
        <v>162.36647220164502</v>
      </c>
      <c r="E147" s="68"/>
      <c r="F147" s="100" t="s">
        <v>948</v>
      </c>
      <c r="G147" s="65"/>
      <c r="H147" s="69" t="s">
        <v>310</v>
      </c>
      <c r="I147" s="70"/>
      <c r="J147" s="70"/>
      <c r="K147" s="69" t="s">
        <v>4282</v>
      </c>
      <c r="L147" s="73">
        <v>1</v>
      </c>
      <c r="M147" s="74">
        <v>9687.140625</v>
      </c>
      <c r="N147" s="74">
        <v>1529.2587890625</v>
      </c>
      <c r="O147" s="75"/>
      <c r="P147" s="76"/>
      <c r="Q147" s="76"/>
      <c r="R147" s="86"/>
      <c r="S147" s="48">
        <v>0</v>
      </c>
      <c r="T147" s="48">
        <v>1</v>
      </c>
      <c r="U147" s="49">
        <v>0</v>
      </c>
      <c r="V147" s="49">
        <v>1</v>
      </c>
      <c r="W147" s="49">
        <v>0</v>
      </c>
      <c r="X147" s="49">
        <v>0.999999</v>
      </c>
      <c r="Y147" s="49">
        <v>0</v>
      </c>
      <c r="Z147" s="49">
        <v>0</v>
      </c>
      <c r="AA147" s="71">
        <v>147</v>
      </c>
      <c r="AB147" s="71"/>
      <c r="AC147" s="72"/>
      <c r="AD147" s="78" t="s">
        <v>2126</v>
      </c>
      <c r="AE147" s="78">
        <v>1014</v>
      </c>
      <c r="AF147" s="78">
        <v>1052</v>
      </c>
      <c r="AG147" s="78">
        <v>42808</v>
      </c>
      <c r="AH147" s="78">
        <v>31</v>
      </c>
      <c r="AI147" s="78"/>
      <c r="AJ147" s="78" t="s">
        <v>2533</v>
      </c>
      <c r="AK147" s="78" t="s">
        <v>2780</v>
      </c>
      <c r="AL147" s="83" t="s">
        <v>3100</v>
      </c>
      <c r="AM147" s="78"/>
      <c r="AN147" s="80">
        <v>39900.7640625</v>
      </c>
      <c r="AO147" s="83" t="s">
        <v>3318</v>
      </c>
      <c r="AP147" s="78" t="b">
        <v>0</v>
      </c>
      <c r="AQ147" s="78" t="b">
        <v>0</v>
      </c>
      <c r="AR147" s="78" t="b">
        <v>1</v>
      </c>
      <c r="AS147" s="78" t="s">
        <v>1909</v>
      </c>
      <c r="AT147" s="78">
        <v>30</v>
      </c>
      <c r="AU147" s="83" t="s">
        <v>3559</v>
      </c>
      <c r="AV147" s="78" t="b">
        <v>0</v>
      </c>
      <c r="AW147" s="78" t="s">
        <v>3704</v>
      </c>
      <c r="AX147" s="83" t="s">
        <v>3848</v>
      </c>
      <c r="AY147" s="78" t="s">
        <v>66</v>
      </c>
      <c r="AZ147" s="78" t="str">
        <f>REPLACE(INDEX(GroupVertices[Group],MATCH(Vertices[[#This Row],[Vertex]],GroupVertices[Vertex],0)),1,1,"")</f>
        <v>42</v>
      </c>
      <c r="BA147" s="48" t="s">
        <v>789</v>
      </c>
      <c r="BB147" s="48" t="s">
        <v>789</v>
      </c>
      <c r="BC147" s="48" t="s">
        <v>801</v>
      </c>
      <c r="BD147" s="48" t="s">
        <v>801</v>
      </c>
      <c r="BE147" s="48"/>
      <c r="BF147" s="48"/>
      <c r="BG147" s="120" t="s">
        <v>5172</v>
      </c>
      <c r="BH147" s="120" t="s">
        <v>5172</v>
      </c>
      <c r="BI147" s="120" t="s">
        <v>5288</v>
      </c>
      <c r="BJ147" s="120" t="s">
        <v>5288</v>
      </c>
      <c r="BK147" s="120">
        <v>0</v>
      </c>
      <c r="BL147" s="123">
        <v>0</v>
      </c>
      <c r="BM147" s="120">
        <v>0</v>
      </c>
      <c r="BN147" s="123">
        <v>0</v>
      </c>
      <c r="BO147" s="120">
        <v>0</v>
      </c>
      <c r="BP147" s="123">
        <v>0</v>
      </c>
      <c r="BQ147" s="120">
        <v>9</v>
      </c>
      <c r="BR147" s="123">
        <v>100</v>
      </c>
      <c r="BS147" s="120">
        <v>9</v>
      </c>
      <c r="BT147" s="2"/>
      <c r="BU147" s="3"/>
      <c r="BV147" s="3"/>
      <c r="BW147" s="3"/>
      <c r="BX147" s="3"/>
    </row>
    <row r="148" spans="1:76" ht="15">
      <c r="A148" s="64" t="s">
        <v>575</v>
      </c>
      <c r="B148" s="65"/>
      <c r="C148" s="65" t="s">
        <v>64</v>
      </c>
      <c r="D148" s="66">
        <v>162.03274561497588</v>
      </c>
      <c r="E148" s="68"/>
      <c r="F148" s="100" t="s">
        <v>3632</v>
      </c>
      <c r="G148" s="65"/>
      <c r="H148" s="69" t="s">
        <v>575</v>
      </c>
      <c r="I148" s="70"/>
      <c r="J148" s="70"/>
      <c r="K148" s="69" t="s">
        <v>4283</v>
      </c>
      <c r="L148" s="73">
        <v>1</v>
      </c>
      <c r="M148" s="74">
        <v>9687.140625</v>
      </c>
      <c r="N148" s="74">
        <v>1858.6376953125</v>
      </c>
      <c r="O148" s="75"/>
      <c r="P148" s="76"/>
      <c r="Q148" s="76"/>
      <c r="R148" s="86"/>
      <c r="S148" s="48">
        <v>1</v>
      </c>
      <c r="T148" s="48">
        <v>0</v>
      </c>
      <c r="U148" s="49">
        <v>0</v>
      </c>
      <c r="V148" s="49">
        <v>1</v>
      </c>
      <c r="W148" s="49">
        <v>0</v>
      </c>
      <c r="X148" s="49">
        <v>0.999999</v>
      </c>
      <c r="Y148" s="49">
        <v>0</v>
      </c>
      <c r="Z148" s="49">
        <v>0</v>
      </c>
      <c r="AA148" s="71">
        <v>148</v>
      </c>
      <c r="AB148" s="71"/>
      <c r="AC148" s="72"/>
      <c r="AD148" s="78" t="s">
        <v>2127</v>
      </c>
      <c r="AE148" s="78">
        <v>577</v>
      </c>
      <c r="AF148" s="78">
        <v>94</v>
      </c>
      <c r="AG148" s="78">
        <v>3884</v>
      </c>
      <c r="AH148" s="78">
        <v>212</v>
      </c>
      <c r="AI148" s="78"/>
      <c r="AJ148" s="78" t="s">
        <v>2534</v>
      </c>
      <c r="AK148" s="78" t="s">
        <v>2872</v>
      </c>
      <c r="AL148" s="78"/>
      <c r="AM148" s="78"/>
      <c r="AN148" s="80">
        <v>42069.83931712963</v>
      </c>
      <c r="AO148" s="83" t="s">
        <v>3319</v>
      </c>
      <c r="AP148" s="78" t="b">
        <v>0</v>
      </c>
      <c r="AQ148" s="78" t="b">
        <v>0</v>
      </c>
      <c r="AR148" s="78" t="b">
        <v>0</v>
      </c>
      <c r="AS148" s="78" t="s">
        <v>1909</v>
      </c>
      <c r="AT148" s="78">
        <v>1</v>
      </c>
      <c r="AU148" s="83" t="s">
        <v>3567</v>
      </c>
      <c r="AV148" s="78" t="b">
        <v>0</v>
      </c>
      <c r="AW148" s="78" t="s">
        <v>3704</v>
      </c>
      <c r="AX148" s="83" t="s">
        <v>3849</v>
      </c>
      <c r="AY148" s="78" t="s">
        <v>65</v>
      </c>
      <c r="AZ148" s="78" t="str">
        <f>REPLACE(INDEX(GroupVertices[Group],MATCH(Vertices[[#This Row],[Vertex]],GroupVertices[Vertex],0)),1,1,"")</f>
        <v>42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311</v>
      </c>
      <c r="B149" s="65"/>
      <c r="C149" s="65" t="s">
        <v>64</v>
      </c>
      <c r="D149" s="66">
        <v>162.05469214416186</v>
      </c>
      <c r="E149" s="68"/>
      <c r="F149" s="100" t="s">
        <v>949</v>
      </c>
      <c r="G149" s="65"/>
      <c r="H149" s="69" t="s">
        <v>311</v>
      </c>
      <c r="I149" s="70"/>
      <c r="J149" s="70"/>
      <c r="K149" s="69" t="s">
        <v>4284</v>
      </c>
      <c r="L149" s="73">
        <v>1</v>
      </c>
      <c r="M149" s="74">
        <v>5580.33837890625</v>
      </c>
      <c r="N149" s="74">
        <v>8122.71728515625</v>
      </c>
      <c r="O149" s="75"/>
      <c r="P149" s="76"/>
      <c r="Q149" s="76"/>
      <c r="R149" s="86"/>
      <c r="S149" s="48">
        <v>1</v>
      </c>
      <c r="T149" s="48">
        <v>1</v>
      </c>
      <c r="U149" s="49">
        <v>0</v>
      </c>
      <c r="V149" s="49">
        <v>0</v>
      </c>
      <c r="W149" s="49">
        <v>0</v>
      </c>
      <c r="X149" s="49">
        <v>0.999999</v>
      </c>
      <c r="Y149" s="49">
        <v>0</v>
      </c>
      <c r="Z149" s="49" t="s">
        <v>5710</v>
      </c>
      <c r="AA149" s="71">
        <v>149</v>
      </c>
      <c r="AB149" s="71"/>
      <c r="AC149" s="72"/>
      <c r="AD149" s="78" t="s">
        <v>2128</v>
      </c>
      <c r="AE149" s="78">
        <v>140</v>
      </c>
      <c r="AF149" s="78">
        <v>157</v>
      </c>
      <c r="AG149" s="78">
        <v>7945</v>
      </c>
      <c r="AH149" s="78">
        <v>129</v>
      </c>
      <c r="AI149" s="78"/>
      <c r="AJ149" s="78" t="s">
        <v>2535</v>
      </c>
      <c r="AK149" s="78" t="s">
        <v>2873</v>
      </c>
      <c r="AL149" s="78"/>
      <c r="AM149" s="78"/>
      <c r="AN149" s="80">
        <v>40510.75833333333</v>
      </c>
      <c r="AO149" s="83" t="s">
        <v>3320</v>
      </c>
      <c r="AP149" s="78" t="b">
        <v>0</v>
      </c>
      <c r="AQ149" s="78" t="b">
        <v>0</v>
      </c>
      <c r="AR149" s="78" t="b">
        <v>1</v>
      </c>
      <c r="AS149" s="78" t="s">
        <v>1910</v>
      </c>
      <c r="AT149" s="78">
        <v>44</v>
      </c>
      <c r="AU149" s="83" t="s">
        <v>3568</v>
      </c>
      <c r="AV149" s="78" t="b">
        <v>0</v>
      </c>
      <c r="AW149" s="78" t="s">
        <v>3704</v>
      </c>
      <c r="AX149" s="83" t="s">
        <v>3850</v>
      </c>
      <c r="AY149" s="78" t="s">
        <v>66</v>
      </c>
      <c r="AZ149" s="78" t="str">
        <f>REPLACE(INDEX(GroupVertices[Group],MATCH(Vertices[[#This Row],[Vertex]],GroupVertices[Vertex],0)),1,1,"")</f>
        <v>5</v>
      </c>
      <c r="BA149" s="48" t="s">
        <v>790</v>
      </c>
      <c r="BB149" s="48" t="s">
        <v>790</v>
      </c>
      <c r="BC149" s="48" t="s">
        <v>804</v>
      </c>
      <c r="BD149" s="48" t="s">
        <v>804</v>
      </c>
      <c r="BE149" s="48"/>
      <c r="BF149" s="48"/>
      <c r="BG149" s="120" t="s">
        <v>5173</v>
      </c>
      <c r="BH149" s="120" t="s">
        <v>5173</v>
      </c>
      <c r="BI149" s="120" t="s">
        <v>5289</v>
      </c>
      <c r="BJ149" s="120" t="s">
        <v>5289</v>
      </c>
      <c r="BK149" s="120">
        <v>1</v>
      </c>
      <c r="BL149" s="123">
        <v>12.5</v>
      </c>
      <c r="BM149" s="120">
        <v>0</v>
      </c>
      <c r="BN149" s="123">
        <v>0</v>
      </c>
      <c r="BO149" s="120">
        <v>0</v>
      </c>
      <c r="BP149" s="123">
        <v>0</v>
      </c>
      <c r="BQ149" s="120">
        <v>7</v>
      </c>
      <c r="BR149" s="123">
        <v>87.5</v>
      </c>
      <c r="BS149" s="120">
        <v>8</v>
      </c>
      <c r="BT149" s="2"/>
      <c r="BU149" s="3"/>
      <c r="BV149" s="3"/>
      <c r="BW149" s="3"/>
      <c r="BX149" s="3"/>
    </row>
    <row r="150" spans="1:76" ht="15">
      <c r="A150" s="64" t="s">
        <v>312</v>
      </c>
      <c r="B150" s="65"/>
      <c r="C150" s="65" t="s">
        <v>64</v>
      </c>
      <c r="D150" s="66">
        <v>162.02299160200434</v>
      </c>
      <c r="E150" s="68"/>
      <c r="F150" s="100" t="s">
        <v>950</v>
      </c>
      <c r="G150" s="65"/>
      <c r="H150" s="69" t="s">
        <v>312</v>
      </c>
      <c r="I150" s="70"/>
      <c r="J150" s="70"/>
      <c r="K150" s="69" t="s">
        <v>4285</v>
      </c>
      <c r="L150" s="73">
        <v>1</v>
      </c>
      <c r="M150" s="74">
        <v>6253.43603515625</v>
      </c>
      <c r="N150" s="74">
        <v>9428.46875</v>
      </c>
      <c r="O150" s="75"/>
      <c r="P150" s="76"/>
      <c r="Q150" s="76"/>
      <c r="R150" s="86"/>
      <c r="S150" s="48">
        <v>1</v>
      </c>
      <c r="T150" s="48">
        <v>1</v>
      </c>
      <c r="U150" s="49">
        <v>0</v>
      </c>
      <c r="V150" s="49">
        <v>0</v>
      </c>
      <c r="W150" s="49">
        <v>0</v>
      </c>
      <c r="X150" s="49">
        <v>0.999999</v>
      </c>
      <c r="Y150" s="49">
        <v>0</v>
      </c>
      <c r="Z150" s="49" t="s">
        <v>5710</v>
      </c>
      <c r="AA150" s="71">
        <v>150</v>
      </c>
      <c r="AB150" s="71"/>
      <c r="AC150" s="72"/>
      <c r="AD150" s="78" t="s">
        <v>2129</v>
      </c>
      <c r="AE150" s="78">
        <v>45</v>
      </c>
      <c r="AF150" s="78">
        <v>66</v>
      </c>
      <c r="AG150" s="78">
        <v>28696</v>
      </c>
      <c r="AH150" s="78">
        <v>442</v>
      </c>
      <c r="AI150" s="78"/>
      <c r="AJ150" s="78"/>
      <c r="AK150" s="78" t="s">
        <v>2874</v>
      </c>
      <c r="AL150" s="83" t="s">
        <v>3101</v>
      </c>
      <c r="AM150" s="78"/>
      <c r="AN150" s="80">
        <v>40934.78571759259</v>
      </c>
      <c r="AO150" s="83" t="s">
        <v>3321</v>
      </c>
      <c r="AP150" s="78" t="b">
        <v>0</v>
      </c>
      <c r="AQ150" s="78" t="b">
        <v>0</v>
      </c>
      <c r="AR150" s="78" t="b">
        <v>0</v>
      </c>
      <c r="AS150" s="78" t="s">
        <v>1909</v>
      </c>
      <c r="AT150" s="78">
        <v>52</v>
      </c>
      <c r="AU150" s="83" t="s">
        <v>3573</v>
      </c>
      <c r="AV150" s="78" t="b">
        <v>0</v>
      </c>
      <c r="AW150" s="78" t="s">
        <v>3704</v>
      </c>
      <c r="AX150" s="83" t="s">
        <v>3851</v>
      </c>
      <c r="AY150" s="78" t="s">
        <v>66</v>
      </c>
      <c r="AZ150" s="78" t="str">
        <f>REPLACE(INDEX(GroupVertices[Group],MATCH(Vertices[[#This Row],[Vertex]],GroupVertices[Vertex],0)),1,1,"")</f>
        <v>5</v>
      </c>
      <c r="BA150" s="48" t="s">
        <v>791</v>
      </c>
      <c r="BB150" s="48" t="s">
        <v>791</v>
      </c>
      <c r="BC150" s="48" t="s">
        <v>814</v>
      </c>
      <c r="BD150" s="48" t="s">
        <v>814</v>
      </c>
      <c r="BE150" s="48"/>
      <c r="BF150" s="48"/>
      <c r="BG150" s="120" t="s">
        <v>5174</v>
      </c>
      <c r="BH150" s="120" t="s">
        <v>5174</v>
      </c>
      <c r="BI150" s="120" t="s">
        <v>5290</v>
      </c>
      <c r="BJ150" s="120" t="s">
        <v>5290</v>
      </c>
      <c r="BK150" s="120">
        <v>0</v>
      </c>
      <c r="BL150" s="123">
        <v>0</v>
      </c>
      <c r="BM150" s="120">
        <v>0</v>
      </c>
      <c r="BN150" s="123">
        <v>0</v>
      </c>
      <c r="BO150" s="120">
        <v>0</v>
      </c>
      <c r="BP150" s="123">
        <v>0</v>
      </c>
      <c r="BQ150" s="120">
        <v>26</v>
      </c>
      <c r="BR150" s="123">
        <v>100</v>
      </c>
      <c r="BS150" s="120">
        <v>26</v>
      </c>
      <c r="BT150" s="2"/>
      <c r="BU150" s="3"/>
      <c r="BV150" s="3"/>
      <c r="BW150" s="3"/>
      <c r="BX150" s="3"/>
    </row>
    <row r="151" spans="1:76" ht="15">
      <c r="A151" s="64" t="s">
        <v>313</v>
      </c>
      <c r="B151" s="65"/>
      <c r="C151" s="65" t="s">
        <v>64</v>
      </c>
      <c r="D151" s="66">
        <v>162.00034835760613</v>
      </c>
      <c r="E151" s="68"/>
      <c r="F151" s="100" t="s">
        <v>951</v>
      </c>
      <c r="G151" s="65"/>
      <c r="H151" s="69" t="s">
        <v>313</v>
      </c>
      <c r="I151" s="70"/>
      <c r="J151" s="70"/>
      <c r="K151" s="69" t="s">
        <v>4286</v>
      </c>
      <c r="L151" s="73">
        <v>1</v>
      </c>
      <c r="M151" s="74">
        <v>9687.140625</v>
      </c>
      <c r="N151" s="74">
        <v>517.5952758789062</v>
      </c>
      <c r="O151" s="75"/>
      <c r="P151" s="76"/>
      <c r="Q151" s="76"/>
      <c r="R151" s="86"/>
      <c r="S151" s="48">
        <v>0</v>
      </c>
      <c r="T151" s="48">
        <v>1</v>
      </c>
      <c r="U151" s="49">
        <v>0</v>
      </c>
      <c r="V151" s="49">
        <v>1</v>
      </c>
      <c r="W151" s="49">
        <v>0</v>
      </c>
      <c r="X151" s="49">
        <v>0.999999</v>
      </c>
      <c r="Y151" s="49">
        <v>0</v>
      </c>
      <c r="Z151" s="49">
        <v>0</v>
      </c>
      <c r="AA151" s="71">
        <v>151</v>
      </c>
      <c r="AB151" s="71"/>
      <c r="AC151" s="72"/>
      <c r="AD151" s="78" t="s">
        <v>2130</v>
      </c>
      <c r="AE151" s="78">
        <v>20</v>
      </c>
      <c r="AF151" s="78">
        <v>1</v>
      </c>
      <c r="AG151" s="78">
        <v>158</v>
      </c>
      <c r="AH151" s="78">
        <v>40</v>
      </c>
      <c r="AI151" s="78"/>
      <c r="AJ151" s="78"/>
      <c r="AK151" s="78"/>
      <c r="AL151" s="78"/>
      <c r="AM151" s="78"/>
      <c r="AN151" s="80">
        <v>42678.40226851852</v>
      </c>
      <c r="AO151" s="78"/>
      <c r="AP151" s="78" t="b">
        <v>1</v>
      </c>
      <c r="AQ151" s="78" t="b">
        <v>0</v>
      </c>
      <c r="AR151" s="78" t="b">
        <v>1</v>
      </c>
      <c r="AS151" s="78" t="s">
        <v>1910</v>
      </c>
      <c r="AT151" s="78">
        <v>0</v>
      </c>
      <c r="AU151" s="78"/>
      <c r="AV151" s="78" t="b">
        <v>0</v>
      </c>
      <c r="AW151" s="78" t="s">
        <v>3704</v>
      </c>
      <c r="AX151" s="83" t="s">
        <v>3852</v>
      </c>
      <c r="AY151" s="78" t="s">
        <v>66</v>
      </c>
      <c r="AZ151" s="78" t="str">
        <f>REPLACE(INDEX(GroupVertices[Group],MATCH(Vertices[[#This Row],[Vertex]],GroupVertices[Vertex],0)),1,1,"")</f>
        <v>41</v>
      </c>
      <c r="BA151" s="48" t="s">
        <v>782</v>
      </c>
      <c r="BB151" s="48" t="s">
        <v>782</v>
      </c>
      <c r="BC151" s="48" t="s">
        <v>804</v>
      </c>
      <c r="BD151" s="48" t="s">
        <v>804</v>
      </c>
      <c r="BE151" s="48"/>
      <c r="BF151" s="48"/>
      <c r="BG151" s="120" t="s">
        <v>5175</v>
      </c>
      <c r="BH151" s="120" t="s">
        <v>5175</v>
      </c>
      <c r="BI151" s="120" t="s">
        <v>5291</v>
      </c>
      <c r="BJ151" s="120" t="s">
        <v>5291</v>
      </c>
      <c r="BK151" s="120">
        <v>0</v>
      </c>
      <c r="BL151" s="123">
        <v>0</v>
      </c>
      <c r="BM151" s="120">
        <v>0</v>
      </c>
      <c r="BN151" s="123">
        <v>0</v>
      </c>
      <c r="BO151" s="120">
        <v>0</v>
      </c>
      <c r="BP151" s="123">
        <v>0</v>
      </c>
      <c r="BQ151" s="120">
        <v>14</v>
      </c>
      <c r="BR151" s="123">
        <v>100</v>
      </c>
      <c r="BS151" s="120">
        <v>14</v>
      </c>
      <c r="BT151" s="2"/>
      <c r="BU151" s="3"/>
      <c r="BV151" s="3"/>
      <c r="BW151" s="3"/>
      <c r="BX151" s="3"/>
    </row>
    <row r="152" spans="1:76" ht="15">
      <c r="A152" s="64" t="s">
        <v>576</v>
      </c>
      <c r="B152" s="65"/>
      <c r="C152" s="65" t="s">
        <v>64</v>
      </c>
      <c r="D152" s="66">
        <v>1000</v>
      </c>
      <c r="E152" s="68"/>
      <c r="F152" s="100" t="s">
        <v>3633</v>
      </c>
      <c r="G152" s="65"/>
      <c r="H152" s="69" t="s">
        <v>576</v>
      </c>
      <c r="I152" s="70"/>
      <c r="J152" s="70"/>
      <c r="K152" s="69" t="s">
        <v>4287</v>
      </c>
      <c r="L152" s="73">
        <v>1</v>
      </c>
      <c r="M152" s="74">
        <v>9687.140625</v>
      </c>
      <c r="N152" s="74">
        <v>846.97412109375</v>
      </c>
      <c r="O152" s="75"/>
      <c r="P152" s="76"/>
      <c r="Q152" s="76"/>
      <c r="R152" s="86"/>
      <c r="S152" s="48">
        <v>1</v>
      </c>
      <c r="T152" s="48">
        <v>0</v>
      </c>
      <c r="U152" s="49">
        <v>0</v>
      </c>
      <c r="V152" s="49">
        <v>1</v>
      </c>
      <c r="W152" s="49">
        <v>0</v>
      </c>
      <c r="X152" s="49">
        <v>0.999999</v>
      </c>
      <c r="Y152" s="49">
        <v>0</v>
      </c>
      <c r="Z152" s="49">
        <v>0</v>
      </c>
      <c r="AA152" s="71">
        <v>152</v>
      </c>
      <c r="AB152" s="71"/>
      <c r="AC152" s="72"/>
      <c r="AD152" s="78" t="s">
        <v>2131</v>
      </c>
      <c r="AE152" s="78">
        <v>1021</v>
      </c>
      <c r="AF152" s="78">
        <v>70680284</v>
      </c>
      <c r="AG152" s="78">
        <v>22769</v>
      </c>
      <c r="AH152" s="78">
        <v>2255</v>
      </c>
      <c r="AI152" s="78"/>
      <c r="AJ152" s="78" t="s">
        <v>2536</v>
      </c>
      <c r="AK152" s="78" t="s">
        <v>2875</v>
      </c>
      <c r="AL152" s="83" t="s">
        <v>3102</v>
      </c>
      <c r="AM152" s="78"/>
      <c r="AN152" s="80">
        <v>39399.90539351852</v>
      </c>
      <c r="AO152" s="83" t="s">
        <v>3322</v>
      </c>
      <c r="AP152" s="78" t="b">
        <v>0</v>
      </c>
      <c r="AQ152" s="78" t="b">
        <v>0</v>
      </c>
      <c r="AR152" s="78" t="b">
        <v>1</v>
      </c>
      <c r="AS152" s="78" t="s">
        <v>1909</v>
      </c>
      <c r="AT152" s="78">
        <v>81932</v>
      </c>
      <c r="AU152" s="83" t="s">
        <v>3568</v>
      </c>
      <c r="AV152" s="78" t="b">
        <v>1</v>
      </c>
      <c r="AW152" s="78" t="s">
        <v>3704</v>
      </c>
      <c r="AX152" s="83" t="s">
        <v>3853</v>
      </c>
      <c r="AY152" s="78" t="s">
        <v>65</v>
      </c>
      <c r="AZ152" s="78" t="str">
        <f>REPLACE(INDEX(GroupVertices[Group],MATCH(Vertices[[#This Row],[Vertex]],GroupVertices[Vertex],0)),1,1,"")</f>
        <v>41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314</v>
      </c>
      <c r="B153" s="65"/>
      <c r="C153" s="65" t="s">
        <v>64</v>
      </c>
      <c r="D153" s="66">
        <v>162.13063410229742</v>
      </c>
      <c r="E153" s="68"/>
      <c r="F153" s="100" t="s">
        <v>952</v>
      </c>
      <c r="G153" s="65"/>
      <c r="H153" s="69" t="s">
        <v>314</v>
      </c>
      <c r="I153" s="70"/>
      <c r="J153" s="70"/>
      <c r="K153" s="69" t="s">
        <v>4288</v>
      </c>
      <c r="L153" s="73">
        <v>1</v>
      </c>
      <c r="M153" s="74">
        <v>6589.984375</v>
      </c>
      <c r="N153" s="74">
        <v>9428.46875</v>
      </c>
      <c r="O153" s="75"/>
      <c r="P153" s="76"/>
      <c r="Q153" s="76"/>
      <c r="R153" s="86"/>
      <c r="S153" s="48">
        <v>1</v>
      </c>
      <c r="T153" s="48">
        <v>1</v>
      </c>
      <c r="U153" s="49">
        <v>0</v>
      </c>
      <c r="V153" s="49">
        <v>0</v>
      </c>
      <c r="W153" s="49">
        <v>0</v>
      </c>
      <c r="X153" s="49">
        <v>0.999999</v>
      </c>
      <c r="Y153" s="49">
        <v>0</v>
      </c>
      <c r="Z153" s="49" t="s">
        <v>5710</v>
      </c>
      <c r="AA153" s="71">
        <v>153</v>
      </c>
      <c r="AB153" s="71"/>
      <c r="AC153" s="72"/>
      <c r="AD153" s="78" t="s">
        <v>2132</v>
      </c>
      <c r="AE153" s="78">
        <v>3</v>
      </c>
      <c r="AF153" s="78">
        <v>375</v>
      </c>
      <c r="AG153" s="78">
        <v>70667</v>
      </c>
      <c r="AH153" s="78">
        <v>29</v>
      </c>
      <c r="AI153" s="78"/>
      <c r="AJ153" s="78" t="s">
        <v>2537</v>
      </c>
      <c r="AK153" s="78"/>
      <c r="AL153" s="78"/>
      <c r="AM153" s="78"/>
      <c r="AN153" s="80">
        <v>41934.11009259259</v>
      </c>
      <c r="AO153" s="78"/>
      <c r="AP153" s="78" t="b">
        <v>1</v>
      </c>
      <c r="AQ153" s="78" t="b">
        <v>0</v>
      </c>
      <c r="AR153" s="78" t="b">
        <v>0</v>
      </c>
      <c r="AS153" s="78" t="s">
        <v>1909</v>
      </c>
      <c r="AT153" s="78">
        <v>4</v>
      </c>
      <c r="AU153" s="83" t="s">
        <v>3559</v>
      </c>
      <c r="AV153" s="78" t="b">
        <v>0</v>
      </c>
      <c r="AW153" s="78" t="s">
        <v>3704</v>
      </c>
      <c r="AX153" s="83" t="s">
        <v>3854</v>
      </c>
      <c r="AY153" s="78" t="s">
        <v>66</v>
      </c>
      <c r="AZ153" s="78" t="str">
        <f>REPLACE(INDEX(GroupVertices[Group],MATCH(Vertices[[#This Row],[Vertex]],GroupVertices[Vertex],0)),1,1,"")</f>
        <v>5</v>
      </c>
      <c r="BA153" s="48"/>
      <c r="BB153" s="48"/>
      <c r="BC153" s="48"/>
      <c r="BD153" s="48"/>
      <c r="BE153" s="48"/>
      <c r="BF153" s="48"/>
      <c r="BG153" s="120" t="s">
        <v>5176</v>
      </c>
      <c r="BH153" s="120" t="s">
        <v>5176</v>
      </c>
      <c r="BI153" s="120" t="s">
        <v>5292</v>
      </c>
      <c r="BJ153" s="120" t="s">
        <v>5292</v>
      </c>
      <c r="BK153" s="120">
        <v>1</v>
      </c>
      <c r="BL153" s="123">
        <v>33.333333333333336</v>
      </c>
      <c r="BM153" s="120">
        <v>0</v>
      </c>
      <c r="BN153" s="123">
        <v>0</v>
      </c>
      <c r="BO153" s="120">
        <v>0</v>
      </c>
      <c r="BP153" s="123">
        <v>0</v>
      </c>
      <c r="BQ153" s="120">
        <v>2</v>
      </c>
      <c r="BR153" s="123">
        <v>66.66666666666667</v>
      </c>
      <c r="BS153" s="120">
        <v>3</v>
      </c>
      <c r="BT153" s="2"/>
      <c r="BU153" s="3"/>
      <c r="BV153" s="3"/>
      <c r="BW153" s="3"/>
      <c r="BX153" s="3"/>
    </row>
    <row r="154" spans="1:76" ht="15">
      <c r="A154" s="64" t="s">
        <v>315</v>
      </c>
      <c r="B154" s="65"/>
      <c r="C154" s="65" t="s">
        <v>64</v>
      </c>
      <c r="D154" s="66">
        <v>162.47272127151356</v>
      </c>
      <c r="E154" s="68"/>
      <c r="F154" s="100" t="s">
        <v>953</v>
      </c>
      <c r="G154" s="65"/>
      <c r="H154" s="69" t="s">
        <v>315</v>
      </c>
      <c r="I154" s="70"/>
      <c r="J154" s="70"/>
      <c r="K154" s="69" t="s">
        <v>4289</v>
      </c>
      <c r="L154" s="73">
        <v>1</v>
      </c>
      <c r="M154" s="74">
        <v>8460.8173828125</v>
      </c>
      <c r="N154" s="74">
        <v>4928.9189453125</v>
      </c>
      <c r="O154" s="75"/>
      <c r="P154" s="76"/>
      <c r="Q154" s="76"/>
      <c r="R154" s="86"/>
      <c r="S154" s="48">
        <v>0</v>
      </c>
      <c r="T154" s="48">
        <v>1</v>
      </c>
      <c r="U154" s="49">
        <v>0</v>
      </c>
      <c r="V154" s="49">
        <v>0.333333</v>
      </c>
      <c r="W154" s="49">
        <v>0</v>
      </c>
      <c r="X154" s="49">
        <v>0.638297</v>
      </c>
      <c r="Y154" s="49">
        <v>0</v>
      </c>
      <c r="Z154" s="49">
        <v>0</v>
      </c>
      <c r="AA154" s="71">
        <v>154</v>
      </c>
      <c r="AB154" s="71"/>
      <c r="AC154" s="72"/>
      <c r="AD154" s="78" t="s">
        <v>2133</v>
      </c>
      <c r="AE154" s="78">
        <v>4826</v>
      </c>
      <c r="AF154" s="78">
        <v>1357</v>
      </c>
      <c r="AG154" s="78">
        <v>47117</v>
      </c>
      <c r="AH154" s="78">
        <v>48493</v>
      </c>
      <c r="AI154" s="78"/>
      <c r="AJ154" s="78" t="s">
        <v>2538</v>
      </c>
      <c r="AK154" s="78" t="s">
        <v>2876</v>
      </c>
      <c r="AL154" s="83" t="s">
        <v>3103</v>
      </c>
      <c r="AM154" s="78"/>
      <c r="AN154" s="80">
        <v>40357.68616898148</v>
      </c>
      <c r="AO154" s="83" t="s">
        <v>3323</v>
      </c>
      <c r="AP154" s="78" t="b">
        <v>0</v>
      </c>
      <c r="AQ154" s="78" t="b">
        <v>0</v>
      </c>
      <c r="AR154" s="78" t="b">
        <v>1</v>
      </c>
      <c r="AS154" s="78" t="s">
        <v>1909</v>
      </c>
      <c r="AT154" s="78">
        <v>4</v>
      </c>
      <c r="AU154" s="83" t="s">
        <v>3565</v>
      </c>
      <c r="AV154" s="78" t="b">
        <v>0</v>
      </c>
      <c r="AW154" s="78" t="s">
        <v>3704</v>
      </c>
      <c r="AX154" s="83" t="s">
        <v>3855</v>
      </c>
      <c r="AY154" s="78" t="s">
        <v>66</v>
      </c>
      <c r="AZ154" s="78" t="str">
        <f>REPLACE(INDEX(GroupVertices[Group],MATCH(Vertices[[#This Row],[Vertex]],GroupVertices[Vertex],0)),1,1,"")</f>
        <v>25</v>
      </c>
      <c r="BA154" s="48"/>
      <c r="BB154" s="48"/>
      <c r="BC154" s="48"/>
      <c r="BD154" s="48"/>
      <c r="BE154" s="48"/>
      <c r="BF154" s="48"/>
      <c r="BG154" s="120" t="s">
        <v>5177</v>
      </c>
      <c r="BH154" s="120" t="s">
        <v>5177</v>
      </c>
      <c r="BI154" s="120" t="s">
        <v>5293</v>
      </c>
      <c r="BJ154" s="120" t="s">
        <v>5293</v>
      </c>
      <c r="BK154" s="120">
        <v>0</v>
      </c>
      <c r="BL154" s="123">
        <v>0</v>
      </c>
      <c r="BM154" s="120">
        <v>1</v>
      </c>
      <c r="BN154" s="123">
        <v>25</v>
      </c>
      <c r="BO154" s="120">
        <v>0</v>
      </c>
      <c r="BP154" s="123">
        <v>0</v>
      </c>
      <c r="BQ154" s="120">
        <v>3</v>
      </c>
      <c r="BR154" s="123">
        <v>75</v>
      </c>
      <c r="BS154" s="120">
        <v>4</v>
      </c>
      <c r="BT154" s="2"/>
      <c r="BU154" s="3"/>
      <c r="BV154" s="3"/>
      <c r="BW154" s="3"/>
      <c r="BX154" s="3"/>
    </row>
    <row r="155" spans="1:76" ht="15">
      <c r="A155" s="64" t="s">
        <v>316</v>
      </c>
      <c r="B155" s="65"/>
      <c r="C155" s="65" t="s">
        <v>64</v>
      </c>
      <c r="D155" s="66">
        <v>169.09743786722004</v>
      </c>
      <c r="E155" s="68"/>
      <c r="F155" s="100" t="s">
        <v>954</v>
      </c>
      <c r="G155" s="65"/>
      <c r="H155" s="69" t="s">
        <v>316</v>
      </c>
      <c r="I155" s="70"/>
      <c r="J155" s="70"/>
      <c r="K155" s="69" t="s">
        <v>4290</v>
      </c>
      <c r="L155" s="73">
        <v>2.0953911328410015</v>
      </c>
      <c r="M155" s="74">
        <v>8460.8173828125</v>
      </c>
      <c r="N155" s="74">
        <v>4576.01318359375</v>
      </c>
      <c r="O155" s="75"/>
      <c r="P155" s="76"/>
      <c r="Q155" s="76"/>
      <c r="R155" s="86"/>
      <c r="S155" s="48">
        <v>3</v>
      </c>
      <c r="T155" s="48">
        <v>1</v>
      </c>
      <c r="U155" s="49">
        <v>2</v>
      </c>
      <c r="V155" s="49">
        <v>0.5</v>
      </c>
      <c r="W155" s="49">
        <v>0</v>
      </c>
      <c r="X155" s="49">
        <v>1.723402</v>
      </c>
      <c r="Y155" s="49">
        <v>0</v>
      </c>
      <c r="Z155" s="49">
        <v>0</v>
      </c>
      <c r="AA155" s="71">
        <v>155</v>
      </c>
      <c r="AB155" s="71"/>
      <c r="AC155" s="72"/>
      <c r="AD155" s="78" t="s">
        <v>2134</v>
      </c>
      <c r="AE155" s="78">
        <v>9</v>
      </c>
      <c r="AF155" s="78">
        <v>20374</v>
      </c>
      <c r="AG155" s="78">
        <v>17017</v>
      </c>
      <c r="AH155" s="78">
        <v>37</v>
      </c>
      <c r="AI155" s="78"/>
      <c r="AJ155" s="78" t="s">
        <v>2539</v>
      </c>
      <c r="AK155" s="78"/>
      <c r="AL155" s="83" t="s">
        <v>3104</v>
      </c>
      <c r="AM155" s="78"/>
      <c r="AN155" s="80">
        <v>43093.4015625</v>
      </c>
      <c r="AO155" s="83" t="s">
        <v>3324</v>
      </c>
      <c r="AP155" s="78" t="b">
        <v>1</v>
      </c>
      <c r="AQ155" s="78" t="b">
        <v>0</v>
      </c>
      <c r="AR155" s="78" t="b">
        <v>0</v>
      </c>
      <c r="AS155" s="78" t="s">
        <v>3550</v>
      </c>
      <c r="AT155" s="78">
        <v>43</v>
      </c>
      <c r="AU155" s="78"/>
      <c r="AV155" s="78" t="b">
        <v>0</v>
      </c>
      <c r="AW155" s="78" t="s">
        <v>3704</v>
      </c>
      <c r="AX155" s="83" t="s">
        <v>3856</v>
      </c>
      <c r="AY155" s="78" t="s">
        <v>66</v>
      </c>
      <c r="AZ155" s="78" t="str">
        <f>REPLACE(INDEX(GroupVertices[Group],MATCH(Vertices[[#This Row],[Vertex]],GroupVertices[Vertex],0)),1,1,"")</f>
        <v>25</v>
      </c>
      <c r="BA155" s="48"/>
      <c r="BB155" s="48"/>
      <c r="BC155" s="48"/>
      <c r="BD155" s="48"/>
      <c r="BE155" s="48"/>
      <c r="BF155" s="48"/>
      <c r="BG155" s="120" t="s">
        <v>5178</v>
      </c>
      <c r="BH155" s="120" t="s">
        <v>5178</v>
      </c>
      <c r="BI155" s="120" t="s">
        <v>5294</v>
      </c>
      <c r="BJ155" s="120" t="s">
        <v>5294</v>
      </c>
      <c r="BK155" s="120">
        <v>0</v>
      </c>
      <c r="BL155" s="123">
        <v>0</v>
      </c>
      <c r="BM155" s="120">
        <v>1</v>
      </c>
      <c r="BN155" s="123">
        <v>50</v>
      </c>
      <c r="BO155" s="120">
        <v>0</v>
      </c>
      <c r="BP155" s="123">
        <v>0</v>
      </c>
      <c r="BQ155" s="120">
        <v>1</v>
      </c>
      <c r="BR155" s="123">
        <v>50</v>
      </c>
      <c r="BS155" s="120">
        <v>2</v>
      </c>
      <c r="BT155" s="2"/>
      <c r="BU155" s="3"/>
      <c r="BV155" s="3"/>
      <c r="BW155" s="3"/>
      <c r="BX155" s="3"/>
    </row>
    <row r="156" spans="1:76" ht="15">
      <c r="A156" s="64" t="s">
        <v>317</v>
      </c>
      <c r="B156" s="65"/>
      <c r="C156" s="65" t="s">
        <v>64</v>
      </c>
      <c r="D156" s="66">
        <v>162.7601162965679</v>
      </c>
      <c r="E156" s="68"/>
      <c r="F156" s="100" t="s">
        <v>955</v>
      </c>
      <c r="G156" s="65"/>
      <c r="H156" s="69" t="s">
        <v>317</v>
      </c>
      <c r="I156" s="70"/>
      <c r="J156" s="70"/>
      <c r="K156" s="69" t="s">
        <v>4291</v>
      </c>
      <c r="L156" s="73">
        <v>1</v>
      </c>
      <c r="M156" s="74">
        <v>8671.9716796875</v>
      </c>
      <c r="N156" s="74">
        <v>4928.9189453125</v>
      </c>
      <c r="O156" s="75"/>
      <c r="P156" s="76"/>
      <c r="Q156" s="76"/>
      <c r="R156" s="86"/>
      <c r="S156" s="48">
        <v>0</v>
      </c>
      <c r="T156" s="48">
        <v>1</v>
      </c>
      <c r="U156" s="49">
        <v>0</v>
      </c>
      <c r="V156" s="49">
        <v>0.333333</v>
      </c>
      <c r="W156" s="49">
        <v>0</v>
      </c>
      <c r="X156" s="49">
        <v>0.638297</v>
      </c>
      <c r="Y156" s="49">
        <v>0</v>
      </c>
      <c r="Z156" s="49">
        <v>0</v>
      </c>
      <c r="AA156" s="71">
        <v>156</v>
      </c>
      <c r="AB156" s="71"/>
      <c r="AC156" s="72"/>
      <c r="AD156" s="78" t="s">
        <v>317</v>
      </c>
      <c r="AE156" s="78">
        <v>4015</v>
      </c>
      <c r="AF156" s="78">
        <v>2182</v>
      </c>
      <c r="AG156" s="78">
        <v>110999</v>
      </c>
      <c r="AH156" s="78">
        <v>85358</v>
      </c>
      <c r="AI156" s="78"/>
      <c r="AJ156" s="78"/>
      <c r="AK156" s="78"/>
      <c r="AL156" s="78"/>
      <c r="AM156" s="78"/>
      <c r="AN156" s="80">
        <v>39584.22377314815</v>
      </c>
      <c r="AO156" s="78"/>
      <c r="AP156" s="78" t="b">
        <v>1</v>
      </c>
      <c r="AQ156" s="78" t="b">
        <v>0</v>
      </c>
      <c r="AR156" s="78" t="b">
        <v>1</v>
      </c>
      <c r="AS156" s="78" t="s">
        <v>1909</v>
      </c>
      <c r="AT156" s="78">
        <v>344</v>
      </c>
      <c r="AU156" s="83" t="s">
        <v>3559</v>
      </c>
      <c r="AV156" s="78" t="b">
        <v>0</v>
      </c>
      <c r="AW156" s="78" t="s">
        <v>3704</v>
      </c>
      <c r="AX156" s="83" t="s">
        <v>3857</v>
      </c>
      <c r="AY156" s="78" t="s">
        <v>66</v>
      </c>
      <c r="AZ156" s="78" t="str">
        <f>REPLACE(INDEX(GroupVertices[Group],MATCH(Vertices[[#This Row],[Vertex]],GroupVertices[Vertex],0)),1,1,"")</f>
        <v>25</v>
      </c>
      <c r="BA156" s="48"/>
      <c r="BB156" s="48"/>
      <c r="BC156" s="48"/>
      <c r="BD156" s="48"/>
      <c r="BE156" s="48"/>
      <c r="BF156" s="48"/>
      <c r="BG156" s="120" t="s">
        <v>5177</v>
      </c>
      <c r="BH156" s="120" t="s">
        <v>5177</v>
      </c>
      <c r="BI156" s="120" t="s">
        <v>5293</v>
      </c>
      <c r="BJ156" s="120" t="s">
        <v>5293</v>
      </c>
      <c r="BK156" s="120">
        <v>0</v>
      </c>
      <c r="BL156" s="123">
        <v>0</v>
      </c>
      <c r="BM156" s="120">
        <v>1</v>
      </c>
      <c r="BN156" s="123">
        <v>25</v>
      </c>
      <c r="BO156" s="120">
        <v>0</v>
      </c>
      <c r="BP156" s="123">
        <v>0</v>
      </c>
      <c r="BQ156" s="120">
        <v>3</v>
      </c>
      <c r="BR156" s="123">
        <v>75</v>
      </c>
      <c r="BS156" s="120">
        <v>4</v>
      </c>
      <c r="BT156" s="2"/>
      <c r="BU156" s="3"/>
      <c r="BV156" s="3"/>
      <c r="BW156" s="3"/>
      <c r="BX156" s="3"/>
    </row>
    <row r="157" spans="1:76" ht="15">
      <c r="A157" s="64" t="s">
        <v>318</v>
      </c>
      <c r="B157" s="65"/>
      <c r="C157" s="65" t="s">
        <v>64</v>
      </c>
      <c r="D157" s="66">
        <v>164.361167854325</v>
      </c>
      <c r="E157" s="68"/>
      <c r="F157" s="100" t="s">
        <v>956</v>
      </c>
      <c r="G157" s="65"/>
      <c r="H157" s="69" t="s">
        <v>318</v>
      </c>
      <c r="I157" s="70"/>
      <c r="J157" s="70"/>
      <c r="K157" s="69" t="s">
        <v>4292</v>
      </c>
      <c r="L157" s="73">
        <v>1</v>
      </c>
      <c r="M157" s="74">
        <v>6160.33203125</v>
      </c>
      <c r="N157" s="74">
        <v>6970.42822265625</v>
      </c>
      <c r="O157" s="75"/>
      <c r="P157" s="76"/>
      <c r="Q157" s="76"/>
      <c r="R157" s="86"/>
      <c r="S157" s="48">
        <v>0</v>
      </c>
      <c r="T157" s="48">
        <v>1</v>
      </c>
      <c r="U157" s="49">
        <v>0</v>
      </c>
      <c r="V157" s="49">
        <v>0.058824</v>
      </c>
      <c r="W157" s="49">
        <v>0</v>
      </c>
      <c r="X157" s="49">
        <v>0.566572</v>
      </c>
      <c r="Y157" s="49">
        <v>0</v>
      </c>
      <c r="Z157" s="49">
        <v>0</v>
      </c>
      <c r="AA157" s="71">
        <v>157</v>
      </c>
      <c r="AB157" s="71"/>
      <c r="AC157" s="72"/>
      <c r="AD157" s="78" t="s">
        <v>2135</v>
      </c>
      <c r="AE157" s="78">
        <v>1573</v>
      </c>
      <c r="AF157" s="78">
        <v>6778</v>
      </c>
      <c r="AG157" s="78">
        <v>23869</v>
      </c>
      <c r="AH157" s="78">
        <v>1985</v>
      </c>
      <c r="AI157" s="78"/>
      <c r="AJ157" s="78" t="s">
        <v>2540</v>
      </c>
      <c r="AK157" s="78"/>
      <c r="AL157" s="83" t="s">
        <v>3105</v>
      </c>
      <c r="AM157" s="78"/>
      <c r="AN157" s="80">
        <v>40799.12090277778</v>
      </c>
      <c r="AO157" s="83" t="s">
        <v>3325</v>
      </c>
      <c r="AP157" s="78" t="b">
        <v>0</v>
      </c>
      <c r="AQ157" s="78" t="b">
        <v>0</v>
      </c>
      <c r="AR157" s="78" t="b">
        <v>0</v>
      </c>
      <c r="AS157" s="78" t="s">
        <v>1909</v>
      </c>
      <c r="AT157" s="78">
        <v>265</v>
      </c>
      <c r="AU157" s="83" t="s">
        <v>3566</v>
      </c>
      <c r="AV157" s="78" t="b">
        <v>0</v>
      </c>
      <c r="AW157" s="78" t="s">
        <v>3704</v>
      </c>
      <c r="AX157" s="83" t="s">
        <v>3858</v>
      </c>
      <c r="AY157" s="78" t="s">
        <v>66</v>
      </c>
      <c r="AZ157" s="78" t="str">
        <f>REPLACE(INDEX(GroupVertices[Group],MATCH(Vertices[[#This Row],[Vertex]],GroupVertices[Vertex],0)),1,1,"")</f>
        <v>8</v>
      </c>
      <c r="BA157" s="48"/>
      <c r="BB157" s="48"/>
      <c r="BC157" s="48"/>
      <c r="BD157" s="48"/>
      <c r="BE157" s="48"/>
      <c r="BF157" s="48"/>
      <c r="BG157" s="120" t="s">
        <v>5179</v>
      </c>
      <c r="BH157" s="120" t="s">
        <v>5179</v>
      </c>
      <c r="BI157" s="120" t="s">
        <v>5295</v>
      </c>
      <c r="BJ157" s="120" t="s">
        <v>5295</v>
      </c>
      <c r="BK157" s="120">
        <v>0</v>
      </c>
      <c r="BL157" s="123">
        <v>0</v>
      </c>
      <c r="BM157" s="120">
        <v>0</v>
      </c>
      <c r="BN157" s="123">
        <v>0</v>
      </c>
      <c r="BO157" s="120">
        <v>0</v>
      </c>
      <c r="BP157" s="123">
        <v>0</v>
      </c>
      <c r="BQ157" s="120">
        <v>21</v>
      </c>
      <c r="BR157" s="123">
        <v>100</v>
      </c>
      <c r="BS157" s="120">
        <v>21</v>
      </c>
      <c r="BT157" s="2"/>
      <c r="BU157" s="3"/>
      <c r="BV157" s="3"/>
      <c r="BW157" s="3"/>
      <c r="BX157" s="3"/>
    </row>
    <row r="158" spans="1:76" ht="15">
      <c r="A158" s="64" t="s">
        <v>328</v>
      </c>
      <c r="B158" s="65"/>
      <c r="C158" s="65" t="s">
        <v>64</v>
      </c>
      <c r="D158" s="66">
        <v>162.0041802912735</v>
      </c>
      <c r="E158" s="68"/>
      <c r="F158" s="100" t="s">
        <v>938</v>
      </c>
      <c r="G158" s="65"/>
      <c r="H158" s="69" t="s">
        <v>328</v>
      </c>
      <c r="I158" s="70"/>
      <c r="J158" s="70"/>
      <c r="K158" s="69" t="s">
        <v>4293</v>
      </c>
      <c r="L158" s="73">
        <v>40.434080782276055</v>
      </c>
      <c r="M158" s="74">
        <v>5800.96875</v>
      </c>
      <c r="N158" s="74">
        <v>6595.28759765625</v>
      </c>
      <c r="O158" s="75"/>
      <c r="P158" s="76"/>
      <c r="Q158" s="76"/>
      <c r="R158" s="86"/>
      <c r="S158" s="48">
        <v>10</v>
      </c>
      <c r="T158" s="48">
        <v>1</v>
      </c>
      <c r="U158" s="49">
        <v>72</v>
      </c>
      <c r="V158" s="49">
        <v>0.111111</v>
      </c>
      <c r="W158" s="49">
        <v>0</v>
      </c>
      <c r="X158" s="49">
        <v>4.900844</v>
      </c>
      <c r="Y158" s="49">
        <v>0</v>
      </c>
      <c r="Z158" s="49">
        <v>0</v>
      </c>
      <c r="AA158" s="71">
        <v>158</v>
      </c>
      <c r="AB158" s="71"/>
      <c r="AC158" s="72"/>
      <c r="AD158" s="78" t="s">
        <v>2136</v>
      </c>
      <c r="AE158" s="78">
        <v>0</v>
      </c>
      <c r="AF158" s="78">
        <v>12</v>
      </c>
      <c r="AG158" s="78">
        <v>12</v>
      </c>
      <c r="AH158" s="78">
        <v>0</v>
      </c>
      <c r="AI158" s="78"/>
      <c r="AJ158" s="78"/>
      <c r="AK158" s="78"/>
      <c r="AL158" s="78"/>
      <c r="AM158" s="78"/>
      <c r="AN158" s="80">
        <v>43261.92811342593</v>
      </c>
      <c r="AO158" s="78"/>
      <c r="AP158" s="78" t="b">
        <v>1</v>
      </c>
      <c r="AQ158" s="78" t="b">
        <v>0</v>
      </c>
      <c r="AR158" s="78" t="b">
        <v>0</v>
      </c>
      <c r="AS158" s="78" t="s">
        <v>1909</v>
      </c>
      <c r="AT158" s="78">
        <v>0</v>
      </c>
      <c r="AU158" s="78"/>
      <c r="AV158" s="78" t="b">
        <v>0</v>
      </c>
      <c r="AW158" s="78" t="s">
        <v>3704</v>
      </c>
      <c r="AX158" s="83" t="s">
        <v>3859</v>
      </c>
      <c r="AY158" s="78" t="s">
        <v>66</v>
      </c>
      <c r="AZ158" s="78" t="str">
        <f>REPLACE(INDEX(GroupVertices[Group],MATCH(Vertices[[#This Row],[Vertex]],GroupVertices[Vertex],0)),1,1,"")</f>
        <v>8</v>
      </c>
      <c r="BA158" s="48" t="s">
        <v>792</v>
      </c>
      <c r="BB158" s="48" t="s">
        <v>792</v>
      </c>
      <c r="BC158" s="48" t="s">
        <v>815</v>
      </c>
      <c r="BD158" s="48" t="s">
        <v>815</v>
      </c>
      <c r="BE158" s="48"/>
      <c r="BF158" s="48"/>
      <c r="BG158" s="120" t="s">
        <v>5180</v>
      </c>
      <c r="BH158" s="120" t="s">
        <v>5180</v>
      </c>
      <c r="BI158" s="120" t="s">
        <v>4968</v>
      </c>
      <c r="BJ158" s="120" t="s">
        <v>4968</v>
      </c>
      <c r="BK158" s="120">
        <v>2</v>
      </c>
      <c r="BL158" s="123">
        <v>5.555555555555555</v>
      </c>
      <c r="BM158" s="120">
        <v>0</v>
      </c>
      <c r="BN158" s="123">
        <v>0</v>
      </c>
      <c r="BO158" s="120">
        <v>0</v>
      </c>
      <c r="BP158" s="123">
        <v>0</v>
      </c>
      <c r="BQ158" s="120">
        <v>34</v>
      </c>
      <c r="BR158" s="123">
        <v>94.44444444444444</v>
      </c>
      <c r="BS158" s="120">
        <v>36</v>
      </c>
      <c r="BT158" s="2"/>
      <c r="BU158" s="3"/>
      <c r="BV158" s="3"/>
      <c r="BW158" s="3"/>
      <c r="BX158" s="3"/>
    </row>
    <row r="159" spans="1:76" ht="15">
      <c r="A159" s="64" t="s">
        <v>319</v>
      </c>
      <c r="B159" s="65"/>
      <c r="C159" s="65" t="s">
        <v>64</v>
      </c>
      <c r="D159" s="66">
        <v>162.38249665152682</v>
      </c>
      <c r="E159" s="68"/>
      <c r="F159" s="100" t="s">
        <v>957</v>
      </c>
      <c r="G159" s="65"/>
      <c r="H159" s="69" t="s">
        <v>319</v>
      </c>
      <c r="I159" s="70"/>
      <c r="J159" s="70"/>
      <c r="K159" s="69" t="s">
        <v>4294</v>
      </c>
      <c r="L159" s="73">
        <v>1</v>
      </c>
      <c r="M159" s="74">
        <v>6172.22216796875</v>
      </c>
      <c r="N159" s="74">
        <v>6300.7470703125</v>
      </c>
      <c r="O159" s="75"/>
      <c r="P159" s="76"/>
      <c r="Q159" s="76"/>
      <c r="R159" s="86"/>
      <c r="S159" s="48">
        <v>0</v>
      </c>
      <c r="T159" s="48">
        <v>1</v>
      </c>
      <c r="U159" s="49">
        <v>0</v>
      </c>
      <c r="V159" s="49">
        <v>0.058824</v>
      </c>
      <c r="W159" s="49">
        <v>0</v>
      </c>
      <c r="X159" s="49">
        <v>0.566572</v>
      </c>
      <c r="Y159" s="49">
        <v>0</v>
      </c>
      <c r="Z159" s="49">
        <v>0</v>
      </c>
      <c r="AA159" s="71">
        <v>159</v>
      </c>
      <c r="AB159" s="71"/>
      <c r="AC159" s="72"/>
      <c r="AD159" s="78" t="s">
        <v>2137</v>
      </c>
      <c r="AE159" s="78">
        <v>1567</v>
      </c>
      <c r="AF159" s="78">
        <v>1098</v>
      </c>
      <c r="AG159" s="78">
        <v>20563</v>
      </c>
      <c r="AH159" s="78">
        <v>17851</v>
      </c>
      <c r="AI159" s="78"/>
      <c r="AJ159" s="78" t="s">
        <v>2541</v>
      </c>
      <c r="AK159" s="78" t="s">
        <v>2877</v>
      </c>
      <c r="AL159" s="78"/>
      <c r="AM159" s="78"/>
      <c r="AN159" s="80">
        <v>40042.14518518518</v>
      </c>
      <c r="AO159" s="83" t="s">
        <v>3326</v>
      </c>
      <c r="AP159" s="78" t="b">
        <v>1</v>
      </c>
      <c r="AQ159" s="78" t="b">
        <v>0</v>
      </c>
      <c r="AR159" s="78" t="b">
        <v>0</v>
      </c>
      <c r="AS159" s="78" t="s">
        <v>1909</v>
      </c>
      <c r="AT159" s="78">
        <v>47</v>
      </c>
      <c r="AU159" s="83" t="s">
        <v>3559</v>
      </c>
      <c r="AV159" s="78" t="b">
        <v>0</v>
      </c>
      <c r="AW159" s="78" t="s">
        <v>3704</v>
      </c>
      <c r="AX159" s="83" t="s">
        <v>3860</v>
      </c>
      <c r="AY159" s="78" t="s">
        <v>66</v>
      </c>
      <c r="AZ159" s="78" t="str">
        <f>REPLACE(INDEX(GroupVertices[Group],MATCH(Vertices[[#This Row],[Vertex]],GroupVertices[Vertex],0)),1,1,"")</f>
        <v>8</v>
      </c>
      <c r="BA159" s="48"/>
      <c r="BB159" s="48"/>
      <c r="BC159" s="48"/>
      <c r="BD159" s="48"/>
      <c r="BE159" s="48"/>
      <c r="BF159" s="48"/>
      <c r="BG159" s="120" t="s">
        <v>5179</v>
      </c>
      <c r="BH159" s="120" t="s">
        <v>5179</v>
      </c>
      <c r="BI159" s="120" t="s">
        <v>5295</v>
      </c>
      <c r="BJ159" s="120" t="s">
        <v>5295</v>
      </c>
      <c r="BK159" s="120">
        <v>0</v>
      </c>
      <c r="BL159" s="123">
        <v>0</v>
      </c>
      <c r="BM159" s="120">
        <v>0</v>
      </c>
      <c r="BN159" s="123">
        <v>0</v>
      </c>
      <c r="BO159" s="120">
        <v>0</v>
      </c>
      <c r="BP159" s="123">
        <v>0</v>
      </c>
      <c r="BQ159" s="120">
        <v>21</v>
      </c>
      <c r="BR159" s="123">
        <v>100</v>
      </c>
      <c r="BS159" s="120">
        <v>21</v>
      </c>
      <c r="BT159" s="2"/>
      <c r="BU159" s="3"/>
      <c r="BV159" s="3"/>
      <c r="BW159" s="3"/>
      <c r="BX159" s="3"/>
    </row>
    <row r="160" spans="1:76" ht="15">
      <c r="A160" s="64" t="s">
        <v>320</v>
      </c>
      <c r="B160" s="65"/>
      <c r="C160" s="65" t="s">
        <v>64</v>
      </c>
      <c r="D160" s="66">
        <v>162.24663718513753</v>
      </c>
      <c r="E160" s="68"/>
      <c r="F160" s="100" t="s">
        <v>958</v>
      </c>
      <c r="G160" s="65"/>
      <c r="H160" s="69" t="s">
        <v>320</v>
      </c>
      <c r="I160" s="70"/>
      <c r="J160" s="70"/>
      <c r="K160" s="69" t="s">
        <v>4295</v>
      </c>
      <c r="L160" s="73">
        <v>1</v>
      </c>
      <c r="M160" s="74">
        <v>5492.271484375</v>
      </c>
      <c r="N160" s="74">
        <v>7191.6611328125</v>
      </c>
      <c r="O160" s="75"/>
      <c r="P160" s="76"/>
      <c r="Q160" s="76"/>
      <c r="R160" s="86"/>
      <c r="S160" s="48">
        <v>0</v>
      </c>
      <c r="T160" s="48">
        <v>1</v>
      </c>
      <c r="U160" s="49">
        <v>0</v>
      </c>
      <c r="V160" s="49">
        <v>0.058824</v>
      </c>
      <c r="W160" s="49">
        <v>0</v>
      </c>
      <c r="X160" s="49">
        <v>0.566572</v>
      </c>
      <c r="Y160" s="49">
        <v>0</v>
      </c>
      <c r="Z160" s="49">
        <v>0</v>
      </c>
      <c r="AA160" s="71">
        <v>160</v>
      </c>
      <c r="AB160" s="71"/>
      <c r="AC160" s="72"/>
      <c r="AD160" s="78" t="s">
        <v>2138</v>
      </c>
      <c r="AE160" s="78">
        <v>837</v>
      </c>
      <c r="AF160" s="78">
        <v>708</v>
      </c>
      <c r="AG160" s="78">
        <v>45716</v>
      </c>
      <c r="AH160" s="78">
        <v>74075</v>
      </c>
      <c r="AI160" s="78"/>
      <c r="AJ160" s="78" t="s">
        <v>2542</v>
      </c>
      <c r="AK160" s="78" t="s">
        <v>2878</v>
      </c>
      <c r="AL160" s="78"/>
      <c r="AM160" s="78"/>
      <c r="AN160" s="80">
        <v>41515.81361111111</v>
      </c>
      <c r="AO160" s="83" t="s">
        <v>3327</v>
      </c>
      <c r="AP160" s="78" t="b">
        <v>1</v>
      </c>
      <c r="AQ160" s="78" t="b">
        <v>0</v>
      </c>
      <c r="AR160" s="78" t="b">
        <v>0</v>
      </c>
      <c r="AS160" s="78" t="s">
        <v>1909</v>
      </c>
      <c r="AT160" s="78">
        <v>28</v>
      </c>
      <c r="AU160" s="83" t="s">
        <v>3559</v>
      </c>
      <c r="AV160" s="78" t="b">
        <v>0</v>
      </c>
      <c r="AW160" s="78" t="s">
        <v>3704</v>
      </c>
      <c r="AX160" s="83" t="s">
        <v>3861</v>
      </c>
      <c r="AY160" s="78" t="s">
        <v>66</v>
      </c>
      <c r="AZ160" s="78" t="str">
        <f>REPLACE(INDEX(GroupVertices[Group],MATCH(Vertices[[#This Row],[Vertex]],GroupVertices[Vertex],0)),1,1,"")</f>
        <v>8</v>
      </c>
      <c r="BA160" s="48"/>
      <c r="BB160" s="48"/>
      <c r="BC160" s="48"/>
      <c r="BD160" s="48"/>
      <c r="BE160" s="48"/>
      <c r="BF160" s="48"/>
      <c r="BG160" s="120" t="s">
        <v>5179</v>
      </c>
      <c r="BH160" s="120" t="s">
        <v>5179</v>
      </c>
      <c r="BI160" s="120" t="s">
        <v>5295</v>
      </c>
      <c r="BJ160" s="120" t="s">
        <v>5295</v>
      </c>
      <c r="BK160" s="120">
        <v>0</v>
      </c>
      <c r="BL160" s="123">
        <v>0</v>
      </c>
      <c r="BM160" s="120">
        <v>0</v>
      </c>
      <c r="BN160" s="123">
        <v>0</v>
      </c>
      <c r="BO160" s="120">
        <v>0</v>
      </c>
      <c r="BP160" s="123">
        <v>0</v>
      </c>
      <c r="BQ160" s="120">
        <v>21</v>
      </c>
      <c r="BR160" s="123">
        <v>100</v>
      </c>
      <c r="BS160" s="120">
        <v>21</v>
      </c>
      <c r="BT160" s="2"/>
      <c r="BU160" s="3"/>
      <c r="BV160" s="3"/>
      <c r="BW160" s="3"/>
      <c r="BX160" s="3"/>
    </row>
    <row r="161" spans="1:76" ht="15">
      <c r="A161" s="64" t="s">
        <v>321</v>
      </c>
      <c r="B161" s="65"/>
      <c r="C161" s="65" t="s">
        <v>64</v>
      </c>
      <c r="D161" s="66">
        <v>163.29310343394133</v>
      </c>
      <c r="E161" s="68"/>
      <c r="F161" s="100" t="s">
        <v>959</v>
      </c>
      <c r="G161" s="65"/>
      <c r="H161" s="69" t="s">
        <v>321</v>
      </c>
      <c r="I161" s="70"/>
      <c r="J161" s="70"/>
      <c r="K161" s="69" t="s">
        <v>4296</v>
      </c>
      <c r="L161" s="73">
        <v>1</v>
      </c>
      <c r="M161" s="74">
        <v>5514.3515625</v>
      </c>
      <c r="N161" s="74">
        <v>5933.27978515625</v>
      </c>
      <c r="O161" s="75"/>
      <c r="P161" s="76"/>
      <c r="Q161" s="76"/>
      <c r="R161" s="86"/>
      <c r="S161" s="48">
        <v>0</v>
      </c>
      <c r="T161" s="48">
        <v>1</v>
      </c>
      <c r="U161" s="49">
        <v>0</v>
      </c>
      <c r="V161" s="49">
        <v>0.058824</v>
      </c>
      <c r="W161" s="49">
        <v>0</v>
      </c>
      <c r="X161" s="49">
        <v>0.566572</v>
      </c>
      <c r="Y161" s="49">
        <v>0</v>
      </c>
      <c r="Z161" s="49">
        <v>0</v>
      </c>
      <c r="AA161" s="71">
        <v>161</v>
      </c>
      <c r="AB161" s="71"/>
      <c r="AC161" s="72"/>
      <c r="AD161" s="78" t="s">
        <v>2139</v>
      </c>
      <c r="AE161" s="78">
        <v>4325</v>
      </c>
      <c r="AF161" s="78">
        <v>3712</v>
      </c>
      <c r="AG161" s="78">
        <v>53029</v>
      </c>
      <c r="AH161" s="78">
        <v>9162</v>
      </c>
      <c r="AI161" s="78"/>
      <c r="AJ161" s="78" t="s">
        <v>2543</v>
      </c>
      <c r="AK161" s="78" t="s">
        <v>2879</v>
      </c>
      <c r="AL161" s="78"/>
      <c r="AM161" s="78"/>
      <c r="AN161" s="80">
        <v>40747.73065972222</v>
      </c>
      <c r="AO161" s="83" t="s">
        <v>3328</v>
      </c>
      <c r="AP161" s="78" t="b">
        <v>0</v>
      </c>
      <c r="AQ161" s="78" t="b">
        <v>0</v>
      </c>
      <c r="AR161" s="78" t="b">
        <v>0</v>
      </c>
      <c r="AS161" s="78" t="s">
        <v>1909</v>
      </c>
      <c r="AT161" s="78">
        <v>158</v>
      </c>
      <c r="AU161" s="83" t="s">
        <v>3567</v>
      </c>
      <c r="AV161" s="78" t="b">
        <v>0</v>
      </c>
      <c r="AW161" s="78" t="s">
        <v>3704</v>
      </c>
      <c r="AX161" s="83" t="s">
        <v>3862</v>
      </c>
      <c r="AY161" s="78" t="s">
        <v>66</v>
      </c>
      <c r="AZ161" s="78" t="str">
        <f>REPLACE(INDEX(GroupVertices[Group],MATCH(Vertices[[#This Row],[Vertex]],GroupVertices[Vertex],0)),1,1,"")</f>
        <v>8</v>
      </c>
      <c r="BA161" s="48"/>
      <c r="BB161" s="48"/>
      <c r="BC161" s="48"/>
      <c r="BD161" s="48"/>
      <c r="BE161" s="48"/>
      <c r="BF161" s="48"/>
      <c r="BG161" s="120" t="s">
        <v>5179</v>
      </c>
      <c r="BH161" s="120" t="s">
        <v>5179</v>
      </c>
      <c r="BI161" s="120" t="s">
        <v>5295</v>
      </c>
      <c r="BJ161" s="120" t="s">
        <v>5295</v>
      </c>
      <c r="BK161" s="120">
        <v>0</v>
      </c>
      <c r="BL161" s="123">
        <v>0</v>
      </c>
      <c r="BM161" s="120">
        <v>0</v>
      </c>
      <c r="BN161" s="123">
        <v>0</v>
      </c>
      <c r="BO161" s="120">
        <v>0</v>
      </c>
      <c r="BP161" s="123">
        <v>0</v>
      </c>
      <c r="BQ161" s="120">
        <v>21</v>
      </c>
      <c r="BR161" s="123">
        <v>100</v>
      </c>
      <c r="BS161" s="120">
        <v>21</v>
      </c>
      <c r="BT161" s="2"/>
      <c r="BU161" s="3"/>
      <c r="BV161" s="3"/>
      <c r="BW161" s="3"/>
      <c r="BX161" s="3"/>
    </row>
    <row r="162" spans="1:76" ht="15">
      <c r="A162" s="64" t="s">
        <v>322</v>
      </c>
      <c r="B162" s="65"/>
      <c r="C162" s="65" t="s">
        <v>64</v>
      </c>
      <c r="D162" s="66">
        <v>162.01672116509408</v>
      </c>
      <c r="E162" s="68"/>
      <c r="F162" s="100" t="s">
        <v>960</v>
      </c>
      <c r="G162" s="65"/>
      <c r="H162" s="69" t="s">
        <v>322</v>
      </c>
      <c r="I162" s="70"/>
      <c r="J162" s="70"/>
      <c r="K162" s="69" t="s">
        <v>4297</v>
      </c>
      <c r="L162" s="73">
        <v>1</v>
      </c>
      <c r="M162" s="74">
        <v>6010.04052734375</v>
      </c>
      <c r="N162" s="74">
        <v>5769.00390625</v>
      </c>
      <c r="O162" s="75"/>
      <c r="P162" s="76"/>
      <c r="Q162" s="76"/>
      <c r="R162" s="86"/>
      <c r="S162" s="48">
        <v>0</v>
      </c>
      <c r="T162" s="48">
        <v>1</v>
      </c>
      <c r="U162" s="49">
        <v>0</v>
      </c>
      <c r="V162" s="49">
        <v>0.058824</v>
      </c>
      <c r="W162" s="49">
        <v>0</v>
      </c>
      <c r="X162" s="49">
        <v>0.566572</v>
      </c>
      <c r="Y162" s="49">
        <v>0</v>
      </c>
      <c r="Z162" s="49">
        <v>0</v>
      </c>
      <c r="AA162" s="71">
        <v>162</v>
      </c>
      <c r="AB162" s="71"/>
      <c r="AC162" s="72"/>
      <c r="AD162" s="78" t="s">
        <v>2140</v>
      </c>
      <c r="AE162" s="78">
        <v>96</v>
      </c>
      <c r="AF162" s="78">
        <v>48</v>
      </c>
      <c r="AG162" s="78">
        <v>1663</v>
      </c>
      <c r="AH162" s="78">
        <v>4107</v>
      </c>
      <c r="AI162" s="78"/>
      <c r="AJ162" s="78" t="s">
        <v>2544</v>
      </c>
      <c r="AK162" s="78" t="s">
        <v>2880</v>
      </c>
      <c r="AL162" s="83" t="s">
        <v>3106</v>
      </c>
      <c r="AM162" s="78"/>
      <c r="AN162" s="80">
        <v>41951.19635416667</v>
      </c>
      <c r="AO162" s="83" t="s">
        <v>3329</v>
      </c>
      <c r="AP162" s="78" t="b">
        <v>1</v>
      </c>
      <c r="AQ162" s="78" t="b">
        <v>0</v>
      </c>
      <c r="AR162" s="78" t="b">
        <v>0</v>
      </c>
      <c r="AS162" s="78" t="s">
        <v>1909</v>
      </c>
      <c r="AT162" s="78">
        <v>0</v>
      </c>
      <c r="AU162" s="83" t="s">
        <v>3559</v>
      </c>
      <c r="AV162" s="78" t="b">
        <v>0</v>
      </c>
      <c r="AW162" s="78" t="s">
        <v>3704</v>
      </c>
      <c r="AX162" s="83" t="s">
        <v>3863</v>
      </c>
      <c r="AY162" s="78" t="s">
        <v>66</v>
      </c>
      <c r="AZ162" s="78" t="str">
        <f>REPLACE(INDEX(GroupVertices[Group],MATCH(Vertices[[#This Row],[Vertex]],GroupVertices[Vertex],0)),1,1,"")</f>
        <v>8</v>
      </c>
      <c r="BA162" s="48"/>
      <c r="BB162" s="48"/>
      <c r="BC162" s="48"/>
      <c r="BD162" s="48"/>
      <c r="BE162" s="48"/>
      <c r="BF162" s="48"/>
      <c r="BG162" s="120" t="s">
        <v>5179</v>
      </c>
      <c r="BH162" s="120" t="s">
        <v>5179</v>
      </c>
      <c r="BI162" s="120" t="s">
        <v>5295</v>
      </c>
      <c r="BJ162" s="120" t="s">
        <v>5295</v>
      </c>
      <c r="BK162" s="120">
        <v>0</v>
      </c>
      <c r="BL162" s="123">
        <v>0</v>
      </c>
      <c r="BM162" s="120">
        <v>0</v>
      </c>
      <c r="BN162" s="123">
        <v>0</v>
      </c>
      <c r="BO162" s="120">
        <v>0</v>
      </c>
      <c r="BP162" s="123">
        <v>0</v>
      </c>
      <c r="BQ162" s="120">
        <v>21</v>
      </c>
      <c r="BR162" s="123">
        <v>100</v>
      </c>
      <c r="BS162" s="120">
        <v>21</v>
      </c>
      <c r="BT162" s="2"/>
      <c r="BU162" s="3"/>
      <c r="BV162" s="3"/>
      <c r="BW162" s="3"/>
      <c r="BX162" s="3"/>
    </row>
    <row r="163" spans="1:76" ht="15">
      <c r="A163" s="64" t="s">
        <v>323</v>
      </c>
      <c r="B163" s="65"/>
      <c r="C163" s="65" t="s">
        <v>64</v>
      </c>
      <c r="D163" s="66">
        <v>162.04911842246383</v>
      </c>
      <c r="E163" s="68"/>
      <c r="F163" s="100" t="s">
        <v>961</v>
      </c>
      <c r="G163" s="65"/>
      <c r="H163" s="69" t="s">
        <v>323</v>
      </c>
      <c r="I163" s="70"/>
      <c r="J163" s="70"/>
      <c r="K163" s="69" t="s">
        <v>4298</v>
      </c>
      <c r="L163" s="73">
        <v>1</v>
      </c>
      <c r="M163" s="74">
        <v>5412.064453125</v>
      </c>
      <c r="N163" s="74">
        <v>6552.2080078125</v>
      </c>
      <c r="O163" s="75"/>
      <c r="P163" s="76"/>
      <c r="Q163" s="76"/>
      <c r="R163" s="86"/>
      <c r="S163" s="48">
        <v>0</v>
      </c>
      <c r="T163" s="48">
        <v>1</v>
      </c>
      <c r="U163" s="49">
        <v>0</v>
      </c>
      <c r="V163" s="49">
        <v>0.058824</v>
      </c>
      <c r="W163" s="49">
        <v>0</v>
      </c>
      <c r="X163" s="49">
        <v>0.566572</v>
      </c>
      <c r="Y163" s="49">
        <v>0</v>
      </c>
      <c r="Z163" s="49">
        <v>0</v>
      </c>
      <c r="AA163" s="71">
        <v>163</v>
      </c>
      <c r="AB163" s="71"/>
      <c r="AC163" s="72"/>
      <c r="AD163" s="78" t="s">
        <v>2141</v>
      </c>
      <c r="AE163" s="78">
        <v>341</v>
      </c>
      <c r="AF163" s="78">
        <v>141</v>
      </c>
      <c r="AG163" s="78">
        <v>3489</v>
      </c>
      <c r="AH163" s="78">
        <v>6078</v>
      </c>
      <c r="AI163" s="78"/>
      <c r="AJ163" s="78" t="s">
        <v>2545</v>
      </c>
      <c r="AK163" s="78"/>
      <c r="AL163" s="83" t="s">
        <v>3107</v>
      </c>
      <c r="AM163" s="78"/>
      <c r="AN163" s="80">
        <v>41534.77226851852</v>
      </c>
      <c r="AO163" s="83" t="s">
        <v>3330</v>
      </c>
      <c r="AP163" s="78" t="b">
        <v>1</v>
      </c>
      <c r="AQ163" s="78" t="b">
        <v>0</v>
      </c>
      <c r="AR163" s="78" t="b">
        <v>0</v>
      </c>
      <c r="AS163" s="78" t="s">
        <v>1909</v>
      </c>
      <c r="AT163" s="78">
        <v>0</v>
      </c>
      <c r="AU163" s="83" t="s">
        <v>3559</v>
      </c>
      <c r="AV163" s="78" t="b">
        <v>0</v>
      </c>
      <c r="AW163" s="78" t="s">
        <v>3704</v>
      </c>
      <c r="AX163" s="83" t="s">
        <v>3864</v>
      </c>
      <c r="AY163" s="78" t="s">
        <v>66</v>
      </c>
      <c r="AZ163" s="78" t="str">
        <f>REPLACE(INDEX(GroupVertices[Group],MATCH(Vertices[[#This Row],[Vertex]],GroupVertices[Vertex],0)),1,1,"")</f>
        <v>8</v>
      </c>
      <c r="BA163" s="48"/>
      <c r="BB163" s="48"/>
      <c r="BC163" s="48"/>
      <c r="BD163" s="48"/>
      <c r="BE163" s="48"/>
      <c r="BF163" s="48"/>
      <c r="BG163" s="120" t="s">
        <v>5179</v>
      </c>
      <c r="BH163" s="120" t="s">
        <v>5179</v>
      </c>
      <c r="BI163" s="120" t="s">
        <v>5295</v>
      </c>
      <c r="BJ163" s="120" t="s">
        <v>5295</v>
      </c>
      <c r="BK163" s="120">
        <v>0</v>
      </c>
      <c r="BL163" s="123">
        <v>0</v>
      </c>
      <c r="BM163" s="120">
        <v>0</v>
      </c>
      <c r="BN163" s="123">
        <v>0</v>
      </c>
      <c r="BO163" s="120">
        <v>0</v>
      </c>
      <c r="BP163" s="123">
        <v>0</v>
      </c>
      <c r="BQ163" s="120">
        <v>21</v>
      </c>
      <c r="BR163" s="123">
        <v>100</v>
      </c>
      <c r="BS163" s="120">
        <v>21</v>
      </c>
      <c r="BT163" s="2"/>
      <c r="BU163" s="3"/>
      <c r="BV163" s="3"/>
      <c r="BW163" s="3"/>
      <c r="BX163" s="3"/>
    </row>
    <row r="164" spans="1:76" ht="15">
      <c r="A164" s="64" t="s">
        <v>324</v>
      </c>
      <c r="B164" s="65"/>
      <c r="C164" s="65" t="s">
        <v>64</v>
      </c>
      <c r="D164" s="66">
        <v>162.05329871373735</v>
      </c>
      <c r="E164" s="68"/>
      <c r="F164" s="100" t="s">
        <v>962</v>
      </c>
      <c r="G164" s="65"/>
      <c r="H164" s="69" t="s">
        <v>324</v>
      </c>
      <c r="I164" s="70"/>
      <c r="J164" s="70"/>
      <c r="K164" s="69" t="s">
        <v>4299</v>
      </c>
      <c r="L164" s="73">
        <v>1</v>
      </c>
      <c r="M164" s="74">
        <v>9255.0849609375</v>
      </c>
      <c r="N164" s="74">
        <v>517.5952758789062</v>
      </c>
      <c r="O164" s="75"/>
      <c r="P164" s="76"/>
      <c r="Q164" s="76"/>
      <c r="R164" s="86"/>
      <c r="S164" s="48">
        <v>0</v>
      </c>
      <c r="T164" s="48">
        <v>1</v>
      </c>
      <c r="U164" s="49">
        <v>0</v>
      </c>
      <c r="V164" s="49">
        <v>1</v>
      </c>
      <c r="W164" s="49">
        <v>0</v>
      </c>
      <c r="X164" s="49">
        <v>0.999999</v>
      </c>
      <c r="Y164" s="49">
        <v>0</v>
      </c>
      <c r="Z164" s="49">
        <v>0</v>
      </c>
      <c r="AA164" s="71">
        <v>164</v>
      </c>
      <c r="AB164" s="71"/>
      <c r="AC164" s="72"/>
      <c r="AD164" s="78" t="s">
        <v>2142</v>
      </c>
      <c r="AE164" s="78">
        <v>1124</v>
      </c>
      <c r="AF164" s="78">
        <v>153</v>
      </c>
      <c r="AG164" s="78">
        <v>3831</v>
      </c>
      <c r="AH164" s="78">
        <v>1355</v>
      </c>
      <c r="AI164" s="78"/>
      <c r="AJ164" s="78"/>
      <c r="AK164" s="78"/>
      <c r="AL164" s="78"/>
      <c r="AM164" s="78"/>
      <c r="AN164" s="80">
        <v>43401.589212962965</v>
      </c>
      <c r="AO164" s="78"/>
      <c r="AP164" s="78" t="b">
        <v>1</v>
      </c>
      <c r="AQ164" s="78" t="b">
        <v>0</v>
      </c>
      <c r="AR164" s="78" t="b">
        <v>1</v>
      </c>
      <c r="AS164" s="78" t="s">
        <v>1909</v>
      </c>
      <c r="AT164" s="78">
        <v>1</v>
      </c>
      <c r="AU164" s="78"/>
      <c r="AV164" s="78" t="b">
        <v>0</v>
      </c>
      <c r="AW164" s="78" t="s">
        <v>3704</v>
      </c>
      <c r="AX164" s="83" t="s">
        <v>3865</v>
      </c>
      <c r="AY164" s="78" t="s">
        <v>66</v>
      </c>
      <c r="AZ164" s="78" t="str">
        <f>REPLACE(INDEX(GroupVertices[Group],MATCH(Vertices[[#This Row],[Vertex]],GroupVertices[Vertex],0)),1,1,"")</f>
        <v>40</v>
      </c>
      <c r="BA164" s="48"/>
      <c r="BB164" s="48"/>
      <c r="BC164" s="48"/>
      <c r="BD164" s="48"/>
      <c r="BE164" s="48"/>
      <c r="BF164" s="48"/>
      <c r="BG164" s="120" t="s">
        <v>5181</v>
      </c>
      <c r="BH164" s="120" t="s">
        <v>5181</v>
      </c>
      <c r="BI164" s="120" t="s">
        <v>5296</v>
      </c>
      <c r="BJ164" s="120" t="s">
        <v>5296</v>
      </c>
      <c r="BK164" s="120">
        <v>3</v>
      </c>
      <c r="BL164" s="123">
        <v>6.818181818181818</v>
      </c>
      <c r="BM164" s="120">
        <v>2</v>
      </c>
      <c r="BN164" s="123">
        <v>4.545454545454546</v>
      </c>
      <c r="BO164" s="120">
        <v>0</v>
      </c>
      <c r="BP164" s="123">
        <v>0</v>
      </c>
      <c r="BQ164" s="120">
        <v>39</v>
      </c>
      <c r="BR164" s="123">
        <v>88.63636363636364</v>
      </c>
      <c r="BS164" s="120">
        <v>44</v>
      </c>
      <c r="BT164" s="2"/>
      <c r="BU164" s="3"/>
      <c r="BV164" s="3"/>
      <c r="BW164" s="3"/>
      <c r="BX164" s="3"/>
    </row>
    <row r="165" spans="1:76" ht="15">
      <c r="A165" s="64" t="s">
        <v>577</v>
      </c>
      <c r="B165" s="65"/>
      <c r="C165" s="65" t="s">
        <v>64</v>
      </c>
      <c r="D165" s="66">
        <v>162.1107777187482</v>
      </c>
      <c r="E165" s="68"/>
      <c r="F165" s="100" t="s">
        <v>3634</v>
      </c>
      <c r="G165" s="65"/>
      <c r="H165" s="69" t="s">
        <v>577</v>
      </c>
      <c r="I165" s="70"/>
      <c r="J165" s="70"/>
      <c r="K165" s="69" t="s">
        <v>4300</v>
      </c>
      <c r="L165" s="73">
        <v>1</v>
      </c>
      <c r="M165" s="74">
        <v>9255.0849609375</v>
      </c>
      <c r="N165" s="74">
        <v>846.97412109375</v>
      </c>
      <c r="O165" s="75"/>
      <c r="P165" s="76"/>
      <c r="Q165" s="76"/>
      <c r="R165" s="86"/>
      <c r="S165" s="48">
        <v>1</v>
      </c>
      <c r="T165" s="48">
        <v>0</v>
      </c>
      <c r="U165" s="49">
        <v>0</v>
      </c>
      <c r="V165" s="49">
        <v>1</v>
      </c>
      <c r="W165" s="49">
        <v>0</v>
      </c>
      <c r="X165" s="49">
        <v>0.999999</v>
      </c>
      <c r="Y165" s="49">
        <v>0</v>
      </c>
      <c r="Z165" s="49">
        <v>0</v>
      </c>
      <c r="AA165" s="71">
        <v>165</v>
      </c>
      <c r="AB165" s="71"/>
      <c r="AC165" s="72"/>
      <c r="AD165" s="78" t="s">
        <v>2143</v>
      </c>
      <c r="AE165" s="78">
        <v>486</v>
      </c>
      <c r="AF165" s="78">
        <v>318</v>
      </c>
      <c r="AG165" s="78">
        <v>40427</v>
      </c>
      <c r="AH165" s="78">
        <v>47831</v>
      </c>
      <c r="AI165" s="78"/>
      <c r="AJ165" s="78" t="s">
        <v>2546</v>
      </c>
      <c r="AK165" s="78" t="s">
        <v>2881</v>
      </c>
      <c r="AL165" s="83" t="s">
        <v>3108</v>
      </c>
      <c r="AM165" s="78"/>
      <c r="AN165" s="80">
        <v>41287.569652777776</v>
      </c>
      <c r="AO165" s="83" t="s">
        <v>3331</v>
      </c>
      <c r="AP165" s="78" t="b">
        <v>0</v>
      </c>
      <c r="AQ165" s="78" t="b">
        <v>0</v>
      </c>
      <c r="AR165" s="78" t="b">
        <v>0</v>
      </c>
      <c r="AS165" s="78" t="s">
        <v>1909</v>
      </c>
      <c r="AT165" s="78">
        <v>50</v>
      </c>
      <c r="AU165" s="83" t="s">
        <v>3559</v>
      </c>
      <c r="AV165" s="78" t="b">
        <v>0</v>
      </c>
      <c r="AW165" s="78" t="s">
        <v>3704</v>
      </c>
      <c r="AX165" s="83" t="s">
        <v>3866</v>
      </c>
      <c r="AY165" s="78" t="s">
        <v>65</v>
      </c>
      <c r="AZ165" s="78" t="str">
        <f>REPLACE(INDEX(GroupVertices[Group],MATCH(Vertices[[#This Row],[Vertex]],GroupVertices[Vertex],0)),1,1,"")</f>
        <v>40</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325</v>
      </c>
      <c r="B166" s="65"/>
      <c r="C166" s="65" t="s">
        <v>64</v>
      </c>
      <c r="D166" s="66">
        <v>162.08012224940907</v>
      </c>
      <c r="E166" s="68"/>
      <c r="F166" s="100" t="s">
        <v>963</v>
      </c>
      <c r="G166" s="65"/>
      <c r="H166" s="69" t="s">
        <v>325</v>
      </c>
      <c r="I166" s="70"/>
      <c r="J166" s="70"/>
      <c r="K166" s="69" t="s">
        <v>4301</v>
      </c>
      <c r="L166" s="73">
        <v>1</v>
      </c>
      <c r="M166" s="74">
        <v>5716.564453125</v>
      </c>
      <c r="N166" s="74">
        <v>7552.18603515625</v>
      </c>
      <c r="O166" s="75"/>
      <c r="P166" s="76"/>
      <c r="Q166" s="76"/>
      <c r="R166" s="86"/>
      <c r="S166" s="48">
        <v>0</v>
      </c>
      <c r="T166" s="48">
        <v>1</v>
      </c>
      <c r="U166" s="49">
        <v>0</v>
      </c>
      <c r="V166" s="49">
        <v>0.058824</v>
      </c>
      <c r="W166" s="49">
        <v>0</v>
      </c>
      <c r="X166" s="49">
        <v>0.566572</v>
      </c>
      <c r="Y166" s="49">
        <v>0</v>
      </c>
      <c r="Z166" s="49">
        <v>0</v>
      </c>
      <c r="AA166" s="71">
        <v>166</v>
      </c>
      <c r="AB166" s="71"/>
      <c r="AC166" s="72"/>
      <c r="AD166" s="78" t="s">
        <v>2144</v>
      </c>
      <c r="AE166" s="78">
        <v>255</v>
      </c>
      <c r="AF166" s="78">
        <v>230</v>
      </c>
      <c r="AG166" s="78">
        <v>28056</v>
      </c>
      <c r="AH166" s="78">
        <v>21845</v>
      </c>
      <c r="AI166" s="78"/>
      <c r="AJ166" s="78" t="s">
        <v>2547</v>
      </c>
      <c r="AK166" s="78" t="s">
        <v>2882</v>
      </c>
      <c r="AL166" s="78"/>
      <c r="AM166" s="78"/>
      <c r="AN166" s="80">
        <v>41760.789375</v>
      </c>
      <c r="AO166" s="83" t="s">
        <v>3332</v>
      </c>
      <c r="AP166" s="78" t="b">
        <v>0</v>
      </c>
      <c r="AQ166" s="78" t="b">
        <v>0</v>
      </c>
      <c r="AR166" s="78" t="b">
        <v>0</v>
      </c>
      <c r="AS166" s="78" t="s">
        <v>1910</v>
      </c>
      <c r="AT166" s="78">
        <v>2</v>
      </c>
      <c r="AU166" s="83" t="s">
        <v>3559</v>
      </c>
      <c r="AV166" s="78" t="b">
        <v>0</v>
      </c>
      <c r="AW166" s="78" t="s">
        <v>3704</v>
      </c>
      <c r="AX166" s="83" t="s">
        <v>3867</v>
      </c>
      <c r="AY166" s="78" t="s">
        <v>66</v>
      </c>
      <c r="AZ166" s="78" t="str">
        <f>REPLACE(INDEX(GroupVertices[Group],MATCH(Vertices[[#This Row],[Vertex]],GroupVertices[Vertex],0)),1,1,"")</f>
        <v>8</v>
      </c>
      <c r="BA166" s="48"/>
      <c r="BB166" s="48"/>
      <c r="BC166" s="48"/>
      <c r="BD166" s="48"/>
      <c r="BE166" s="48"/>
      <c r="BF166" s="48"/>
      <c r="BG166" s="120" t="s">
        <v>5179</v>
      </c>
      <c r="BH166" s="120" t="s">
        <v>5179</v>
      </c>
      <c r="BI166" s="120" t="s">
        <v>5295</v>
      </c>
      <c r="BJ166" s="120" t="s">
        <v>5295</v>
      </c>
      <c r="BK166" s="120">
        <v>0</v>
      </c>
      <c r="BL166" s="123">
        <v>0</v>
      </c>
      <c r="BM166" s="120">
        <v>0</v>
      </c>
      <c r="BN166" s="123">
        <v>0</v>
      </c>
      <c r="BO166" s="120">
        <v>0</v>
      </c>
      <c r="BP166" s="123">
        <v>0</v>
      </c>
      <c r="BQ166" s="120">
        <v>21</v>
      </c>
      <c r="BR166" s="123">
        <v>100</v>
      </c>
      <c r="BS166" s="120">
        <v>21</v>
      </c>
      <c r="BT166" s="2"/>
      <c r="BU166" s="3"/>
      <c r="BV166" s="3"/>
      <c r="BW166" s="3"/>
      <c r="BX166" s="3"/>
    </row>
    <row r="167" spans="1:76" ht="15">
      <c r="A167" s="64" t="s">
        <v>326</v>
      </c>
      <c r="B167" s="65"/>
      <c r="C167" s="65" t="s">
        <v>64</v>
      </c>
      <c r="D167" s="66">
        <v>162.00313521845513</v>
      </c>
      <c r="E167" s="68"/>
      <c r="F167" s="100" t="s">
        <v>964</v>
      </c>
      <c r="G167" s="65"/>
      <c r="H167" s="69" t="s">
        <v>326</v>
      </c>
      <c r="I167" s="70"/>
      <c r="J167" s="70"/>
      <c r="K167" s="69" t="s">
        <v>4302</v>
      </c>
      <c r="L167" s="73">
        <v>1</v>
      </c>
      <c r="M167" s="74">
        <v>5580.33837890625</v>
      </c>
      <c r="N167" s="74">
        <v>9428.46875</v>
      </c>
      <c r="O167" s="75"/>
      <c r="P167" s="76"/>
      <c r="Q167" s="76"/>
      <c r="R167" s="86"/>
      <c r="S167" s="48">
        <v>1</v>
      </c>
      <c r="T167" s="48">
        <v>1</v>
      </c>
      <c r="U167" s="49">
        <v>0</v>
      </c>
      <c r="V167" s="49">
        <v>0</v>
      </c>
      <c r="W167" s="49">
        <v>0</v>
      </c>
      <c r="X167" s="49">
        <v>0.999999</v>
      </c>
      <c r="Y167" s="49">
        <v>0</v>
      </c>
      <c r="Z167" s="49" t="s">
        <v>5710</v>
      </c>
      <c r="AA167" s="71">
        <v>167</v>
      </c>
      <c r="AB167" s="71"/>
      <c r="AC167" s="72"/>
      <c r="AD167" s="78" t="s">
        <v>2145</v>
      </c>
      <c r="AE167" s="78">
        <v>2</v>
      </c>
      <c r="AF167" s="78">
        <v>9</v>
      </c>
      <c r="AG167" s="78">
        <v>34688</v>
      </c>
      <c r="AH167" s="78">
        <v>0</v>
      </c>
      <c r="AI167" s="78"/>
      <c r="AJ167" s="78" t="s">
        <v>2548</v>
      </c>
      <c r="AK167" s="78"/>
      <c r="AL167" s="78"/>
      <c r="AM167" s="78"/>
      <c r="AN167" s="80">
        <v>41986.03804398148</v>
      </c>
      <c r="AO167" s="78"/>
      <c r="AP167" s="78" t="b">
        <v>1</v>
      </c>
      <c r="AQ167" s="78" t="b">
        <v>0</v>
      </c>
      <c r="AR167" s="78" t="b">
        <v>0</v>
      </c>
      <c r="AS167" s="78" t="s">
        <v>1909</v>
      </c>
      <c r="AT167" s="78">
        <v>3</v>
      </c>
      <c r="AU167" s="83" t="s">
        <v>3559</v>
      </c>
      <c r="AV167" s="78" t="b">
        <v>0</v>
      </c>
      <c r="AW167" s="78" t="s">
        <v>3704</v>
      </c>
      <c r="AX167" s="83" t="s">
        <v>3868</v>
      </c>
      <c r="AY167" s="78" t="s">
        <v>66</v>
      </c>
      <c r="AZ167" s="78" t="str">
        <f>REPLACE(INDEX(GroupVertices[Group],MATCH(Vertices[[#This Row],[Vertex]],GroupVertices[Vertex],0)),1,1,"")</f>
        <v>5</v>
      </c>
      <c r="BA167" s="48"/>
      <c r="BB167" s="48"/>
      <c r="BC167" s="48"/>
      <c r="BD167" s="48"/>
      <c r="BE167" s="48"/>
      <c r="BF167" s="48"/>
      <c r="BG167" s="120" t="s">
        <v>5182</v>
      </c>
      <c r="BH167" s="120" t="s">
        <v>5182</v>
      </c>
      <c r="BI167" s="120" t="s">
        <v>5297</v>
      </c>
      <c r="BJ167" s="120" t="s">
        <v>5297</v>
      </c>
      <c r="BK167" s="120">
        <v>0</v>
      </c>
      <c r="BL167" s="123">
        <v>0</v>
      </c>
      <c r="BM167" s="120">
        <v>0</v>
      </c>
      <c r="BN167" s="123">
        <v>0</v>
      </c>
      <c r="BO167" s="120">
        <v>0</v>
      </c>
      <c r="BP167" s="123">
        <v>0</v>
      </c>
      <c r="BQ167" s="120">
        <v>5</v>
      </c>
      <c r="BR167" s="123">
        <v>100</v>
      </c>
      <c r="BS167" s="120">
        <v>5</v>
      </c>
      <c r="BT167" s="2"/>
      <c r="BU167" s="3"/>
      <c r="BV167" s="3"/>
      <c r="BW167" s="3"/>
      <c r="BX167" s="3"/>
    </row>
    <row r="168" spans="1:76" ht="15">
      <c r="A168" s="64" t="s">
        <v>327</v>
      </c>
      <c r="B168" s="65"/>
      <c r="C168" s="65" t="s">
        <v>64</v>
      </c>
      <c r="D168" s="66">
        <v>162.08917954716836</v>
      </c>
      <c r="E168" s="68"/>
      <c r="F168" s="100" t="s">
        <v>965</v>
      </c>
      <c r="G168" s="65"/>
      <c r="H168" s="69" t="s">
        <v>327</v>
      </c>
      <c r="I168" s="70"/>
      <c r="J168" s="70"/>
      <c r="K168" s="69" t="s">
        <v>4303</v>
      </c>
      <c r="L168" s="73">
        <v>1</v>
      </c>
      <c r="M168" s="74">
        <v>5750.21875</v>
      </c>
      <c r="N168" s="74">
        <v>5622.96728515625</v>
      </c>
      <c r="O168" s="75"/>
      <c r="P168" s="76"/>
      <c r="Q168" s="76"/>
      <c r="R168" s="86"/>
      <c r="S168" s="48">
        <v>0</v>
      </c>
      <c r="T168" s="48">
        <v>1</v>
      </c>
      <c r="U168" s="49">
        <v>0</v>
      </c>
      <c r="V168" s="49">
        <v>0.058824</v>
      </c>
      <c r="W168" s="49">
        <v>0</v>
      </c>
      <c r="X168" s="49">
        <v>0.566572</v>
      </c>
      <c r="Y168" s="49">
        <v>0</v>
      </c>
      <c r="Z168" s="49">
        <v>0</v>
      </c>
      <c r="AA168" s="71">
        <v>168</v>
      </c>
      <c r="AB168" s="71"/>
      <c r="AC168" s="72"/>
      <c r="AD168" s="78" t="s">
        <v>2146</v>
      </c>
      <c r="AE168" s="78">
        <v>496</v>
      </c>
      <c r="AF168" s="78">
        <v>256</v>
      </c>
      <c r="AG168" s="78">
        <v>772</v>
      </c>
      <c r="AH168" s="78">
        <v>1446</v>
      </c>
      <c r="AI168" s="78"/>
      <c r="AJ168" s="78" t="s">
        <v>2549</v>
      </c>
      <c r="AK168" s="78" t="s">
        <v>2883</v>
      </c>
      <c r="AL168" s="78"/>
      <c r="AM168" s="78"/>
      <c r="AN168" s="80">
        <v>40447.898831018516</v>
      </c>
      <c r="AO168" s="83" t="s">
        <v>3333</v>
      </c>
      <c r="AP168" s="78" t="b">
        <v>0</v>
      </c>
      <c r="AQ168" s="78" t="b">
        <v>0</v>
      </c>
      <c r="AR168" s="78" t="b">
        <v>1</v>
      </c>
      <c r="AS168" s="78" t="s">
        <v>1909</v>
      </c>
      <c r="AT168" s="78">
        <v>7</v>
      </c>
      <c r="AU168" s="83" t="s">
        <v>3559</v>
      </c>
      <c r="AV168" s="78" t="b">
        <v>0</v>
      </c>
      <c r="AW168" s="78" t="s">
        <v>3704</v>
      </c>
      <c r="AX168" s="83" t="s">
        <v>3869</v>
      </c>
      <c r="AY168" s="78" t="s">
        <v>66</v>
      </c>
      <c r="AZ168" s="78" t="str">
        <f>REPLACE(INDEX(GroupVertices[Group],MATCH(Vertices[[#This Row],[Vertex]],GroupVertices[Vertex],0)),1,1,"")</f>
        <v>8</v>
      </c>
      <c r="BA168" s="48"/>
      <c r="BB168" s="48"/>
      <c r="BC168" s="48"/>
      <c r="BD168" s="48"/>
      <c r="BE168" s="48"/>
      <c r="BF168" s="48"/>
      <c r="BG168" s="120" t="s">
        <v>5179</v>
      </c>
      <c r="BH168" s="120" t="s">
        <v>5179</v>
      </c>
      <c r="BI168" s="120" t="s">
        <v>5295</v>
      </c>
      <c r="BJ168" s="120" t="s">
        <v>5295</v>
      </c>
      <c r="BK168" s="120">
        <v>0</v>
      </c>
      <c r="BL168" s="123">
        <v>0</v>
      </c>
      <c r="BM168" s="120">
        <v>0</v>
      </c>
      <c r="BN168" s="123">
        <v>0</v>
      </c>
      <c r="BO168" s="120">
        <v>0</v>
      </c>
      <c r="BP168" s="123">
        <v>0</v>
      </c>
      <c r="BQ168" s="120">
        <v>21</v>
      </c>
      <c r="BR168" s="123">
        <v>100</v>
      </c>
      <c r="BS168" s="120">
        <v>21</v>
      </c>
      <c r="BT168" s="2"/>
      <c r="BU168" s="3"/>
      <c r="BV168" s="3"/>
      <c r="BW168" s="3"/>
      <c r="BX168" s="3"/>
    </row>
    <row r="169" spans="1:76" ht="15">
      <c r="A169" s="64" t="s">
        <v>329</v>
      </c>
      <c r="B169" s="65"/>
      <c r="C169" s="65" t="s">
        <v>64</v>
      </c>
      <c r="D169" s="66">
        <v>162.02403667482272</v>
      </c>
      <c r="E169" s="68"/>
      <c r="F169" s="100" t="s">
        <v>966</v>
      </c>
      <c r="G169" s="65"/>
      <c r="H169" s="69" t="s">
        <v>329</v>
      </c>
      <c r="I169" s="70"/>
      <c r="J169" s="70"/>
      <c r="K169" s="69" t="s">
        <v>4304</v>
      </c>
      <c r="L169" s="73">
        <v>1</v>
      </c>
      <c r="M169" s="74">
        <v>5980.5791015625</v>
      </c>
      <c r="N169" s="74">
        <v>7464.96484375</v>
      </c>
      <c r="O169" s="75"/>
      <c r="P169" s="76"/>
      <c r="Q169" s="76"/>
      <c r="R169" s="86"/>
      <c r="S169" s="48">
        <v>0</v>
      </c>
      <c r="T169" s="48">
        <v>1</v>
      </c>
      <c r="U169" s="49">
        <v>0</v>
      </c>
      <c r="V169" s="49">
        <v>0.058824</v>
      </c>
      <c r="W169" s="49">
        <v>0</v>
      </c>
      <c r="X169" s="49">
        <v>0.566572</v>
      </c>
      <c r="Y169" s="49">
        <v>0</v>
      </c>
      <c r="Z169" s="49">
        <v>0</v>
      </c>
      <c r="AA169" s="71">
        <v>169</v>
      </c>
      <c r="AB169" s="71"/>
      <c r="AC169" s="72"/>
      <c r="AD169" s="78" t="s">
        <v>2147</v>
      </c>
      <c r="AE169" s="78">
        <v>328</v>
      </c>
      <c r="AF169" s="78">
        <v>69</v>
      </c>
      <c r="AG169" s="78">
        <v>1157</v>
      </c>
      <c r="AH169" s="78">
        <v>294</v>
      </c>
      <c r="AI169" s="78"/>
      <c r="AJ169" s="78" t="s">
        <v>2550</v>
      </c>
      <c r="AK169" s="78" t="s">
        <v>2884</v>
      </c>
      <c r="AL169" s="78"/>
      <c r="AM169" s="78"/>
      <c r="AN169" s="80">
        <v>42575.13407407407</v>
      </c>
      <c r="AO169" s="83" t="s">
        <v>3334</v>
      </c>
      <c r="AP169" s="78" t="b">
        <v>1</v>
      </c>
      <c r="AQ169" s="78" t="b">
        <v>0</v>
      </c>
      <c r="AR169" s="78" t="b">
        <v>0</v>
      </c>
      <c r="AS169" s="78" t="s">
        <v>1909</v>
      </c>
      <c r="AT169" s="78">
        <v>8</v>
      </c>
      <c r="AU169" s="78"/>
      <c r="AV169" s="78" t="b">
        <v>0</v>
      </c>
      <c r="AW169" s="78" t="s">
        <v>3704</v>
      </c>
      <c r="AX169" s="83" t="s">
        <v>3870</v>
      </c>
      <c r="AY169" s="78" t="s">
        <v>66</v>
      </c>
      <c r="AZ169" s="78" t="str">
        <f>REPLACE(INDEX(GroupVertices[Group],MATCH(Vertices[[#This Row],[Vertex]],GroupVertices[Vertex],0)),1,1,"")</f>
        <v>8</v>
      </c>
      <c r="BA169" s="48"/>
      <c r="BB169" s="48"/>
      <c r="BC169" s="48"/>
      <c r="BD169" s="48"/>
      <c r="BE169" s="48"/>
      <c r="BF169" s="48"/>
      <c r="BG169" s="120" t="s">
        <v>5179</v>
      </c>
      <c r="BH169" s="120" t="s">
        <v>5179</v>
      </c>
      <c r="BI169" s="120" t="s">
        <v>5295</v>
      </c>
      <c r="BJ169" s="120" t="s">
        <v>5295</v>
      </c>
      <c r="BK169" s="120">
        <v>0</v>
      </c>
      <c r="BL169" s="123">
        <v>0</v>
      </c>
      <c r="BM169" s="120">
        <v>0</v>
      </c>
      <c r="BN169" s="123">
        <v>0</v>
      </c>
      <c r="BO169" s="120">
        <v>0</v>
      </c>
      <c r="BP169" s="123">
        <v>0</v>
      </c>
      <c r="BQ169" s="120">
        <v>21</v>
      </c>
      <c r="BR169" s="123">
        <v>100</v>
      </c>
      <c r="BS169" s="120">
        <v>21</v>
      </c>
      <c r="BT169" s="2"/>
      <c r="BU169" s="3"/>
      <c r="BV169" s="3"/>
      <c r="BW169" s="3"/>
      <c r="BX169" s="3"/>
    </row>
    <row r="170" spans="1:76" ht="15">
      <c r="A170" s="64" t="s">
        <v>330</v>
      </c>
      <c r="B170" s="65"/>
      <c r="C170" s="65" t="s">
        <v>64</v>
      </c>
      <c r="D170" s="66">
        <v>162.6430681409094</v>
      </c>
      <c r="E170" s="68"/>
      <c r="F170" s="100" t="s">
        <v>967</v>
      </c>
      <c r="G170" s="65"/>
      <c r="H170" s="69" t="s">
        <v>330</v>
      </c>
      <c r="I170" s="70"/>
      <c r="J170" s="70"/>
      <c r="K170" s="69" t="s">
        <v>4305</v>
      </c>
      <c r="L170" s="73">
        <v>1</v>
      </c>
      <c r="M170" s="74">
        <v>5916.88671875</v>
      </c>
      <c r="N170" s="74">
        <v>9428.46875</v>
      </c>
      <c r="O170" s="75"/>
      <c r="P170" s="76"/>
      <c r="Q170" s="76"/>
      <c r="R170" s="86"/>
      <c r="S170" s="48">
        <v>1</v>
      </c>
      <c r="T170" s="48">
        <v>1</v>
      </c>
      <c r="U170" s="49">
        <v>0</v>
      </c>
      <c r="V170" s="49">
        <v>0</v>
      </c>
      <c r="W170" s="49">
        <v>0</v>
      </c>
      <c r="X170" s="49">
        <v>0.999999</v>
      </c>
      <c r="Y170" s="49">
        <v>0</v>
      </c>
      <c r="Z170" s="49" t="s">
        <v>5710</v>
      </c>
      <c r="AA170" s="71">
        <v>170</v>
      </c>
      <c r="AB170" s="71"/>
      <c r="AC170" s="72"/>
      <c r="AD170" s="78" t="s">
        <v>2148</v>
      </c>
      <c r="AE170" s="78">
        <v>1005</v>
      </c>
      <c r="AF170" s="78">
        <v>1846</v>
      </c>
      <c r="AG170" s="78">
        <v>32597</v>
      </c>
      <c r="AH170" s="78">
        <v>58</v>
      </c>
      <c r="AI170" s="78"/>
      <c r="AJ170" s="78"/>
      <c r="AK170" s="78" t="s">
        <v>2808</v>
      </c>
      <c r="AL170" s="78"/>
      <c r="AM170" s="78"/>
      <c r="AN170" s="80">
        <v>42274.71125</v>
      </c>
      <c r="AO170" s="83" t="s">
        <v>3335</v>
      </c>
      <c r="AP170" s="78" t="b">
        <v>0</v>
      </c>
      <c r="AQ170" s="78" t="b">
        <v>0</v>
      </c>
      <c r="AR170" s="78" t="b">
        <v>0</v>
      </c>
      <c r="AS170" s="78" t="s">
        <v>1911</v>
      </c>
      <c r="AT170" s="78">
        <v>5</v>
      </c>
      <c r="AU170" s="83" t="s">
        <v>3559</v>
      </c>
      <c r="AV170" s="78" t="b">
        <v>0</v>
      </c>
      <c r="AW170" s="78" t="s">
        <v>3704</v>
      </c>
      <c r="AX170" s="83" t="s">
        <v>3871</v>
      </c>
      <c r="AY170" s="78" t="s">
        <v>66</v>
      </c>
      <c r="AZ170" s="78" t="str">
        <f>REPLACE(INDEX(GroupVertices[Group],MATCH(Vertices[[#This Row],[Vertex]],GroupVertices[Vertex],0)),1,1,"")</f>
        <v>5</v>
      </c>
      <c r="BA170" s="48"/>
      <c r="BB170" s="48"/>
      <c r="BC170" s="48"/>
      <c r="BD170" s="48"/>
      <c r="BE170" s="48"/>
      <c r="BF170" s="48"/>
      <c r="BG170" s="120" t="s">
        <v>5183</v>
      </c>
      <c r="BH170" s="120" t="s">
        <v>5183</v>
      </c>
      <c r="BI170" s="120" t="s">
        <v>5298</v>
      </c>
      <c r="BJ170" s="120" t="s">
        <v>5298</v>
      </c>
      <c r="BK170" s="120">
        <v>1</v>
      </c>
      <c r="BL170" s="123">
        <v>2.7027027027027026</v>
      </c>
      <c r="BM170" s="120">
        <v>1</v>
      </c>
      <c r="BN170" s="123">
        <v>2.7027027027027026</v>
      </c>
      <c r="BO170" s="120">
        <v>0</v>
      </c>
      <c r="BP170" s="123">
        <v>0</v>
      </c>
      <c r="BQ170" s="120">
        <v>35</v>
      </c>
      <c r="BR170" s="123">
        <v>94.5945945945946</v>
      </c>
      <c r="BS170" s="120">
        <v>37</v>
      </c>
      <c r="BT170" s="2"/>
      <c r="BU170" s="3"/>
      <c r="BV170" s="3"/>
      <c r="BW170" s="3"/>
      <c r="BX170" s="3"/>
    </row>
    <row r="171" spans="1:76" ht="15">
      <c r="A171" s="64" t="s">
        <v>331</v>
      </c>
      <c r="B171" s="65"/>
      <c r="C171" s="65" t="s">
        <v>64</v>
      </c>
      <c r="D171" s="66">
        <v>163.4954992031008</v>
      </c>
      <c r="E171" s="68"/>
      <c r="F171" s="100" t="s">
        <v>968</v>
      </c>
      <c r="G171" s="65"/>
      <c r="H171" s="69" t="s">
        <v>331</v>
      </c>
      <c r="I171" s="70"/>
      <c r="J171" s="70"/>
      <c r="K171" s="69" t="s">
        <v>4306</v>
      </c>
      <c r="L171" s="73">
        <v>1</v>
      </c>
      <c r="M171" s="74">
        <v>6771.57763671875</v>
      </c>
      <c r="N171" s="74">
        <v>979.3138427734375</v>
      </c>
      <c r="O171" s="75"/>
      <c r="P171" s="76"/>
      <c r="Q171" s="76"/>
      <c r="R171" s="86"/>
      <c r="S171" s="48">
        <v>0</v>
      </c>
      <c r="T171" s="48">
        <v>1</v>
      </c>
      <c r="U171" s="49">
        <v>0</v>
      </c>
      <c r="V171" s="49">
        <v>0.2</v>
      </c>
      <c r="W171" s="49">
        <v>0</v>
      </c>
      <c r="X171" s="49">
        <v>0.610686</v>
      </c>
      <c r="Y171" s="49">
        <v>0</v>
      </c>
      <c r="Z171" s="49">
        <v>0</v>
      </c>
      <c r="AA171" s="71">
        <v>171</v>
      </c>
      <c r="AB171" s="71"/>
      <c r="AC171" s="72"/>
      <c r="AD171" s="78" t="s">
        <v>2149</v>
      </c>
      <c r="AE171" s="78">
        <v>4985</v>
      </c>
      <c r="AF171" s="78">
        <v>4293</v>
      </c>
      <c r="AG171" s="78">
        <v>142932</v>
      </c>
      <c r="AH171" s="78">
        <v>71868</v>
      </c>
      <c r="AI171" s="78"/>
      <c r="AJ171" s="78" t="s">
        <v>2551</v>
      </c>
      <c r="AK171" s="78" t="s">
        <v>2885</v>
      </c>
      <c r="AL171" s="78"/>
      <c r="AM171" s="78"/>
      <c r="AN171" s="80">
        <v>41519.541875</v>
      </c>
      <c r="AO171" s="83" t="s">
        <v>3336</v>
      </c>
      <c r="AP171" s="78" t="b">
        <v>0</v>
      </c>
      <c r="AQ171" s="78" t="b">
        <v>0</v>
      </c>
      <c r="AR171" s="78" t="b">
        <v>1</v>
      </c>
      <c r="AS171" s="78" t="s">
        <v>1909</v>
      </c>
      <c r="AT171" s="78">
        <v>849</v>
      </c>
      <c r="AU171" s="83" t="s">
        <v>3560</v>
      </c>
      <c r="AV171" s="78" t="b">
        <v>0</v>
      </c>
      <c r="AW171" s="78" t="s">
        <v>3704</v>
      </c>
      <c r="AX171" s="83" t="s">
        <v>3872</v>
      </c>
      <c r="AY171" s="78" t="s">
        <v>66</v>
      </c>
      <c r="AZ171" s="78" t="str">
        <f>REPLACE(INDEX(GroupVertices[Group],MATCH(Vertices[[#This Row],[Vertex]],GroupVertices[Vertex],0)),1,1,"")</f>
        <v>18</v>
      </c>
      <c r="BA171" s="48"/>
      <c r="BB171" s="48"/>
      <c r="BC171" s="48"/>
      <c r="BD171" s="48"/>
      <c r="BE171" s="48"/>
      <c r="BF171" s="48"/>
      <c r="BG171" s="120" t="s">
        <v>5184</v>
      </c>
      <c r="BH171" s="120" t="s">
        <v>5184</v>
      </c>
      <c r="BI171" s="120" t="s">
        <v>5299</v>
      </c>
      <c r="BJ171" s="120" t="s">
        <v>5299</v>
      </c>
      <c r="BK171" s="120">
        <v>0</v>
      </c>
      <c r="BL171" s="123">
        <v>0</v>
      </c>
      <c r="BM171" s="120">
        <v>1</v>
      </c>
      <c r="BN171" s="123">
        <v>4.545454545454546</v>
      </c>
      <c r="BO171" s="120">
        <v>0</v>
      </c>
      <c r="BP171" s="123">
        <v>0</v>
      </c>
      <c r="BQ171" s="120">
        <v>21</v>
      </c>
      <c r="BR171" s="123">
        <v>95.45454545454545</v>
      </c>
      <c r="BS171" s="120">
        <v>22</v>
      </c>
      <c r="BT171" s="2"/>
      <c r="BU171" s="3"/>
      <c r="BV171" s="3"/>
      <c r="BW171" s="3"/>
      <c r="BX171" s="3"/>
    </row>
    <row r="172" spans="1:76" ht="15">
      <c r="A172" s="64" t="s">
        <v>333</v>
      </c>
      <c r="B172" s="65"/>
      <c r="C172" s="65" t="s">
        <v>64</v>
      </c>
      <c r="D172" s="66">
        <v>309.3646730468487</v>
      </c>
      <c r="E172" s="68"/>
      <c r="F172" s="100" t="s">
        <v>3635</v>
      </c>
      <c r="G172" s="65"/>
      <c r="H172" s="69" t="s">
        <v>333</v>
      </c>
      <c r="I172" s="70"/>
      <c r="J172" s="70"/>
      <c r="K172" s="69" t="s">
        <v>4307</v>
      </c>
      <c r="L172" s="73">
        <v>4.286173398523005</v>
      </c>
      <c r="M172" s="74">
        <v>6771.57763671875</v>
      </c>
      <c r="N172" s="74">
        <v>561.7085571289062</v>
      </c>
      <c r="O172" s="75"/>
      <c r="P172" s="76"/>
      <c r="Q172" s="76"/>
      <c r="R172" s="86"/>
      <c r="S172" s="48">
        <v>4</v>
      </c>
      <c r="T172" s="48">
        <v>1</v>
      </c>
      <c r="U172" s="49">
        <v>6</v>
      </c>
      <c r="V172" s="49">
        <v>0.333333</v>
      </c>
      <c r="W172" s="49">
        <v>0</v>
      </c>
      <c r="X172" s="49">
        <v>2.167936</v>
      </c>
      <c r="Y172" s="49">
        <v>0</v>
      </c>
      <c r="Z172" s="49">
        <v>0</v>
      </c>
      <c r="AA172" s="71">
        <v>172</v>
      </c>
      <c r="AB172" s="71"/>
      <c r="AC172" s="72"/>
      <c r="AD172" s="78" t="s">
        <v>2150</v>
      </c>
      <c r="AE172" s="78">
        <v>1</v>
      </c>
      <c r="AF172" s="78">
        <v>423027</v>
      </c>
      <c r="AG172" s="78">
        <v>149490</v>
      </c>
      <c r="AH172" s="78">
        <v>12</v>
      </c>
      <c r="AI172" s="78"/>
      <c r="AJ172" s="78" t="s">
        <v>2552</v>
      </c>
      <c r="AK172" s="78" t="s">
        <v>2848</v>
      </c>
      <c r="AL172" s="83" t="s">
        <v>3109</v>
      </c>
      <c r="AM172" s="78"/>
      <c r="AN172" s="80">
        <v>42281.726377314815</v>
      </c>
      <c r="AO172" s="83" t="s">
        <v>3337</v>
      </c>
      <c r="AP172" s="78" t="b">
        <v>1</v>
      </c>
      <c r="AQ172" s="78" t="b">
        <v>0</v>
      </c>
      <c r="AR172" s="78" t="b">
        <v>0</v>
      </c>
      <c r="AS172" s="78" t="s">
        <v>1909</v>
      </c>
      <c r="AT172" s="78">
        <v>4375</v>
      </c>
      <c r="AU172" s="83" t="s">
        <v>3559</v>
      </c>
      <c r="AV172" s="78" t="b">
        <v>0</v>
      </c>
      <c r="AW172" s="78" t="s">
        <v>3704</v>
      </c>
      <c r="AX172" s="83" t="s">
        <v>3873</v>
      </c>
      <c r="AY172" s="78" t="s">
        <v>66</v>
      </c>
      <c r="AZ172" s="78" t="str">
        <f>REPLACE(INDEX(GroupVertices[Group],MATCH(Vertices[[#This Row],[Vertex]],GroupVertices[Vertex],0)),1,1,"")</f>
        <v>18</v>
      </c>
      <c r="BA172" s="48" t="s">
        <v>793</v>
      </c>
      <c r="BB172" s="48" t="s">
        <v>793</v>
      </c>
      <c r="BC172" s="48" t="s">
        <v>816</v>
      </c>
      <c r="BD172" s="48" t="s">
        <v>816</v>
      </c>
      <c r="BE172" s="48"/>
      <c r="BF172" s="48"/>
      <c r="BG172" s="120" t="s">
        <v>5185</v>
      </c>
      <c r="BH172" s="120" t="s">
        <v>5185</v>
      </c>
      <c r="BI172" s="120" t="s">
        <v>4974</v>
      </c>
      <c r="BJ172" s="120" t="s">
        <v>4974</v>
      </c>
      <c r="BK172" s="120">
        <v>0</v>
      </c>
      <c r="BL172" s="123">
        <v>0</v>
      </c>
      <c r="BM172" s="120">
        <v>3</v>
      </c>
      <c r="BN172" s="123">
        <v>7.317073170731708</v>
      </c>
      <c r="BO172" s="120">
        <v>0</v>
      </c>
      <c r="BP172" s="123">
        <v>0</v>
      </c>
      <c r="BQ172" s="120">
        <v>38</v>
      </c>
      <c r="BR172" s="123">
        <v>92.6829268292683</v>
      </c>
      <c r="BS172" s="120">
        <v>41</v>
      </c>
      <c r="BT172" s="2"/>
      <c r="BU172" s="3"/>
      <c r="BV172" s="3"/>
      <c r="BW172" s="3"/>
      <c r="BX172" s="3"/>
    </row>
    <row r="173" spans="1:76" ht="15">
      <c r="A173" s="64" t="s">
        <v>332</v>
      </c>
      <c r="B173" s="65"/>
      <c r="C173" s="65" t="s">
        <v>64</v>
      </c>
      <c r="D173" s="66">
        <v>163.22064505186705</v>
      </c>
      <c r="E173" s="68"/>
      <c r="F173" s="100" t="s">
        <v>969</v>
      </c>
      <c r="G173" s="65"/>
      <c r="H173" s="69" t="s">
        <v>332</v>
      </c>
      <c r="I173" s="70"/>
      <c r="J173" s="70"/>
      <c r="K173" s="69" t="s">
        <v>4308</v>
      </c>
      <c r="L173" s="73">
        <v>1</v>
      </c>
      <c r="M173" s="74">
        <v>6501.94873046875</v>
      </c>
      <c r="N173" s="74">
        <v>979.3138427734375</v>
      </c>
      <c r="O173" s="75"/>
      <c r="P173" s="76"/>
      <c r="Q173" s="76"/>
      <c r="R173" s="86"/>
      <c r="S173" s="48">
        <v>0</v>
      </c>
      <c r="T173" s="48">
        <v>1</v>
      </c>
      <c r="U173" s="49">
        <v>0</v>
      </c>
      <c r="V173" s="49">
        <v>0.2</v>
      </c>
      <c r="W173" s="49">
        <v>0</v>
      </c>
      <c r="X173" s="49">
        <v>0.610686</v>
      </c>
      <c r="Y173" s="49">
        <v>0</v>
      </c>
      <c r="Z173" s="49">
        <v>0</v>
      </c>
      <c r="AA173" s="71">
        <v>173</v>
      </c>
      <c r="AB173" s="71"/>
      <c r="AC173" s="72"/>
      <c r="AD173" s="78" t="s">
        <v>332</v>
      </c>
      <c r="AE173" s="78">
        <v>4942</v>
      </c>
      <c r="AF173" s="78">
        <v>3504</v>
      </c>
      <c r="AG173" s="78">
        <v>70680</v>
      </c>
      <c r="AH173" s="78">
        <v>2142</v>
      </c>
      <c r="AI173" s="78"/>
      <c r="AJ173" s="78" t="s">
        <v>2553</v>
      </c>
      <c r="AK173" s="78" t="s">
        <v>2886</v>
      </c>
      <c r="AL173" s="83" t="s">
        <v>3110</v>
      </c>
      <c r="AM173" s="78"/>
      <c r="AN173" s="80">
        <v>39692.08975694444</v>
      </c>
      <c r="AO173" s="83" t="s">
        <v>3338</v>
      </c>
      <c r="AP173" s="78" t="b">
        <v>0</v>
      </c>
      <c r="AQ173" s="78" t="b">
        <v>0</v>
      </c>
      <c r="AR173" s="78" t="b">
        <v>0</v>
      </c>
      <c r="AS173" s="78" t="s">
        <v>1909</v>
      </c>
      <c r="AT173" s="78">
        <v>73</v>
      </c>
      <c r="AU173" s="83" t="s">
        <v>3559</v>
      </c>
      <c r="AV173" s="78" t="b">
        <v>0</v>
      </c>
      <c r="AW173" s="78" t="s">
        <v>3704</v>
      </c>
      <c r="AX173" s="83" t="s">
        <v>3874</v>
      </c>
      <c r="AY173" s="78" t="s">
        <v>66</v>
      </c>
      <c r="AZ173" s="78" t="str">
        <f>REPLACE(INDEX(GroupVertices[Group],MATCH(Vertices[[#This Row],[Vertex]],GroupVertices[Vertex],0)),1,1,"")</f>
        <v>18</v>
      </c>
      <c r="BA173" s="48"/>
      <c r="BB173" s="48"/>
      <c r="BC173" s="48"/>
      <c r="BD173" s="48"/>
      <c r="BE173" s="48"/>
      <c r="BF173" s="48"/>
      <c r="BG173" s="120" t="s">
        <v>5184</v>
      </c>
      <c r="BH173" s="120" t="s">
        <v>5184</v>
      </c>
      <c r="BI173" s="120" t="s">
        <v>5299</v>
      </c>
      <c r="BJ173" s="120" t="s">
        <v>5299</v>
      </c>
      <c r="BK173" s="120">
        <v>0</v>
      </c>
      <c r="BL173" s="123">
        <v>0</v>
      </c>
      <c r="BM173" s="120">
        <v>1</v>
      </c>
      <c r="BN173" s="123">
        <v>4.545454545454546</v>
      </c>
      <c r="BO173" s="120">
        <v>0</v>
      </c>
      <c r="BP173" s="123">
        <v>0</v>
      </c>
      <c r="BQ173" s="120">
        <v>21</v>
      </c>
      <c r="BR173" s="123">
        <v>95.45454545454545</v>
      </c>
      <c r="BS173" s="120">
        <v>22</v>
      </c>
      <c r="BT173" s="2"/>
      <c r="BU173" s="3"/>
      <c r="BV173" s="3"/>
      <c r="BW173" s="3"/>
      <c r="BX173" s="3"/>
    </row>
    <row r="174" spans="1:76" ht="15">
      <c r="A174" s="64" t="s">
        <v>334</v>
      </c>
      <c r="B174" s="65"/>
      <c r="C174" s="65" t="s">
        <v>64</v>
      </c>
      <c r="D174" s="66">
        <v>162.68034240476493</v>
      </c>
      <c r="E174" s="68"/>
      <c r="F174" s="100" t="s">
        <v>970</v>
      </c>
      <c r="G174" s="65"/>
      <c r="H174" s="69" t="s">
        <v>334</v>
      </c>
      <c r="I174" s="70"/>
      <c r="J174" s="70"/>
      <c r="K174" s="69" t="s">
        <v>4309</v>
      </c>
      <c r="L174" s="73">
        <v>1</v>
      </c>
      <c r="M174" s="74">
        <v>6501.94873046875</v>
      </c>
      <c r="N174" s="74">
        <v>561.7085571289062</v>
      </c>
      <c r="O174" s="75"/>
      <c r="P174" s="76"/>
      <c r="Q174" s="76"/>
      <c r="R174" s="86"/>
      <c r="S174" s="48">
        <v>0</v>
      </c>
      <c r="T174" s="48">
        <v>1</v>
      </c>
      <c r="U174" s="49">
        <v>0</v>
      </c>
      <c r="V174" s="49">
        <v>0.2</v>
      </c>
      <c r="W174" s="49">
        <v>0</v>
      </c>
      <c r="X174" s="49">
        <v>0.610686</v>
      </c>
      <c r="Y174" s="49">
        <v>0</v>
      </c>
      <c r="Z174" s="49">
        <v>0</v>
      </c>
      <c r="AA174" s="71">
        <v>174</v>
      </c>
      <c r="AB174" s="71"/>
      <c r="AC174" s="72"/>
      <c r="AD174" s="78" t="s">
        <v>2151</v>
      </c>
      <c r="AE174" s="78">
        <v>4047</v>
      </c>
      <c r="AF174" s="78">
        <v>1953</v>
      </c>
      <c r="AG174" s="78">
        <v>163777</v>
      </c>
      <c r="AH174" s="78">
        <v>158267</v>
      </c>
      <c r="AI174" s="78"/>
      <c r="AJ174" s="78" t="s">
        <v>2554</v>
      </c>
      <c r="AK174" s="78" t="s">
        <v>2887</v>
      </c>
      <c r="AL174" s="78"/>
      <c r="AM174" s="78"/>
      <c r="AN174" s="80">
        <v>42764.82372685185</v>
      </c>
      <c r="AO174" s="83" t="s">
        <v>3339</v>
      </c>
      <c r="AP174" s="78" t="b">
        <v>1</v>
      </c>
      <c r="AQ174" s="78" t="b">
        <v>0</v>
      </c>
      <c r="AR174" s="78" t="b">
        <v>1</v>
      </c>
      <c r="AS174" s="78" t="s">
        <v>1909</v>
      </c>
      <c r="AT174" s="78">
        <v>5</v>
      </c>
      <c r="AU174" s="78"/>
      <c r="AV174" s="78" t="b">
        <v>0</v>
      </c>
      <c r="AW174" s="78" t="s">
        <v>3704</v>
      </c>
      <c r="AX174" s="83" t="s">
        <v>3875</v>
      </c>
      <c r="AY174" s="78" t="s">
        <v>66</v>
      </c>
      <c r="AZ174" s="78" t="str">
        <f>REPLACE(INDEX(GroupVertices[Group],MATCH(Vertices[[#This Row],[Vertex]],GroupVertices[Vertex],0)),1,1,"")</f>
        <v>18</v>
      </c>
      <c r="BA174" s="48"/>
      <c r="BB174" s="48"/>
      <c r="BC174" s="48"/>
      <c r="BD174" s="48"/>
      <c r="BE174" s="48"/>
      <c r="BF174" s="48"/>
      <c r="BG174" s="120" t="s">
        <v>5184</v>
      </c>
      <c r="BH174" s="120" t="s">
        <v>5184</v>
      </c>
      <c r="BI174" s="120" t="s">
        <v>5299</v>
      </c>
      <c r="BJ174" s="120" t="s">
        <v>5299</v>
      </c>
      <c r="BK174" s="120">
        <v>0</v>
      </c>
      <c r="BL174" s="123">
        <v>0</v>
      </c>
      <c r="BM174" s="120">
        <v>1</v>
      </c>
      <c r="BN174" s="123">
        <v>4.545454545454546</v>
      </c>
      <c r="BO174" s="120">
        <v>0</v>
      </c>
      <c r="BP174" s="123">
        <v>0</v>
      </c>
      <c r="BQ174" s="120">
        <v>21</v>
      </c>
      <c r="BR174" s="123">
        <v>95.45454545454545</v>
      </c>
      <c r="BS174" s="120">
        <v>22</v>
      </c>
      <c r="BT174" s="2"/>
      <c r="BU174" s="3"/>
      <c r="BV174" s="3"/>
      <c r="BW174" s="3"/>
      <c r="BX174" s="3"/>
    </row>
    <row r="175" spans="1:76" ht="15">
      <c r="A175" s="64" t="s">
        <v>335</v>
      </c>
      <c r="B175" s="65"/>
      <c r="C175" s="65" t="s">
        <v>64</v>
      </c>
      <c r="D175" s="66">
        <v>162.67128510700564</v>
      </c>
      <c r="E175" s="68"/>
      <c r="F175" s="100" t="s">
        <v>971</v>
      </c>
      <c r="G175" s="65"/>
      <c r="H175" s="69" t="s">
        <v>335</v>
      </c>
      <c r="I175" s="70"/>
      <c r="J175" s="70"/>
      <c r="K175" s="69" t="s">
        <v>4310</v>
      </c>
      <c r="L175" s="73">
        <v>1</v>
      </c>
      <c r="M175" s="74">
        <v>8823.029296875</v>
      </c>
      <c r="N175" s="74">
        <v>1858.6376953125</v>
      </c>
      <c r="O175" s="75"/>
      <c r="P175" s="76"/>
      <c r="Q175" s="76"/>
      <c r="R175" s="86"/>
      <c r="S175" s="48">
        <v>2</v>
      </c>
      <c r="T175" s="48">
        <v>1</v>
      </c>
      <c r="U175" s="49">
        <v>0</v>
      </c>
      <c r="V175" s="49">
        <v>1</v>
      </c>
      <c r="W175" s="49">
        <v>0</v>
      </c>
      <c r="X175" s="49">
        <v>1.298244</v>
      </c>
      <c r="Y175" s="49">
        <v>0</v>
      </c>
      <c r="Z175" s="49">
        <v>0</v>
      </c>
      <c r="AA175" s="71">
        <v>175</v>
      </c>
      <c r="AB175" s="71"/>
      <c r="AC175" s="72"/>
      <c r="AD175" s="78" t="s">
        <v>2152</v>
      </c>
      <c r="AE175" s="78">
        <v>279</v>
      </c>
      <c r="AF175" s="78">
        <v>1927</v>
      </c>
      <c r="AG175" s="78">
        <v>17840</v>
      </c>
      <c r="AH175" s="78">
        <v>23</v>
      </c>
      <c r="AI175" s="78"/>
      <c r="AJ175" s="78" t="s">
        <v>2555</v>
      </c>
      <c r="AK175" s="78" t="s">
        <v>1945</v>
      </c>
      <c r="AL175" s="83" t="s">
        <v>3111</v>
      </c>
      <c r="AM175" s="78"/>
      <c r="AN175" s="80">
        <v>40953.5875</v>
      </c>
      <c r="AO175" s="78"/>
      <c r="AP175" s="78" t="b">
        <v>0</v>
      </c>
      <c r="AQ175" s="78" t="b">
        <v>0</v>
      </c>
      <c r="AR175" s="78" t="b">
        <v>0</v>
      </c>
      <c r="AS175" s="78" t="s">
        <v>1909</v>
      </c>
      <c r="AT175" s="78">
        <v>30</v>
      </c>
      <c r="AU175" s="83" t="s">
        <v>3559</v>
      </c>
      <c r="AV175" s="78" t="b">
        <v>0</v>
      </c>
      <c r="AW175" s="78" t="s">
        <v>3704</v>
      </c>
      <c r="AX175" s="83" t="s">
        <v>3876</v>
      </c>
      <c r="AY175" s="78" t="s">
        <v>66</v>
      </c>
      <c r="AZ175" s="78" t="str">
        <f>REPLACE(INDEX(GroupVertices[Group],MATCH(Vertices[[#This Row],[Vertex]],GroupVertices[Vertex],0)),1,1,"")</f>
        <v>39</v>
      </c>
      <c r="BA175" s="48" t="s">
        <v>794</v>
      </c>
      <c r="BB175" s="48" t="s">
        <v>794</v>
      </c>
      <c r="BC175" s="48" t="s">
        <v>817</v>
      </c>
      <c r="BD175" s="48" t="s">
        <v>817</v>
      </c>
      <c r="BE175" s="48"/>
      <c r="BF175" s="48"/>
      <c r="BG175" s="120" t="s">
        <v>5186</v>
      </c>
      <c r="BH175" s="120" t="s">
        <v>5186</v>
      </c>
      <c r="BI175" s="120" t="s">
        <v>5300</v>
      </c>
      <c r="BJ175" s="120" t="s">
        <v>5300</v>
      </c>
      <c r="BK175" s="120">
        <v>0</v>
      </c>
      <c r="BL175" s="123">
        <v>0</v>
      </c>
      <c r="BM175" s="120">
        <v>0</v>
      </c>
      <c r="BN175" s="123">
        <v>0</v>
      </c>
      <c r="BO175" s="120">
        <v>0</v>
      </c>
      <c r="BP175" s="123">
        <v>0</v>
      </c>
      <c r="BQ175" s="120">
        <v>23</v>
      </c>
      <c r="BR175" s="123">
        <v>100</v>
      </c>
      <c r="BS175" s="120">
        <v>23</v>
      </c>
      <c r="BT175" s="2"/>
      <c r="BU175" s="3"/>
      <c r="BV175" s="3"/>
      <c r="BW175" s="3"/>
      <c r="BX175" s="3"/>
    </row>
    <row r="176" spans="1:76" ht="15">
      <c r="A176" s="64" t="s">
        <v>336</v>
      </c>
      <c r="B176" s="65"/>
      <c r="C176" s="65" t="s">
        <v>64</v>
      </c>
      <c r="D176" s="66">
        <v>162.84929584373626</v>
      </c>
      <c r="E176" s="68"/>
      <c r="F176" s="100" t="s">
        <v>972</v>
      </c>
      <c r="G176" s="65"/>
      <c r="H176" s="69" t="s">
        <v>336</v>
      </c>
      <c r="I176" s="70"/>
      <c r="J176" s="70"/>
      <c r="K176" s="69" t="s">
        <v>4311</v>
      </c>
      <c r="L176" s="73">
        <v>1</v>
      </c>
      <c r="M176" s="74">
        <v>8823.029296875</v>
      </c>
      <c r="N176" s="74">
        <v>1529.2587890625</v>
      </c>
      <c r="O176" s="75"/>
      <c r="P176" s="76"/>
      <c r="Q176" s="76"/>
      <c r="R176" s="86"/>
      <c r="S176" s="48">
        <v>0</v>
      </c>
      <c r="T176" s="48">
        <v>1</v>
      </c>
      <c r="U176" s="49">
        <v>0</v>
      </c>
      <c r="V176" s="49">
        <v>1</v>
      </c>
      <c r="W176" s="49">
        <v>0</v>
      </c>
      <c r="X176" s="49">
        <v>0.701754</v>
      </c>
      <c r="Y176" s="49">
        <v>0</v>
      </c>
      <c r="Z176" s="49">
        <v>0</v>
      </c>
      <c r="AA176" s="71">
        <v>176</v>
      </c>
      <c r="AB176" s="71"/>
      <c r="AC176" s="72"/>
      <c r="AD176" s="78" t="s">
        <v>2153</v>
      </c>
      <c r="AE176" s="78">
        <v>2791</v>
      </c>
      <c r="AF176" s="78">
        <v>2438</v>
      </c>
      <c r="AG176" s="78">
        <v>17948</v>
      </c>
      <c r="AH176" s="78">
        <v>18108</v>
      </c>
      <c r="AI176" s="78"/>
      <c r="AJ176" s="78" t="s">
        <v>2556</v>
      </c>
      <c r="AK176" s="78" t="s">
        <v>2888</v>
      </c>
      <c r="AL176" s="83" t="s">
        <v>3112</v>
      </c>
      <c r="AM176" s="78"/>
      <c r="AN176" s="80">
        <v>39618.48869212963</v>
      </c>
      <c r="AO176" s="78"/>
      <c r="AP176" s="78" t="b">
        <v>0</v>
      </c>
      <c r="AQ176" s="78" t="b">
        <v>0</v>
      </c>
      <c r="AR176" s="78" t="b">
        <v>0</v>
      </c>
      <c r="AS176" s="78" t="s">
        <v>1909</v>
      </c>
      <c r="AT176" s="78">
        <v>86</v>
      </c>
      <c r="AU176" s="83" t="s">
        <v>3559</v>
      </c>
      <c r="AV176" s="78" t="b">
        <v>0</v>
      </c>
      <c r="AW176" s="78" t="s">
        <v>3704</v>
      </c>
      <c r="AX176" s="83" t="s">
        <v>3877</v>
      </c>
      <c r="AY176" s="78" t="s">
        <v>66</v>
      </c>
      <c r="AZ176" s="78" t="str">
        <f>REPLACE(INDEX(GroupVertices[Group],MATCH(Vertices[[#This Row],[Vertex]],GroupVertices[Vertex],0)),1,1,"")</f>
        <v>39</v>
      </c>
      <c r="BA176" s="48"/>
      <c r="BB176" s="48"/>
      <c r="BC176" s="48"/>
      <c r="BD176" s="48"/>
      <c r="BE176" s="48"/>
      <c r="BF176" s="48"/>
      <c r="BG176" s="120" t="s">
        <v>5187</v>
      </c>
      <c r="BH176" s="120" t="s">
        <v>5187</v>
      </c>
      <c r="BI176" s="120" t="s">
        <v>5301</v>
      </c>
      <c r="BJ176" s="120" t="s">
        <v>5301</v>
      </c>
      <c r="BK176" s="120">
        <v>0</v>
      </c>
      <c r="BL176" s="123">
        <v>0</v>
      </c>
      <c r="BM176" s="120">
        <v>0</v>
      </c>
      <c r="BN176" s="123">
        <v>0</v>
      </c>
      <c r="BO176" s="120">
        <v>0</v>
      </c>
      <c r="BP176" s="123">
        <v>0</v>
      </c>
      <c r="BQ176" s="120">
        <v>25</v>
      </c>
      <c r="BR176" s="123">
        <v>100</v>
      </c>
      <c r="BS176" s="120">
        <v>25</v>
      </c>
      <c r="BT176" s="2"/>
      <c r="BU176" s="3"/>
      <c r="BV176" s="3"/>
      <c r="BW176" s="3"/>
      <c r="BX176" s="3"/>
    </row>
    <row r="177" spans="1:76" ht="15">
      <c r="A177" s="64" t="s">
        <v>337</v>
      </c>
      <c r="B177" s="65"/>
      <c r="C177" s="65" t="s">
        <v>64</v>
      </c>
      <c r="D177" s="66">
        <v>162.10520399705018</v>
      </c>
      <c r="E177" s="68"/>
      <c r="F177" s="100" t="s">
        <v>973</v>
      </c>
      <c r="G177" s="65"/>
      <c r="H177" s="69" t="s">
        <v>337</v>
      </c>
      <c r="I177" s="70"/>
      <c r="J177" s="70"/>
      <c r="K177" s="69" t="s">
        <v>4312</v>
      </c>
      <c r="L177" s="73">
        <v>1</v>
      </c>
      <c r="M177" s="74">
        <v>6926.53271484375</v>
      </c>
      <c r="N177" s="74">
        <v>9428.46875</v>
      </c>
      <c r="O177" s="75"/>
      <c r="P177" s="76"/>
      <c r="Q177" s="76"/>
      <c r="R177" s="86"/>
      <c r="S177" s="48">
        <v>1</v>
      </c>
      <c r="T177" s="48">
        <v>1</v>
      </c>
      <c r="U177" s="49">
        <v>0</v>
      </c>
      <c r="V177" s="49">
        <v>0</v>
      </c>
      <c r="W177" s="49">
        <v>0</v>
      </c>
      <c r="X177" s="49">
        <v>0.999999</v>
      </c>
      <c r="Y177" s="49">
        <v>0</v>
      </c>
      <c r="Z177" s="49" t="s">
        <v>5710</v>
      </c>
      <c r="AA177" s="71">
        <v>177</v>
      </c>
      <c r="AB177" s="71"/>
      <c r="AC177" s="72"/>
      <c r="AD177" s="78" t="s">
        <v>2154</v>
      </c>
      <c r="AE177" s="78">
        <v>526</v>
      </c>
      <c r="AF177" s="78">
        <v>302</v>
      </c>
      <c r="AG177" s="78">
        <v>7529</v>
      </c>
      <c r="AH177" s="78">
        <v>17301</v>
      </c>
      <c r="AI177" s="78"/>
      <c r="AJ177" s="78" t="s">
        <v>2557</v>
      </c>
      <c r="AK177" s="78" t="s">
        <v>2889</v>
      </c>
      <c r="AL177" s="83" t="s">
        <v>3113</v>
      </c>
      <c r="AM177" s="78"/>
      <c r="AN177" s="80">
        <v>41915.3669212963</v>
      </c>
      <c r="AO177" s="83" t="s">
        <v>3340</v>
      </c>
      <c r="AP177" s="78" t="b">
        <v>0</v>
      </c>
      <c r="AQ177" s="78" t="b">
        <v>0</v>
      </c>
      <c r="AR177" s="78" t="b">
        <v>1</v>
      </c>
      <c r="AS177" s="78" t="s">
        <v>1909</v>
      </c>
      <c r="AT177" s="78">
        <v>14</v>
      </c>
      <c r="AU177" s="83" t="s">
        <v>3559</v>
      </c>
      <c r="AV177" s="78" t="b">
        <v>0</v>
      </c>
      <c r="AW177" s="78" t="s">
        <v>3704</v>
      </c>
      <c r="AX177" s="83" t="s">
        <v>3878</v>
      </c>
      <c r="AY177" s="78" t="s">
        <v>66</v>
      </c>
      <c r="AZ177" s="78" t="str">
        <f>REPLACE(INDEX(GroupVertices[Group],MATCH(Vertices[[#This Row],[Vertex]],GroupVertices[Vertex],0)),1,1,"")</f>
        <v>5</v>
      </c>
      <c r="BA177" s="48" t="s">
        <v>795</v>
      </c>
      <c r="BB177" s="48" t="s">
        <v>795</v>
      </c>
      <c r="BC177" s="48" t="s">
        <v>801</v>
      </c>
      <c r="BD177" s="48" t="s">
        <v>801</v>
      </c>
      <c r="BE177" s="48"/>
      <c r="BF177" s="48"/>
      <c r="BG177" s="120" t="s">
        <v>5188</v>
      </c>
      <c r="BH177" s="120" t="s">
        <v>5188</v>
      </c>
      <c r="BI177" s="120" t="s">
        <v>5302</v>
      </c>
      <c r="BJ177" s="120" t="s">
        <v>5302</v>
      </c>
      <c r="BK177" s="120">
        <v>1</v>
      </c>
      <c r="BL177" s="123">
        <v>3.3333333333333335</v>
      </c>
      <c r="BM177" s="120">
        <v>2</v>
      </c>
      <c r="BN177" s="123">
        <v>6.666666666666667</v>
      </c>
      <c r="BO177" s="120">
        <v>0</v>
      </c>
      <c r="BP177" s="123">
        <v>0</v>
      </c>
      <c r="BQ177" s="120">
        <v>27</v>
      </c>
      <c r="BR177" s="123">
        <v>90</v>
      </c>
      <c r="BS177" s="120">
        <v>30</v>
      </c>
      <c r="BT177" s="2"/>
      <c r="BU177" s="3"/>
      <c r="BV177" s="3"/>
      <c r="BW177" s="3"/>
      <c r="BX177" s="3"/>
    </row>
    <row r="178" spans="1:76" ht="15">
      <c r="A178" s="64" t="s">
        <v>339</v>
      </c>
      <c r="B178" s="65"/>
      <c r="C178" s="65" t="s">
        <v>64</v>
      </c>
      <c r="D178" s="66">
        <v>162.33964866597327</v>
      </c>
      <c r="E178" s="68"/>
      <c r="F178" s="100" t="s">
        <v>974</v>
      </c>
      <c r="G178" s="65"/>
      <c r="H178" s="69" t="s">
        <v>339</v>
      </c>
      <c r="I178" s="70"/>
      <c r="J178" s="70"/>
      <c r="K178" s="69" t="s">
        <v>4313</v>
      </c>
      <c r="L178" s="73">
        <v>1</v>
      </c>
      <c r="M178" s="74">
        <v>9289.1943359375</v>
      </c>
      <c r="N178" s="74">
        <v>4928.9189453125</v>
      </c>
      <c r="O178" s="75"/>
      <c r="P178" s="76"/>
      <c r="Q178" s="76"/>
      <c r="R178" s="86"/>
      <c r="S178" s="48">
        <v>0</v>
      </c>
      <c r="T178" s="48">
        <v>1</v>
      </c>
      <c r="U178" s="49">
        <v>0</v>
      </c>
      <c r="V178" s="49">
        <v>0.333333</v>
      </c>
      <c r="W178" s="49">
        <v>0</v>
      </c>
      <c r="X178" s="49">
        <v>0.638297</v>
      </c>
      <c r="Y178" s="49">
        <v>0</v>
      </c>
      <c r="Z178" s="49">
        <v>0</v>
      </c>
      <c r="AA178" s="71">
        <v>178</v>
      </c>
      <c r="AB178" s="71"/>
      <c r="AC178" s="72"/>
      <c r="AD178" s="78" t="s">
        <v>2155</v>
      </c>
      <c r="AE178" s="78">
        <v>566</v>
      </c>
      <c r="AF178" s="78">
        <v>975</v>
      </c>
      <c r="AG178" s="78">
        <v>157137</v>
      </c>
      <c r="AH178" s="78">
        <v>142289</v>
      </c>
      <c r="AI178" s="78"/>
      <c r="AJ178" s="78" t="s">
        <v>2558</v>
      </c>
      <c r="AK178" s="78" t="s">
        <v>2890</v>
      </c>
      <c r="AL178" s="78"/>
      <c r="AM178" s="78"/>
      <c r="AN178" s="80">
        <v>42512.75234953704</v>
      </c>
      <c r="AO178" s="83" t="s">
        <v>3341</v>
      </c>
      <c r="AP178" s="78" t="b">
        <v>1</v>
      </c>
      <c r="AQ178" s="78" t="b">
        <v>0</v>
      </c>
      <c r="AR178" s="78" t="b">
        <v>0</v>
      </c>
      <c r="AS178" s="78" t="s">
        <v>3554</v>
      </c>
      <c r="AT178" s="78">
        <v>11</v>
      </c>
      <c r="AU178" s="78"/>
      <c r="AV178" s="78" t="b">
        <v>0</v>
      </c>
      <c r="AW178" s="78" t="s">
        <v>3704</v>
      </c>
      <c r="AX178" s="83" t="s">
        <v>3879</v>
      </c>
      <c r="AY178" s="78" t="s">
        <v>66</v>
      </c>
      <c r="AZ178" s="78" t="str">
        <f>REPLACE(INDEX(GroupVertices[Group],MATCH(Vertices[[#This Row],[Vertex]],GroupVertices[Vertex],0)),1,1,"")</f>
        <v>24</v>
      </c>
      <c r="BA178" s="48"/>
      <c r="BB178" s="48"/>
      <c r="BC178" s="48"/>
      <c r="BD178" s="48"/>
      <c r="BE178" s="48"/>
      <c r="BF178" s="48"/>
      <c r="BG178" s="120" t="s">
        <v>5166</v>
      </c>
      <c r="BH178" s="120" t="s">
        <v>5166</v>
      </c>
      <c r="BI178" s="120" t="s">
        <v>5282</v>
      </c>
      <c r="BJ178" s="120" t="s">
        <v>5282</v>
      </c>
      <c r="BK178" s="120">
        <v>0</v>
      </c>
      <c r="BL178" s="123">
        <v>0</v>
      </c>
      <c r="BM178" s="120">
        <v>0</v>
      </c>
      <c r="BN178" s="123">
        <v>0</v>
      </c>
      <c r="BO178" s="120">
        <v>0</v>
      </c>
      <c r="BP178" s="123">
        <v>0</v>
      </c>
      <c r="BQ178" s="120">
        <v>23</v>
      </c>
      <c r="BR178" s="123">
        <v>100</v>
      </c>
      <c r="BS178" s="120">
        <v>23</v>
      </c>
      <c r="BT178" s="2"/>
      <c r="BU178" s="3"/>
      <c r="BV178" s="3"/>
      <c r="BW178" s="3"/>
      <c r="BX178" s="3"/>
    </row>
    <row r="179" spans="1:76" ht="15">
      <c r="A179" s="64" t="s">
        <v>340</v>
      </c>
      <c r="B179" s="65"/>
      <c r="C179" s="65" t="s">
        <v>64</v>
      </c>
      <c r="D179" s="66">
        <v>162.06897480601305</v>
      </c>
      <c r="E179" s="68"/>
      <c r="F179" s="100" t="s">
        <v>975</v>
      </c>
      <c r="G179" s="65"/>
      <c r="H179" s="69" t="s">
        <v>340</v>
      </c>
      <c r="I179" s="70"/>
      <c r="J179" s="70"/>
      <c r="K179" s="69" t="s">
        <v>4314</v>
      </c>
      <c r="L179" s="73">
        <v>1134.7298224904366</v>
      </c>
      <c r="M179" s="74">
        <v>4510.33154296875</v>
      </c>
      <c r="N179" s="74">
        <v>6619.4912109375</v>
      </c>
      <c r="O179" s="75"/>
      <c r="P179" s="76"/>
      <c r="Q179" s="76"/>
      <c r="R179" s="86"/>
      <c r="S179" s="48">
        <v>0</v>
      </c>
      <c r="T179" s="48">
        <v>46</v>
      </c>
      <c r="U179" s="49">
        <v>2070</v>
      </c>
      <c r="V179" s="49">
        <v>0.021739</v>
      </c>
      <c r="W179" s="49">
        <v>0</v>
      </c>
      <c r="X179" s="49">
        <v>21.67565</v>
      </c>
      <c r="Y179" s="49">
        <v>0</v>
      </c>
      <c r="Z179" s="49">
        <v>0</v>
      </c>
      <c r="AA179" s="71">
        <v>179</v>
      </c>
      <c r="AB179" s="71"/>
      <c r="AC179" s="72"/>
      <c r="AD179" s="78" t="s">
        <v>2156</v>
      </c>
      <c r="AE179" s="78">
        <v>223</v>
      </c>
      <c r="AF179" s="78">
        <v>198</v>
      </c>
      <c r="AG179" s="78">
        <v>5706</v>
      </c>
      <c r="AH179" s="78">
        <v>15174</v>
      </c>
      <c r="AI179" s="78"/>
      <c r="AJ179" s="78" t="s">
        <v>2559</v>
      </c>
      <c r="AK179" s="78" t="s">
        <v>2891</v>
      </c>
      <c r="AL179" s="78"/>
      <c r="AM179" s="78"/>
      <c r="AN179" s="80">
        <v>41084.16138888889</v>
      </c>
      <c r="AO179" s="83" t="s">
        <v>3342</v>
      </c>
      <c r="AP179" s="78" t="b">
        <v>0</v>
      </c>
      <c r="AQ179" s="78" t="b">
        <v>0</v>
      </c>
      <c r="AR179" s="78" t="b">
        <v>0</v>
      </c>
      <c r="AS179" s="78" t="s">
        <v>1910</v>
      </c>
      <c r="AT179" s="78">
        <v>0</v>
      </c>
      <c r="AU179" s="83" t="s">
        <v>3559</v>
      </c>
      <c r="AV179" s="78" t="b">
        <v>0</v>
      </c>
      <c r="AW179" s="78" t="s">
        <v>3704</v>
      </c>
      <c r="AX179" s="83" t="s">
        <v>3880</v>
      </c>
      <c r="AY179" s="78" t="s">
        <v>66</v>
      </c>
      <c r="AZ179" s="78" t="str">
        <f>REPLACE(INDEX(GroupVertices[Group],MATCH(Vertices[[#This Row],[Vertex]],GroupVertices[Vertex],0)),1,1,"")</f>
        <v>3</v>
      </c>
      <c r="BA179" s="48"/>
      <c r="BB179" s="48"/>
      <c r="BC179" s="48"/>
      <c r="BD179" s="48"/>
      <c r="BE179" s="48"/>
      <c r="BF179" s="48"/>
      <c r="BG179" s="120" t="s">
        <v>5189</v>
      </c>
      <c r="BH179" s="120" t="s">
        <v>5189</v>
      </c>
      <c r="BI179" s="120" t="s">
        <v>5303</v>
      </c>
      <c r="BJ179" s="120" t="s">
        <v>5303</v>
      </c>
      <c r="BK179" s="120">
        <v>0</v>
      </c>
      <c r="BL179" s="123">
        <v>0</v>
      </c>
      <c r="BM179" s="120">
        <v>0</v>
      </c>
      <c r="BN179" s="123">
        <v>0</v>
      </c>
      <c r="BO179" s="120">
        <v>0</v>
      </c>
      <c r="BP179" s="123">
        <v>0</v>
      </c>
      <c r="BQ179" s="120">
        <v>82</v>
      </c>
      <c r="BR179" s="123">
        <v>100</v>
      </c>
      <c r="BS179" s="120">
        <v>82</v>
      </c>
      <c r="BT179" s="2"/>
      <c r="BU179" s="3"/>
      <c r="BV179" s="3"/>
      <c r="BW179" s="3"/>
      <c r="BX179" s="3"/>
    </row>
    <row r="180" spans="1:76" ht="15">
      <c r="A180" s="64" t="s">
        <v>578</v>
      </c>
      <c r="B180" s="65"/>
      <c r="C180" s="65" t="s">
        <v>64</v>
      </c>
      <c r="D180" s="66">
        <v>162.10241713620118</v>
      </c>
      <c r="E180" s="68"/>
      <c r="F180" s="100" t="s">
        <v>3636</v>
      </c>
      <c r="G180" s="65"/>
      <c r="H180" s="69" t="s">
        <v>578</v>
      </c>
      <c r="I180" s="70"/>
      <c r="J180" s="70"/>
      <c r="K180" s="69" t="s">
        <v>4315</v>
      </c>
      <c r="L180" s="73">
        <v>1</v>
      </c>
      <c r="M180" s="74">
        <v>4983.931640625</v>
      </c>
      <c r="N180" s="74">
        <v>4409.0908203125</v>
      </c>
      <c r="O180" s="75"/>
      <c r="P180" s="76"/>
      <c r="Q180" s="76"/>
      <c r="R180" s="86"/>
      <c r="S180" s="48">
        <v>1</v>
      </c>
      <c r="T180" s="48">
        <v>0</v>
      </c>
      <c r="U180" s="49">
        <v>0</v>
      </c>
      <c r="V180" s="49">
        <v>0.010989</v>
      </c>
      <c r="W180" s="49">
        <v>0</v>
      </c>
      <c r="X180" s="49">
        <v>0.550528</v>
      </c>
      <c r="Y180" s="49">
        <v>0</v>
      </c>
      <c r="Z180" s="49">
        <v>0</v>
      </c>
      <c r="AA180" s="71">
        <v>180</v>
      </c>
      <c r="AB180" s="71"/>
      <c r="AC180" s="72"/>
      <c r="AD180" s="78" t="s">
        <v>2157</v>
      </c>
      <c r="AE180" s="78">
        <v>63</v>
      </c>
      <c r="AF180" s="78">
        <v>294</v>
      </c>
      <c r="AG180" s="78">
        <v>3104</v>
      </c>
      <c r="AH180" s="78">
        <v>2522</v>
      </c>
      <c r="AI180" s="78"/>
      <c r="AJ180" s="78" t="s">
        <v>2560</v>
      </c>
      <c r="AK180" s="78" t="s">
        <v>2891</v>
      </c>
      <c r="AL180" s="78"/>
      <c r="AM180" s="78"/>
      <c r="AN180" s="80">
        <v>42738.94228009259</v>
      </c>
      <c r="AO180" s="83" t="s">
        <v>3343</v>
      </c>
      <c r="AP180" s="78" t="b">
        <v>1</v>
      </c>
      <c r="AQ180" s="78" t="b">
        <v>0</v>
      </c>
      <c r="AR180" s="78" t="b">
        <v>0</v>
      </c>
      <c r="AS180" s="78" t="s">
        <v>1910</v>
      </c>
      <c r="AT180" s="78">
        <v>2</v>
      </c>
      <c r="AU180" s="78"/>
      <c r="AV180" s="78" t="b">
        <v>0</v>
      </c>
      <c r="AW180" s="78" t="s">
        <v>3704</v>
      </c>
      <c r="AX180" s="83" t="s">
        <v>3881</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579</v>
      </c>
      <c r="B181" s="65"/>
      <c r="C181" s="65" t="s">
        <v>64</v>
      </c>
      <c r="D181" s="66">
        <v>162.09928191774603</v>
      </c>
      <c r="E181" s="68"/>
      <c r="F181" s="100" t="s">
        <v>3637</v>
      </c>
      <c r="G181" s="65"/>
      <c r="H181" s="69" t="s">
        <v>579</v>
      </c>
      <c r="I181" s="70"/>
      <c r="J181" s="70"/>
      <c r="K181" s="69" t="s">
        <v>4316</v>
      </c>
      <c r="L181" s="73">
        <v>1</v>
      </c>
      <c r="M181" s="74">
        <v>4723.595703125</v>
      </c>
      <c r="N181" s="74">
        <v>8167.35888671875</v>
      </c>
      <c r="O181" s="75"/>
      <c r="P181" s="76"/>
      <c r="Q181" s="76"/>
      <c r="R181" s="86"/>
      <c r="S181" s="48">
        <v>1</v>
      </c>
      <c r="T181" s="48">
        <v>0</v>
      </c>
      <c r="U181" s="49">
        <v>0</v>
      </c>
      <c r="V181" s="49">
        <v>0.010989</v>
      </c>
      <c r="W181" s="49">
        <v>0</v>
      </c>
      <c r="X181" s="49">
        <v>0.550528</v>
      </c>
      <c r="Y181" s="49">
        <v>0</v>
      </c>
      <c r="Z181" s="49">
        <v>0</v>
      </c>
      <c r="AA181" s="71">
        <v>181</v>
      </c>
      <c r="AB181" s="71"/>
      <c r="AC181" s="72"/>
      <c r="AD181" s="78" t="s">
        <v>2158</v>
      </c>
      <c r="AE181" s="78">
        <v>174</v>
      </c>
      <c r="AF181" s="78">
        <v>285</v>
      </c>
      <c r="AG181" s="78">
        <v>61900</v>
      </c>
      <c r="AH181" s="78">
        <v>34897</v>
      </c>
      <c r="AI181" s="78"/>
      <c r="AJ181" s="78" t="s">
        <v>2561</v>
      </c>
      <c r="AK181" s="78" t="s">
        <v>2892</v>
      </c>
      <c r="AL181" s="83" t="s">
        <v>3114</v>
      </c>
      <c r="AM181" s="78"/>
      <c r="AN181" s="80">
        <v>40986.77515046296</v>
      </c>
      <c r="AO181" s="83" t="s">
        <v>3344</v>
      </c>
      <c r="AP181" s="78" t="b">
        <v>1</v>
      </c>
      <c r="AQ181" s="78" t="b">
        <v>0</v>
      </c>
      <c r="AR181" s="78" t="b">
        <v>1</v>
      </c>
      <c r="AS181" s="78" t="s">
        <v>1910</v>
      </c>
      <c r="AT181" s="78">
        <v>106</v>
      </c>
      <c r="AU181" s="83" t="s">
        <v>3559</v>
      </c>
      <c r="AV181" s="78" t="b">
        <v>0</v>
      </c>
      <c r="AW181" s="78" t="s">
        <v>3704</v>
      </c>
      <c r="AX181" s="83" t="s">
        <v>3882</v>
      </c>
      <c r="AY181" s="78" t="s">
        <v>65</v>
      </c>
      <c r="AZ181" s="78" t="str">
        <f>REPLACE(INDEX(GroupVertices[Group],MATCH(Vertices[[#This Row],[Vertex]],GroupVertices[Vertex],0)),1,1,"")</f>
        <v>3</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580</v>
      </c>
      <c r="B182" s="65"/>
      <c r="C182" s="65" t="s">
        <v>64</v>
      </c>
      <c r="D182" s="66">
        <v>162.00731550972864</v>
      </c>
      <c r="E182" s="68"/>
      <c r="F182" s="100" t="s">
        <v>3638</v>
      </c>
      <c r="G182" s="65"/>
      <c r="H182" s="69" t="s">
        <v>580</v>
      </c>
      <c r="I182" s="70"/>
      <c r="J182" s="70"/>
      <c r="K182" s="69" t="s">
        <v>4317</v>
      </c>
      <c r="L182" s="73">
        <v>1</v>
      </c>
      <c r="M182" s="74">
        <v>4640.4091796875</v>
      </c>
      <c r="N182" s="74">
        <v>4629.39306640625</v>
      </c>
      <c r="O182" s="75"/>
      <c r="P182" s="76"/>
      <c r="Q182" s="76"/>
      <c r="R182" s="86"/>
      <c r="S182" s="48">
        <v>1</v>
      </c>
      <c r="T182" s="48">
        <v>0</v>
      </c>
      <c r="U182" s="49">
        <v>0</v>
      </c>
      <c r="V182" s="49">
        <v>0.010989</v>
      </c>
      <c r="W182" s="49">
        <v>0</v>
      </c>
      <c r="X182" s="49">
        <v>0.550528</v>
      </c>
      <c r="Y182" s="49">
        <v>0</v>
      </c>
      <c r="Z182" s="49">
        <v>0</v>
      </c>
      <c r="AA182" s="71">
        <v>182</v>
      </c>
      <c r="AB182" s="71"/>
      <c r="AC182" s="72"/>
      <c r="AD182" s="78" t="s">
        <v>2159</v>
      </c>
      <c r="AE182" s="78">
        <v>368</v>
      </c>
      <c r="AF182" s="78">
        <v>21</v>
      </c>
      <c r="AG182" s="78">
        <v>775</v>
      </c>
      <c r="AH182" s="78">
        <v>602</v>
      </c>
      <c r="AI182" s="78"/>
      <c r="AJ182" s="78"/>
      <c r="AK182" s="78" t="s">
        <v>2810</v>
      </c>
      <c r="AL182" s="78"/>
      <c r="AM182" s="78"/>
      <c r="AN182" s="80">
        <v>43292.399189814816</v>
      </c>
      <c r="AO182" s="83" t="s">
        <v>3345</v>
      </c>
      <c r="AP182" s="78" t="b">
        <v>1</v>
      </c>
      <c r="AQ182" s="78" t="b">
        <v>0</v>
      </c>
      <c r="AR182" s="78" t="b">
        <v>0</v>
      </c>
      <c r="AS182" s="78" t="s">
        <v>1910</v>
      </c>
      <c r="AT182" s="78">
        <v>0</v>
      </c>
      <c r="AU182" s="78"/>
      <c r="AV182" s="78" t="b">
        <v>0</v>
      </c>
      <c r="AW182" s="78" t="s">
        <v>3704</v>
      </c>
      <c r="AX182" s="83" t="s">
        <v>3883</v>
      </c>
      <c r="AY182" s="78" t="s">
        <v>65</v>
      </c>
      <c r="AZ182" s="78" t="str">
        <f>REPLACE(INDEX(GroupVertices[Group],MATCH(Vertices[[#This Row],[Vertex]],GroupVertices[Vertex],0)),1,1,"")</f>
        <v>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581</v>
      </c>
      <c r="B183" s="65"/>
      <c r="C183" s="65" t="s">
        <v>64</v>
      </c>
      <c r="D183" s="66">
        <v>162.02995875412688</v>
      </c>
      <c r="E183" s="68"/>
      <c r="F183" s="100" t="s">
        <v>3639</v>
      </c>
      <c r="G183" s="65"/>
      <c r="H183" s="69" t="s">
        <v>581</v>
      </c>
      <c r="I183" s="70"/>
      <c r="J183" s="70"/>
      <c r="K183" s="69" t="s">
        <v>4318</v>
      </c>
      <c r="L183" s="73">
        <v>1</v>
      </c>
      <c r="M183" s="74">
        <v>4764.54296875</v>
      </c>
      <c r="N183" s="74">
        <v>7076.16552734375</v>
      </c>
      <c r="O183" s="75"/>
      <c r="P183" s="76"/>
      <c r="Q183" s="76"/>
      <c r="R183" s="86"/>
      <c r="S183" s="48">
        <v>1</v>
      </c>
      <c r="T183" s="48">
        <v>0</v>
      </c>
      <c r="U183" s="49">
        <v>0</v>
      </c>
      <c r="V183" s="49">
        <v>0.010989</v>
      </c>
      <c r="W183" s="49">
        <v>0</v>
      </c>
      <c r="X183" s="49">
        <v>0.550528</v>
      </c>
      <c r="Y183" s="49">
        <v>0</v>
      </c>
      <c r="Z183" s="49">
        <v>0</v>
      </c>
      <c r="AA183" s="71">
        <v>183</v>
      </c>
      <c r="AB183" s="71"/>
      <c r="AC183" s="72"/>
      <c r="AD183" s="78" t="s">
        <v>2160</v>
      </c>
      <c r="AE183" s="78">
        <v>168</v>
      </c>
      <c r="AF183" s="78">
        <v>86</v>
      </c>
      <c r="AG183" s="78">
        <v>1461</v>
      </c>
      <c r="AH183" s="78">
        <v>6951</v>
      </c>
      <c r="AI183" s="78"/>
      <c r="AJ183" s="78"/>
      <c r="AK183" s="78" t="s">
        <v>2810</v>
      </c>
      <c r="AL183" s="78"/>
      <c r="AM183" s="78"/>
      <c r="AN183" s="80">
        <v>43179.56989583333</v>
      </c>
      <c r="AO183" s="83" t="s">
        <v>3346</v>
      </c>
      <c r="AP183" s="78" t="b">
        <v>1</v>
      </c>
      <c r="AQ183" s="78" t="b">
        <v>0</v>
      </c>
      <c r="AR183" s="78" t="b">
        <v>1</v>
      </c>
      <c r="AS183" s="78" t="s">
        <v>1910</v>
      </c>
      <c r="AT183" s="78">
        <v>0</v>
      </c>
      <c r="AU183" s="78"/>
      <c r="AV183" s="78" t="b">
        <v>0</v>
      </c>
      <c r="AW183" s="78" t="s">
        <v>3704</v>
      </c>
      <c r="AX183" s="83" t="s">
        <v>3884</v>
      </c>
      <c r="AY183" s="78" t="s">
        <v>65</v>
      </c>
      <c r="AZ183" s="78" t="str">
        <f>REPLACE(INDEX(GroupVertices[Group],MATCH(Vertices[[#This Row],[Vertex]],GroupVertices[Vertex],0)),1,1,"")</f>
        <v>3</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582</v>
      </c>
      <c r="B184" s="65"/>
      <c r="C184" s="65" t="s">
        <v>64</v>
      </c>
      <c r="D184" s="66">
        <v>162.68870298731196</v>
      </c>
      <c r="E184" s="68"/>
      <c r="F184" s="100" t="s">
        <v>3640</v>
      </c>
      <c r="G184" s="65"/>
      <c r="H184" s="69" t="s">
        <v>582</v>
      </c>
      <c r="I184" s="70"/>
      <c r="J184" s="70"/>
      <c r="K184" s="69" t="s">
        <v>4319</v>
      </c>
      <c r="L184" s="73">
        <v>1</v>
      </c>
      <c r="M184" s="74">
        <v>4281.248046875</v>
      </c>
      <c r="N184" s="74">
        <v>3696.240234375</v>
      </c>
      <c r="O184" s="75"/>
      <c r="P184" s="76"/>
      <c r="Q184" s="76"/>
      <c r="R184" s="86"/>
      <c r="S184" s="48">
        <v>1</v>
      </c>
      <c r="T184" s="48">
        <v>0</v>
      </c>
      <c r="U184" s="49">
        <v>0</v>
      </c>
      <c r="V184" s="49">
        <v>0.010989</v>
      </c>
      <c r="W184" s="49">
        <v>0</v>
      </c>
      <c r="X184" s="49">
        <v>0.550528</v>
      </c>
      <c r="Y184" s="49">
        <v>0</v>
      </c>
      <c r="Z184" s="49">
        <v>0</v>
      </c>
      <c r="AA184" s="71">
        <v>184</v>
      </c>
      <c r="AB184" s="71"/>
      <c r="AC184" s="72"/>
      <c r="AD184" s="78" t="s">
        <v>2161</v>
      </c>
      <c r="AE184" s="78">
        <v>1030</v>
      </c>
      <c r="AF184" s="78">
        <v>1977</v>
      </c>
      <c r="AG184" s="78">
        <v>145926</v>
      </c>
      <c r="AH184" s="78">
        <v>5078</v>
      </c>
      <c r="AI184" s="78"/>
      <c r="AJ184" s="78" t="s">
        <v>2562</v>
      </c>
      <c r="AK184" s="78" t="s">
        <v>2893</v>
      </c>
      <c r="AL184" s="83" t="s">
        <v>3115</v>
      </c>
      <c r="AM184" s="78"/>
      <c r="AN184" s="80">
        <v>41230.192719907405</v>
      </c>
      <c r="AO184" s="83" t="s">
        <v>3347</v>
      </c>
      <c r="AP184" s="78" t="b">
        <v>0</v>
      </c>
      <c r="AQ184" s="78" t="b">
        <v>0</v>
      </c>
      <c r="AR184" s="78" t="b">
        <v>0</v>
      </c>
      <c r="AS184" s="78" t="s">
        <v>1910</v>
      </c>
      <c r="AT184" s="78">
        <v>136</v>
      </c>
      <c r="AU184" s="83" t="s">
        <v>3559</v>
      </c>
      <c r="AV184" s="78" t="b">
        <v>0</v>
      </c>
      <c r="AW184" s="78" t="s">
        <v>3704</v>
      </c>
      <c r="AX184" s="83" t="s">
        <v>3885</v>
      </c>
      <c r="AY184" s="78" t="s">
        <v>65</v>
      </c>
      <c r="AZ184" s="78" t="str">
        <f>REPLACE(INDEX(GroupVertices[Group],MATCH(Vertices[[#This Row],[Vertex]],GroupVertices[Vertex],0)),1,1,"")</f>
        <v>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583</v>
      </c>
      <c r="B185" s="65"/>
      <c r="C185" s="65" t="s">
        <v>64</v>
      </c>
      <c r="D185" s="66">
        <v>162.08186403743971</v>
      </c>
      <c r="E185" s="68"/>
      <c r="F185" s="100" t="s">
        <v>3641</v>
      </c>
      <c r="G185" s="65"/>
      <c r="H185" s="69" t="s">
        <v>583</v>
      </c>
      <c r="I185" s="70"/>
      <c r="J185" s="70"/>
      <c r="K185" s="69" t="s">
        <v>4320</v>
      </c>
      <c r="L185" s="73">
        <v>1</v>
      </c>
      <c r="M185" s="74">
        <v>4436.109375</v>
      </c>
      <c r="N185" s="74">
        <v>3761.19775390625</v>
      </c>
      <c r="O185" s="75"/>
      <c r="P185" s="76"/>
      <c r="Q185" s="76"/>
      <c r="R185" s="86"/>
      <c r="S185" s="48">
        <v>1</v>
      </c>
      <c r="T185" s="48">
        <v>0</v>
      </c>
      <c r="U185" s="49">
        <v>0</v>
      </c>
      <c r="V185" s="49">
        <v>0.010989</v>
      </c>
      <c r="W185" s="49">
        <v>0</v>
      </c>
      <c r="X185" s="49">
        <v>0.550528</v>
      </c>
      <c r="Y185" s="49">
        <v>0</v>
      </c>
      <c r="Z185" s="49">
        <v>0</v>
      </c>
      <c r="AA185" s="71">
        <v>185</v>
      </c>
      <c r="AB185" s="71"/>
      <c r="AC185" s="72"/>
      <c r="AD185" s="78" t="s">
        <v>2162</v>
      </c>
      <c r="AE185" s="78">
        <v>510</v>
      </c>
      <c r="AF185" s="78">
        <v>235</v>
      </c>
      <c r="AG185" s="78">
        <v>21012</v>
      </c>
      <c r="AH185" s="78">
        <v>6990</v>
      </c>
      <c r="AI185" s="78"/>
      <c r="AJ185" s="78" t="s">
        <v>2563</v>
      </c>
      <c r="AK185" s="78"/>
      <c r="AL185" s="78"/>
      <c r="AM185" s="78"/>
      <c r="AN185" s="80">
        <v>40969.79483796296</v>
      </c>
      <c r="AO185" s="83" t="s">
        <v>3348</v>
      </c>
      <c r="AP185" s="78" t="b">
        <v>1</v>
      </c>
      <c r="AQ185" s="78" t="b">
        <v>0</v>
      </c>
      <c r="AR185" s="78" t="b">
        <v>1</v>
      </c>
      <c r="AS185" s="78" t="s">
        <v>1910</v>
      </c>
      <c r="AT185" s="78">
        <v>13</v>
      </c>
      <c r="AU185" s="83" t="s">
        <v>3559</v>
      </c>
      <c r="AV185" s="78" t="b">
        <v>0</v>
      </c>
      <c r="AW185" s="78" t="s">
        <v>3704</v>
      </c>
      <c r="AX185" s="83" t="s">
        <v>3886</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584</v>
      </c>
      <c r="B186" s="65"/>
      <c r="C186" s="65" t="s">
        <v>64</v>
      </c>
      <c r="D186" s="66">
        <v>162.02961039652075</v>
      </c>
      <c r="E186" s="68"/>
      <c r="F186" s="100" t="s">
        <v>3642</v>
      </c>
      <c r="G186" s="65"/>
      <c r="H186" s="69" t="s">
        <v>584</v>
      </c>
      <c r="I186" s="70"/>
      <c r="J186" s="70"/>
      <c r="K186" s="69" t="s">
        <v>4321</v>
      </c>
      <c r="L186" s="73">
        <v>1</v>
      </c>
      <c r="M186" s="74">
        <v>4016.95361328125</v>
      </c>
      <c r="N186" s="74">
        <v>7247.1416015625</v>
      </c>
      <c r="O186" s="75"/>
      <c r="P186" s="76"/>
      <c r="Q186" s="76"/>
      <c r="R186" s="86"/>
      <c r="S186" s="48">
        <v>1</v>
      </c>
      <c r="T186" s="48">
        <v>0</v>
      </c>
      <c r="U186" s="49">
        <v>0</v>
      </c>
      <c r="V186" s="49">
        <v>0.010989</v>
      </c>
      <c r="W186" s="49">
        <v>0</v>
      </c>
      <c r="X186" s="49">
        <v>0.550528</v>
      </c>
      <c r="Y186" s="49">
        <v>0</v>
      </c>
      <c r="Z186" s="49">
        <v>0</v>
      </c>
      <c r="AA186" s="71">
        <v>186</v>
      </c>
      <c r="AB186" s="71"/>
      <c r="AC186" s="72"/>
      <c r="AD186" s="78" t="s">
        <v>2163</v>
      </c>
      <c r="AE186" s="78">
        <v>89</v>
      </c>
      <c r="AF186" s="78">
        <v>85</v>
      </c>
      <c r="AG186" s="78">
        <v>1068</v>
      </c>
      <c r="AH186" s="78">
        <v>1999</v>
      </c>
      <c r="AI186" s="78"/>
      <c r="AJ186" s="78" t="s">
        <v>2564</v>
      </c>
      <c r="AK186" s="78" t="s">
        <v>2894</v>
      </c>
      <c r="AL186" s="83" t="s">
        <v>3116</v>
      </c>
      <c r="AM186" s="78"/>
      <c r="AN186" s="80">
        <v>41222.39462962963</v>
      </c>
      <c r="AO186" s="83" t="s">
        <v>3349</v>
      </c>
      <c r="AP186" s="78" t="b">
        <v>0</v>
      </c>
      <c r="AQ186" s="78" t="b">
        <v>0</v>
      </c>
      <c r="AR186" s="78" t="b">
        <v>1</v>
      </c>
      <c r="AS186" s="78" t="s">
        <v>1910</v>
      </c>
      <c r="AT186" s="78">
        <v>0</v>
      </c>
      <c r="AU186" s="83" t="s">
        <v>3559</v>
      </c>
      <c r="AV186" s="78" t="b">
        <v>0</v>
      </c>
      <c r="AW186" s="78" t="s">
        <v>3704</v>
      </c>
      <c r="AX186" s="83" t="s">
        <v>3887</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585</v>
      </c>
      <c r="B187" s="65"/>
      <c r="C187" s="65" t="s">
        <v>64</v>
      </c>
      <c r="D187" s="66">
        <v>162.2278258744067</v>
      </c>
      <c r="E187" s="68"/>
      <c r="F187" s="100" t="s">
        <v>3643</v>
      </c>
      <c r="G187" s="65"/>
      <c r="H187" s="69" t="s">
        <v>585</v>
      </c>
      <c r="I187" s="70"/>
      <c r="J187" s="70"/>
      <c r="K187" s="69" t="s">
        <v>4322</v>
      </c>
      <c r="L187" s="73">
        <v>1</v>
      </c>
      <c r="M187" s="74">
        <v>4330.625</v>
      </c>
      <c r="N187" s="74">
        <v>8954.4990234375</v>
      </c>
      <c r="O187" s="75"/>
      <c r="P187" s="76"/>
      <c r="Q187" s="76"/>
      <c r="R187" s="86"/>
      <c r="S187" s="48">
        <v>1</v>
      </c>
      <c r="T187" s="48">
        <v>0</v>
      </c>
      <c r="U187" s="49">
        <v>0</v>
      </c>
      <c r="V187" s="49">
        <v>0.010989</v>
      </c>
      <c r="W187" s="49">
        <v>0</v>
      </c>
      <c r="X187" s="49">
        <v>0.550528</v>
      </c>
      <c r="Y187" s="49">
        <v>0</v>
      </c>
      <c r="Z187" s="49">
        <v>0</v>
      </c>
      <c r="AA187" s="71">
        <v>187</v>
      </c>
      <c r="AB187" s="71"/>
      <c r="AC187" s="72"/>
      <c r="AD187" s="78" t="s">
        <v>2164</v>
      </c>
      <c r="AE187" s="78">
        <v>953</v>
      </c>
      <c r="AF187" s="78">
        <v>654</v>
      </c>
      <c r="AG187" s="78">
        <v>31949</v>
      </c>
      <c r="AH187" s="78">
        <v>11088</v>
      </c>
      <c r="AI187" s="78"/>
      <c r="AJ187" s="78" t="s">
        <v>2565</v>
      </c>
      <c r="AK187" s="78" t="s">
        <v>2891</v>
      </c>
      <c r="AL187" s="83" t="s">
        <v>3117</v>
      </c>
      <c r="AM187" s="78"/>
      <c r="AN187" s="80">
        <v>42566.72362268518</v>
      </c>
      <c r="AO187" s="83" t="s">
        <v>3350</v>
      </c>
      <c r="AP187" s="78" t="b">
        <v>0</v>
      </c>
      <c r="AQ187" s="78" t="b">
        <v>0</v>
      </c>
      <c r="AR187" s="78" t="b">
        <v>0</v>
      </c>
      <c r="AS187" s="78" t="s">
        <v>1910</v>
      </c>
      <c r="AT187" s="78">
        <v>28</v>
      </c>
      <c r="AU187" s="83" t="s">
        <v>3559</v>
      </c>
      <c r="AV187" s="78" t="b">
        <v>0</v>
      </c>
      <c r="AW187" s="78" t="s">
        <v>3704</v>
      </c>
      <c r="AX187" s="83" t="s">
        <v>3888</v>
      </c>
      <c r="AY187" s="78" t="s">
        <v>65</v>
      </c>
      <c r="AZ187" s="78" t="str">
        <f>REPLACE(INDEX(GroupVertices[Group],MATCH(Vertices[[#This Row],[Vertex]],GroupVertices[Vertex],0)),1,1,"")</f>
        <v>3</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586</v>
      </c>
      <c r="B188" s="65"/>
      <c r="C188" s="65" t="s">
        <v>64</v>
      </c>
      <c r="D188" s="66">
        <v>162.0553888593741</v>
      </c>
      <c r="E188" s="68"/>
      <c r="F188" s="100" t="s">
        <v>3644</v>
      </c>
      <c r="G188" s="65"/>
      <c r="H188" s="69" t="s">
        <v>586</v>
      </c>
      <c r="I188" s="70"/>
      <c r="J188" s="70"/>
      <c r="K188" s="69" t="s">
        <v>4323</v>
      </c>
      <c r="L188" s="73">
        <v>1</v>
      </c>
      <c r="M188" s="74">
        <v>4036.212890625</v>
      </c>
      <c r="N188" s="74">
        <v>6235.16162109375</v>
      </c>
      <c r="O188" s="75"/>
      <c r="P188" s="76"/>
      <c r="Q188" s="76"/>
      <c r="R188" s="86"/>
      <c r="S188" s="48">
        <v>1</v>
      </c>
      <c r="T188" s="48">
        <v>0</v>
      </c>
      <c r="U188" s="49">
        <v>0</v>
      </c>
      <c r="V188" s="49">
        <v>0.010989</v>
      </c>
      <c r="W188" s="49">
        <v>0</v>
      </c>
      <c r="X188" s="49">
        <v>0.550528</v>
      </c>
      <c r="Y188" s="49">
        <v>0</v>
      </c>
      <c r="Z188" s="49">
        <v>0</v>
      </c>
      <c r="AA188" s="71">
        <v>188</v>
      </c>
      <c r="AB188" s="71"/>
      <c r="AC188" s="72"/>
      <c r="AD188" s="78" t="s">
        <v>2165</v>
      </c>
      <c r="AE188" s="78">
        <v>271</v>
      </c>
      <c r="AF188" s="78">
        <v>159</v>
      </c>
      <c r="AG188" s="78">
        <v>12915</v>
      </c>
      <c r="AH188" s="78">
        <v>3545</v>
      </c>
      <c r="AI188" s="78"/>
      <c r="AJ188" s="78" t="s">
        <v>2566</v>
      </c>
      <c r="AK188" s="78" t="s">
        <v>2895</v>
      </c>
      <c r="AL188" s="78"/>
      <c r="AM188" s="78"/>
      <c r="AN188" s="80">
        <v>41648.62893518519</v>
      </c>
      <c r="AO188" s="83" t="s">
        <v>3351</v>
      </c>
      <c r="AP188" s="78" t="b">
        <v>1</v>
      </c>
      <c r="AQ188" s="78" t="b">
        <v>0</v>
      </c>
      <c r="AR188" s="78" t="b">
        <v>0</v>
      </c>
      <c r="AS188" s="78" t="s">
        <v>1910</v>
      </c>
      <c r="AT188" s="78">
        <v>15</v>
      </c>
      <c r="AU188" s="83" t="s">
        <v>3559</v>
      </c>
      <c r="AV188" s="78" t="b">
        <v>0</v>
      </c>
      <c r="AW188" s="78" t="s">
        <v>3704</v>
      </c>
      <c r="AX188" s="83" t="s">
        <v>3889</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587</v>
      </c>
      <c r="B189" s="65"/>
      <c r="C189" s="65" t="s">
        <v>64</v>
      </c>
      <c r="D189" s="66">
        <v>162.18114595518574</v>
      </c>
      <c r="E189" s="68"/>
      <c r="F189" s="100" t="s">
        <v>3645</v>
      </c>
      <c r="G189" s="65"/>
      <c r="H189" s="69" t="s">
        <v>587</v>
      </c>
      <c r="I189" s="70"/>
      <c r="J189" s="70"/>
      <c r="K189" s="69" t="s">
        <v>4324</v>
      </c>
      <c r="L189" s="73">
        <v>1</v>
      </c>
      <c r="M189" s="74">
        <v>5152.091796875</v>
      </c>
      <c r="N189" s="74">
        <v>7926.09375</v>
      </c>
      <c r="O189" s="75"/>
      <c r="P189" s="76"/>
      <c r="Q189" s="76"/>
      <c r="R189" s="86"/>
      <c r="S189" s="48">
        <v>1</v>
      </c>
      <c r="T189" s="48">
        <v>0</v>
      </c>
      <c r="U189" s="49">
        <v>0</v>
      </c>
      <c r="V189" s="49">
        <v>0.010989</v>
      </c>
      <c r="W189" s="49">
        <v>0</v>
      </c>
      <c r="X189" s="49">
        <v>0.550528</v>
      </c>
      <c r="Y189" s="49">
        <v>0</v>
      </c>
      <c r="Z189" s="49">
        <v>0</v>
      </c>
      <c r="AA189" s="71">
        <v>189</v>
      </c>
      <c r="AB189" s="71"/>
      <c r="AC189" s="72"/>
      <c r="AD189" s="78" t="s">
        <v>2166</v>
      </c>
      <c r="AE189" s="78">
        <v>894</v>
      </c>
      <c r="AF189" s="78">
        <v>520</v>
      </c>
      <c r="AG189" s="78">
        <v>3097</v>
      </c>
      <c r="AH189" s="78">
        <v>9</v>
      </c>
      <c r="AI189" s="78"/>
      <c r="AJ189" s="78" t="s">
        <v>2567</v>
      </c>
      <c r="AK189" s="78" t="s">
        <v>2896</v>
      </c>
      <c r="AL189" s="78"/>
      <c r="AM189" s="78"/>
      <c r="AN189" s="80">
        <v>43393.53736111111</v>
      </c>
      <c r="AO189" s="83" t="s">
        <v>3352</v>
      </c>
      <c r="AP189" s="78" t="b">
        <v>1</v>
      </c>
      <c r="AQ189" s="78" t="b">
        <v>0</v>
      </c>
      <c r="AR189" s="78" t="b">
        <v>0</v>
      </c>
      <c r="AS189" s="78" t="s">
        <v>1910</v>
      </c>
      <c r="AT189" s="78">
        <v>2</v>
      </c>
      <c r="AU189" s="78"/>
      <c r="AV189" s="78" t="b">
        <v>0</v>
      </c>
      <c r="AW189" s="78" t="s">
        <v>3704</v>
      </c>
      <c r="AX189" s="83" t="s">
        <v>3890</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588</v>
      </c>
      <c r="B190" s="65"/>
      <c r="C190" s="65" t="s">
        <v>64</v>
      </c>
      <c r="D190" s="66">
        <v>162.02543010524724</v>
      </c>
      <c r="E190" s="68"/>
      <c r="F190" s="100" t="s">
        <v>3646</v>
      </c>
      <c r="G190" s="65"/>
      <c r="H190" s="69" t="s">
        <v>588</v>
      </c>
      <c r="I190" s="70"/>
      <c r="J190" s="70"/>
      <c r="K190" s="69" t="s">
        <v>4325</v>
      </c>
      <c r="L190" s="73">
        <v>1</v>
      </c>
      <c r="M190" s="74">
        <v>5156.2998046875</v>
      </c>
      <c r="N190" s="74">
        <v>6618.359375</v>
      </c>
      <c r="O190" s="75"/>
      <c r="P190" s="76"/>
      <c r="Q190" s="76"/>
      <c r="R190" s="86"/>
      <c r="S190" s="48">
        <v>1</v>
      </c>
      <c r="T190" s="48">
        <v>0</v>
      </c>
      <c r="U190" s="49">
        <v>0</v>
      </c>
      <c r="V190" s="49">
        <v>0.010989</v>
      </c>
      <c r="W190" s="49">
        <v>0</v>
      </c>
      <c r="X190" s="49">
        <v>0.550528</v>
      </c>
      <c r="Y190" s="49">
        <v>0</v>
      </c>
      <c r="Z190" s="49">
        <v>0</v>
      </c>
      <c r="AA190" s="71">
        <v>190</v>
      </c>
      <c r="AB190" s="71"/>
      <c r="AC190" s="72"/>
      <c r="AD190" s="78" t="s">
        <v>2167</v>
      </c>
      <c r="AE190" s="78">
        <v>204</v>
      </c>
      <c r="AF190" s="78">
        <v>73</v>
      </c>
      <c r="AG190" s="78">
        <v>5051</v>
      </c>
      <c r="AH190" s="78">
        <v>2002</v>
      </c>
      <c r="AI190" s="78"/>
      <c r="AJ190" s="78" t="s">
        <v>2568</v>
      </c>
      <c r="AK190" s="78" t="s">
        <v>2897</v>
      </c>
      <c r="AL190" s="78"/>
      <c r="AM190" s="78"/>
      <c r="AN190" s="80">
        <v>43339.82224537037</v>
      </c>
      <c r="AO190" s="83" t="s">
        <v>3353</v>
      </c>
      <c r="AP190" s="78" t="b">
        <v>1</v>
      </c>
      <c r="AQ190" s="78" t="b">
        <v>0</v>
      </c>
      <c r="AR190" s="78" t="b">
        <v>0</v>
      </c>
      <c r="AS190" s="78" t="s">
        <v>1910</v>
      </c>
      <c r="AT190" s="78">
        <v>1</v>
      </c>
      <c r="AU190" s="78"/>
      <c r="AV190" s="78" t="b">
        <v>0</v>
      </c>
      <c r="AW190" s="78" t="s">
        <v>3704</v>
      </c>
      <c r="AX190" s="83" t="s">
        <v>3891</v>
      </c>
      <c r="AY190" s="78" t="s">
        <v>65</v>
      </c>
      <c r="AZ190" s="78" t="str">
        <f>REPLACE(INDEX(GroupVertices[Group],MATCH(Vertices[[#This Row],[Vertex]],GroupVertices[Vertex],0)),1,1,"")</f>
        <v>3</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589</v>
      </c>
      <c r="B191" s="65"/>
      <c r="C191" s="65" t="s">
        <v>64</v>
      </c>
      <c r="D191" s="66">
        <v>162.02403667482272</v>
      </c>
      <c r="E191" s="68"/>
      <c r="F191" s="100" t="s">
        <v>3647</v>
      </c>
      <c r="G191" s="65"/>
      <c r="H191" s="69" t="s">
        <v>589</v>
      </c>
      <c r="I191" s="70"/>
      <c r="J191" s="70"/>
      <c r="K191" s="69" t="s">
        <v>4326</v>
      </c>
      <c r="L191" s="73">
        <v>1</v>
      </c>
      <c r="M191" s="74">
        <v>4554.0244140625</v>
      </c>
      <c r="N191" s="74">
        <v>8842.0673828125</v>
      </c>
      <c r="O191" s="75"/>
      <c r="P191" s="76"/>
      <c r="Q191" s="76"/>
      <c r="R191" s="86"/>
      <c r="S191" s="48">
        <v>1</v>
      </c>
      <c r="T191" s="48">
        <v>0</v>
      </c>
      <c r="U191" s="49">
        <v>0</v>
      </c>
      <c r="V191" s="49">
        <v>0.010989</v>
      </c>
      <c r="W191" s="49">
        <v>0</v>
      </c>
      <c r="X191" s="49">
        <v>0.550528</v>
      </c>
      <c r="Y191" s="49">
        <v>0</v>
      </c>
      <c r="Z191" s="49">
        <v>0</v>
      </c>
      <c r="AA191" s="71">
        <v>191</v>
      </c>
      <c r="AB191" s="71"/>
      <c r="AC191" s="72"/>
      <c r="AD191" s="78" t="s">
        <v>2168</v>
      </c>
      <c r="AE191" s="78">
        <v>46</v>
      </c>
      <c r="AF191" s="78">
        <v>69</v>
      </c>
      <c r="AG191" s="78">
        <v>2687</v>
      </c>
      <c r="AH191" s="78">
        <v>2083</v>
      </c>
      <c r="AI191" s="78"/>
      <c r="AJ191" s="78" t="s">
        <v>2569</v>
      </c>
      <c r="AK191" s="78" t="s">
        <v>2891</v>
      </c>
      <c r="AL191" s="78"/>
      <c r="AM191" s="78"/>
      <c r="AN191" s="80">
        <v>42769.689988425926</v>
      </c>
      <c r="AO191" s="83" t="s">
        <v>3354</v>
      </c>
      <c r="AP191" s="78" t="b">
        <v>1</v>
      </c>
      <c r="AQ191" s="78" t="b">
        <v>0</v>
      </c>
      <c r="AR191" s="78" t="b">
        <v>0</v>
      </c>
      <c r="AS191" s="78" t="s">
        <v>1910</v>
      </c>
      <c r="AT191" s="78">
        <v>1</v>
      </c>
      <c r="AU191" s="78"/>
      <c r="AV191" s="78" t="b">
        <v>0</v>
      </c>
      <c r="AW191" s="78" t="s">
        <v>3704</v>
      </c>
      <c r="AX191" s="83" t="s">
        <v>3892</v>
      </c>
      <c r="AY191" s="78" t="s">
        <v>65</v>
      </c>
      <c r="AZ191" s="78" t="str">
        <f>REPLACE(INDEX(GroupVertices[Group],MATCH(Vertices[[#This Row],[Vertex]],GroupVertices[Vertex],0)),1,1,"")</f>
        <v>3</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590</v>
      </c>
      <c r="B192" s="65"/>
      <c r="C192" s="65" t="s">
        <v>64</v>
      </c>
      <c r="D192" s="66">
        <v>162.03204889976362</v>
      </c>
      <c r="E192" s="68"/>
      <c r="F192" s="100" t="s">
        <v>3648</v>
      </c>
      <c r="G192" s="65"/>
      <c r="H192" s="69" t="s">
        <v>590</v>
      </c>
      <c r="I192" s="70"/>
      <c r="J192" s="70"/>
      <c r="K192" s="69" t="s">
        <v>4327</v>
      </c>
      <c r="L192" s="73">
        <v>1</v>
      </c>
      <c r="M192" s="74">
        <v>4917.30419921875</v>
      </c>
      <c r="N192" s="74">
        <v>8479.26171875</v>
      </c>
      <c r="O192" s="75"/>
      <c r="P192" s="76"/>
      <c r="Q192" s="76"/>
      <c r="R192" s="86"/>
      <c r="S192" s="48">
        <v>1</v>
      </c>
      <c r="T192" s="48">
        <v>0</v>
      </c>
      <c r="U192" s="49">
        <v>0</v>
      </c>
      <c r="V192" s="49">
        <v>0.010989</v>
      </c>
      <c r="W192" s="49">
        <v>0</v>
      </c>
      <c r="X192" s="49">
        <v>0.550528</v>
      </c>
      <c r="Y192" s="49">
        <v>0</v>
      </c>
      <c r="Z192" s="49">
        <v>0</v>
      </c>
      <c r="AA192" s="71">
        <v>192</v>
      </c>
      <c r="AB192" s="71"/>
      <c r="AC192" s="72"/>
      <c r="AD192" s="78" t="s">
        <v>2169</v>
      </c>
      <c r="AE192" s="78">
        <v>419</v>
      </c>
      <c r="AF192" s="78">
        <v>92</v>
      </c>
      <c r="AG192" s="78">
        <v>2640</v>
      </c>
      <c r="AH192" s="78">
        <v>3032</v>
      </c>
      <c r="AI192" s="78"/>
      <c r="AJ192" s="78" t="s">
        <v>2570</v>
      </c>
      <c r="AK192" s="78" t="s">
        <v>2810</v>
      </c>
      <c r="AL192" s="78"/>
      <c r="AM192" s="78"/>
      <c r="AN192" s="80">
        <v>43358.52446759259</v>
      </c>
      <c r="AO192" s="78"/>
      <c r="AP192" s="78" t="b">
        <v>1</v>
      </c>
      <c r="AQ192" s="78" t="b">
        <v>0</v>
      </c>
      <c r="AR192" s="78" t="b">
        <v>0</v>
      </c>
      <c r="AS192" s="78" t="s">
        <v>1910</v>
      </c>
      <c r="AT192" s="78">
        <v>0</v>
      </c>
      <c r="AU192" s="78"/>
      <c r="AV192" s="78" t="b">
        <v>0</v>
      </c>
      <c r="AW192" s="78" t="s">
        <v>3704</v>
      </c>
      <c r="AX192" s="83" t="s">
        <v>3893</v>
      </c>
      <c r="AY192" s="78" t="s">
        <v>65</v>
      </c>
      <c r="AZ192" s="78" t="str">
        <f>REPLACE(INDEX(GroupVertices[Group],MATCH(Vertices[[#This Row],[Vertex]],GroupVertices[Vertex],0)),1,1,"")</f>
        <v>3</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591</v>
      </c>
      <c r="B193" s="65"/>
      <c r="C193" s="65" t="s">
        <v>64</v>
      </c>
      <c r="D193" s="66">
        <v>162.00209014563677</v>
      </c>
      <c r="E193" s="68"/>
      <c r="F193" s="100" t="s">
        <v>938</v>
      </c>
      <c r="G193" s="65"/>
      <c r="H193" s="69" t="s">
        <v>591</v>
      </c>
      <c r="I193" s="70"/>
      <c r="J193" s="70"/>
      <c r="K193" s="69" t="s">
        <v>4328</v>
      </c>
      <c r="L193" s="73">
        <v>1</v>
      </c>
      <c r="M193" s="74">
        <v>3858.86572265625</v>
      </c>
      <c r="N193" s="74">
        <v>7808.85693359375</v>
      </c>
      <c r="O193" s="75"/>
      <c r="P193" s="76"/>
      <c r="Q193" s="76"/>
      <c r="R193" s="86"/>
      <c r="S193" s="48">
        <v>1</v>
      </c>
      <c r="T193" s="48">
        <v>0</v>
      </c>
      <c r="U193" s="49">
        <v>0</v>
      </c>
      <c r="V193" s="49">
        <v>0.010989</v>
      </c>
      <c r="W193" s="49">
        <v>0</v>
      </c>
      <c r="X193" s="49">
        <v>0.550528</v>
      </c>
      <c r="Y193" s="49">
        <v>0</v>
      </c>
      <c r="Z193" s="49">
        <v>0</v>
      </c>
      <c r="AA193" s="71">
        <v>193</v>
      </c>
      <c r="AB193" s="71"/>
      <c r="AC193" s="72"/>
      <c r="AD193" s="78" t="s">
        <v>2170</v>
      </c>
      <c r="AE193" s="78">
        <v>5</v>
      </c>
      <c r="AF193" s="78">
        <v>6</v>
      </c>
      <c r="AG193" s="78">
        <v>366</v>
      </c>
      <c r="AH193" s="78">
        <v>24</v>
      </c>
      <c r="AI193" s="78"/>
      <c r="AJ193" s="78"/>
      <c r="AK193" s="78"/>
      <c r="AL193" s="78"/>
      <c r="AM193" s="78"/>
      <c r="AN193" s="80">
        <v>43240.31480324074</v>
      </c>
      <c r="AO193" s="78"/>
      <c r="AP193" s="78" t="b">
        <v>1</v>
      </c>
      <c r="AQ193" s="78" t="b">
        <v>1</v>
      </c>
      <c r="AR193" s="78" t="b">
        <v>0</v>
      </c>
      <c r="AS193" s="78" t="s">
        <v>1909</v>
      </c>
      <c r="AT193" s="78">
        <v>0</v>
      </c>
      <c r="AU193" s="78"/>
      <c r="AV193" s="78" t="b">
        <v>0</v>
      </c>
      <c r="AW193" s="78" t="s">
        <v>3704</v>
      </c>
      <c r="AX193" s="83" t="s">
        <v>3894</v>
      </c>
      <c r="AY193" s="78" t="s">
        <v>65</v>
      </c>
      <c r="AZ193" s="78" t="str">
        <f>REPLACE(INDEX(GroupVertices[Group],MATCH(Vertices[[#This Row],[Vertex]],GroupVertices[Vertex],0)),1,1,"")</f>
        <v>3</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592</v>
      </c>
      <c r="B194" s="65"/>
      <c r="C194" s="65" t="s">
        <v>64</v>
      </c>
      <c r="D194" s="66">
        <v>162.1302857446913</v>
      </c>
      <c r="E194" s="68"/>
      <c r="F194" s="100" t="s">
        <v>3649</v>
      </c>
      <c r="G194" s="65"/>
      <c r="H194" s="69" t="s">
        <v>592</v>
      </c>
      <c r="I194" s="70"/>
      <c r="J194" s="70"/>
      <c r="K194" s="69" t="s">
        <v>4329</v>
      </c>
      <c r="L194" s="73">
        <v>1</v>
      </c>
      <c r="M194" s="74">
        <v>5217.15185546875</v>
      </c>
      <c r="N194" s="74">
        <v>6031.6611328125</v>
      </c>
      <c r="O194" s="75"/>
      <c r="P194" s="76"/>
      <c r="Q194" s="76"/>
      <c r="R194" s="86"/>
      <c r="S194" s="48">
        <v>1</v>
      </c>
      <c r="T194" s="48">
        <v>0</v>
      </c>
      <c r="U194" s="49">
        <v>0</v>
      </c>
      <c r="V194" s="49">
        <v>0.010989</v>
      </c>
      <c r="W194" s="49">
        <v>0</v>
      </c>
      <c r="X194" s="49">
        <v>0.550528</v>
      </c>
      <c r="Y194" s="49">
        <v>0</v>
      </c>
      <c r="Z194" s="49">
        <v>0</v>
      </c>
      <c r="AA194" s="71">
        <v>194</v>
      </c>
      <c r="AB194" s="71"/>
      <c r="AC194" s="72"/>
      <c r="AD194" s="78" t="s">
        <v>2171</v>
      </c>
      <c r="AE194" s="78">
        <v>436</v>
      </c>
      <c r="AF194" s="78">
        <v>374</v>
      </c>
      <c r="AG194" s="78">
        <v>47165</v>
      </c>
      <c r="AH194" s="78">
        <v>24638</v>
      </c>
      <c r="AI194" s="78"/>
      <c r="AJ194" s="78"/>
      <c r="AK194" s="78"/>
      <c r="AL194" s="78"/>
      <c r="AM194" s="78"/>
      <c r="AN194" s="80">
        <v>40566.909004629626</v>
      </c>
      <c r="AO194" s="78"/>
      <c r="AP194" s="78" t="b">
        <v>1</v>
      </c>
      <c r="AQ194" s="78" t="b">
        <v>0</v>
      </c>
      <c r="AR194" s="78" t="b">
        <v>1</v>
      </c>
      <c r="AS194" s="78" t="s">
        <v>1910</v>
      </c>
      <c r="AT194" s="78">
        <v>14</v>
      </c>
      <c r="AU194" s="83" t="s">
        <v>3559</v>
      </c>
      <c r="AV194" s="78" t="b">
        <v>0</v>
      </c>
      <c r="AW194" s="78" t="s">
        <v>3704</v>
      </c>
      <c r="AX194" s="83" t="s">
        <v>3895</v>
      </c>
      <c r="AY194" s="78" t="s">
        <v>65</v>
      </c>
      <c r="AZ194" s="78" t="str">
        <f>REPLACE(INDEX(GroupVertices[Group],MATCH(Vertices[[#This Row],[Vertex]],GroupVertices[Vertex],0)),1,1,"")</f>
        <v>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593</v>
      </c>
      <c r="B195" s="65"/>
      <c r="C195" s="65" t="s">
        <v>64</v>
      </c>
      <c r="D195" s="66">
        <v>162.08778611674387</v>
      </c>
      <c r="E195" s="68"/>
      <c r="F195" s="100" t="s">
        <v>3650</v>
      </c>
      <c r="G195" s="65"/>
      <c r="H195" s="69" t="s">
        <v>593</v>
      </c>
      <c r="I195" s="70"/>
      <c r="J195" s="70"/>
      <c r="K195" s="69" t="s">
        <v>4330</v>
      </c>
      <c r="L195" s="73">
        <v>1</v>
      </c>
      <c r="M195" s="74">
        <v>4586.787109375</v>
      </c>
      <c r="N195" s="74">
        <v>9645.3583984375</v>
      </c>
      <c r="O195" s="75"/>
      <c r="P195" s="76"/>
      <c r="Q195" s="76"/>
      <c r="R195" s="86"/>
      <c r="S195" s="48">
        <v>1</v>
      </c>
      <c r="T195" s="48">
        <v>0</v>
      </c>
      <c r="U195" s="49">
        <v>0</v>
      </c>
      <c r="V195" s="49">
        <v>0.010989</v>
      </c>
      <c r="W195" s="49">
        <v>0</v>
      </c>
      <c r="X195" s="49">
        <v>0.550528</v>
      </c>
      <c r="Y195" s="49">
        <v>0</v>
      </c>
      <c r="Z195" s="49">
        <v>0</v>
      </c>
      <c r="AA195" s="71">
        <v>195</v>
      </c>
      <c r="AB195" s="71"/>
      <c r="AC195" s="72"/>
      <c r="AD195" s="78" t="s">
        <v>2172</v>
      </c>
      <c r="AE195" s="78">
        <v>451</v>
      </c>
      <c r="AF195" s="78">
        <v>252</v>
      </c>
      <c r="AG195" s="78">
        <v>3968</v>
      </c>
      <c r="AH195" s="78">
        <v>3</v>
      </c>
      <c r="AI195" s="78"/>
      <c r="AJ195" s="78"/>
      <c r="AK195" s="78"/>
      <c r="AL195" s="78"/>
      <c r="AM195" s="78"/>
      <c r="AN195" s="80">
        <v>43014.9328125</v>
      </c>
      <c r="AO195" s="83" t="s">
        <v>3355</v>
      </c>
      <c r="AP195" s="78" t="b">
        <v>1</v>
      </c>
      <c r="AQ195" s="78" t="b">
        <v>0</v>
      </c>
      <c r="AR195" s="78" t="b">
        <v>0</v>
      </c>
      <c r="AS195" s="78" t="s">
        <v>1910</v>
      </c>
      <c r="AT195" s="78">
        <v>4</v>
      </c>
      <c r="AU195" s="78"/>
      <c r="AV195" s="78" t="b">
        <v>0</v>
      </c>
      <c r="AW195" s="78" t="s">
        <v>3704</v>
      </c>
      <c r="AX195" s="83" t="s">
        <v>3896</v>
      </c>
      <c r="AY195" s="78" t="s">
        <v>65</v>
      </c>
      <c r="AZ195" s="78" t="str">
        <f>REPLACE(INDEX(GroupVertices[Group],MATCH(Vertices[[#This Row],[Vertex]],GroupVertices[Vertex],0)),1,1,"")</f>
        <v>3</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594</v>
      </c>
      <c r="B196" s="65"/>
      <c r="C196" s="65" t="s">
        <v>64</v>
      </c>
      <c r="D196" s="66">
        <v>162.07036823643753</v>
      </c>
      <c r="E196" s="68"/>
      <c r="F196" s="100" t="s">
        <v>3651</v>
      </c>
      <c r="G196" s="65"/>
      <c r="H196" s="69" t="s">
        <v>594</v>
      </c>
      <c r="I196" s="70"/>
      <c r="J196" s="70"/>
      <c r="K196" s="69" t="s">
        <v>4331</v>
      </c>
      <c r="L196" s="73">
        <v>1</v>
      </c>
      <c r="M196" s="74">
        <v>3979.8466796875</v>
      </c>
      <c r="N196" s="74">
        <v>4639.99951171875</v>
      </c>
      <c r="O196" s="75"/>
      <c r="P196" s="76"/>
      <c r="Q196" s="76"/>
      <c r="R196" s="86"/>
      <c r="S196" s="48">
        <v>1</v>
      </c>
      <c r="T196" s="48">
        <v>0</v>
      </c>
      <c r="U196" s="49">
        <v>0</v>
      </c>
      <c r="V196" s="49">
        <v>0.010989</v>
      </c>
      <c r="W196" s="49">
        <v>0</v>
      </c>
      <c r="X196" s="49">
        <v>0.550528</v>
      </c>
      <c r="Y196" s="49">
        <v>0</v>
      </c>
      <c r="Z196" s="49">
        <v>0</v>
      </c>
      <c r="AA196" s="71">
        <v>196</v>
      </c>
      <c r="AB196" s="71"/>
      <c r="AC196" s="72"/>
      <c r="AD196" s="78" t="s">
        <v>2173</v>
      </c>
      <c r="AE196" s="78">
        <v>99</v>
      </c>
      <c r="AF196" s="78">
        <v>202</v>
      </c>
      <c r="AG196" s="78">
        <v>3033</v>
      </c>
      <c r="AH196" s="78">
        <v>254</v>
      </c>
      <c r="AI196" s="78"/>
      <c r="AJ196" s="78" t="s">
        <v>2571</v>
      </c>
      <c r="AK196" s="78"/>
      <c r="AL196" s="78"/>
      <c r="AM196" s="78"/>
      <c r="AN196" s="80">
        <v>41628.53501157407</v>
      </c>
      <c r="AO196" s="83" t="s">
        <v>3356</v>
      </c>
      <c r="AP196" s="78" t="b">
        <v>1</v>
      </c>
      <c r="AQ196" s="78" t="b">
        <v>0</v>
      </c>
      <c r="AR196" s="78" t="b">
        <v>1</v>
      </c>
      <c r="AS196" s="78" t="s">
        <v>1910</v>
      </c>
      <c r="AT196" s="78">
        <v>19</v>
      </c>
      <c r="AU196" s="83" t="s">
        <v>3559</v>
      </c>
      <c r="AV196" s="78" t="b">
        <v>0</v>
      </c>
      <c r="AW196" s="78" t="s">
        <v>3704</v>
      </c>
      <c r="AX196" s="83" t="s">
        <v>3897</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595</v>
      </c>
      <c r="B197" s="65"/>
      <c r="C197" s="65" t="s">
        <v>64</v>
      </c>
      <c r="D197" s="66">
        <v>162.32641107694047</v>
      </c>
      <c r="E197" s="68"/>
      <c r="F197" s="100" t="s">
        <v>3652</v>
      </c>
      <c r="G197" s="65"/>
      <c r="H197" s="69" t="s">
        <v>595</v>
      </c>
      <c r="I197" s="70"/>
      <c r="J197" s="70"/>
      <c r="K197" s="69" t="s">
        <v>4332</v>
      </c>
      <c r="L197" s="73">
        <v>1</v>
      </c>
      <c r="M197" s="74">
        <v>4300.73046875</v>
      </c>
      <c r="N197" s="74">
        <v>6078.12158203125</v>
      </c>
      <c r="O197" s="75"/>
      <c r="P197" s="76"/>
      <c r="Q197" s="76"/>
      <c r="R197" s="86"/>
      <c r="S197" s="48">
        <v>1</v>
      </c>
      <c r="T197" s="48">
        <v>0</v>
      </c>
      <c r="U197" s="49">
        <v>0</v>
      </c>
      <c r="V197" s="49">
        <v>0.010989</v>
      </c>
      <c r="W197" s="49">
        <v>0</v>
      </c>
      <c r="X197" s="49">
        <v>0.550528</v>
      </c>
      <c r="Y197" s="49">
        <v>0</v>
      </c>
      <c r="Z197" s="49">
        <v>0</v>
      </c>
      <c r="AA197" s="71">
        <v>197</v>
      </c>
      <c r="AB197" s="71"/>
      <c r="AC197" s="72"/>
      <c r="AD197" s="78" t="s">
        <v>2174</v>
      </c>
      <c r="AE197" s="78">
        <v>551</v>
      </c>
      <c r="AF197" s="78">
        <v>937</v>
      </c>
      <c r="AG197" s="78">
        <v>10513</v>
      </c>
      <c r="AH197" s="78">
        <v>3467</v>
      </c>
      <c r="AI197" s="78"/>
      <c r="AJ197" s="78" t="s">
        <v>2572</v>
      </c>
      <c r="AK197" s="78"/>
      <c r="AL197" s="78"/>
      <c r="AM197" s="78"/>
      <c r="AN197" s="80">
        <v>40470.539826388886</v>
      </c>
      <c r="AO197" s="83" t="s">
        <v>3357</v>
      </c>
      <c r="AP197" s="78" t="b">
        <v>1</v>
      </c>
      <c r="AQ197" s="78" t="b">
        <v>0</v>
      </c>
      <c r="AR197" s="78" t="b">
        <v>0</v>
      </c>
      <c r="AS197" s="78" t="s">
        <v>1910</v>
      </c>
      <c r="AT197" s="78">
        <v>28</v>
      </c>
      <c r="AU197" s="83" t="s">
        <v>3559</v>
      </c>
      <c r="AV197" s="78" t="b">
        <v>0</v>
      </c>
      <c r="AW197" s="78" t="s">
        <v>3704</v>
      </c>
      <c r="AX197" s="83" t="s">
        <v>3898</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596</v>
      </c>
      <c r="B198" s="65"/>
      <c r="C198" s="65" t="s">
        <v>64</v>
      </c>
      <c r="D198" s="66">
        <v>162.09788848732154</v>
      </c>
      <c r="E198" s="68"/>
      <c r="F198" s="100" t="s">
        <v>3653</v>
      </c>
      <c r="G198" s="65"/>
      <c r="H198" s="69" t="s">
        <v>596</v>
      </c>
      <c r="I198" s="70"/>
      <c r="J198" s="70"/>
      <c r="K198" s="69" t="s">
        <v>4333</v>
      </c>
      <c r="L198" s="73">
        <v>1</v>
      </c>
      <c r="M198" s="74">
        <v>4937.40380859375</v>
      </c>
      <c r="N198" s="74">
        <v>6267.02392578125</v>
      </c>
      <c r="O198" s="75"/>
      <c r="P198" s="76"/>
      <c r="Q198" s="76"/>
      <c r="R198" s="86"/>
      <c r="S198" s="48">
        <v>1</v>
      </c>
      <c r="T198" s="48">
        <v>0</v>
      </c>
      <c r="U198" s="49">
        <v>0</v>
      </c>
      <c r="V198" s="49">
        <v>0.010989</v>
      </c>
      <c r="W198" s="49">
        <v>0</v>
      </c>
      <c r="X198" s="49">
        <v>0.550528</v>
      </c>
      <c r="Y198" s="49">
        <v>0</v>
      </c>
      <c r="Z198" s="49">
        <v>0</v>
      </c>
      <c r="AA198" s="71">
        <v>198</v>
      </c>
      <c r="AB198" s="71"/>
      <c r="AC198" s="72"/>
      <c r="AD198" s="78" t="s">
        <v>2175</v>
      </c>
      <c r="AE198" s="78">
        <v>648</v>
      </c>
      <c r="AF198" s="78">
        <v>281</v>
      </c>
      <c r="AG198" s="78">
        <v>2754</v>
      </c>
      <c r="AH198" s="78">
        <v>2279</v>
      </c>
      <c r="AI198" s="78"/>
      <c r="AJ198" s="78" t="s">
        <v>2573</v>
      </c>
      <c r="AK198" s="78" t="s">
        <v>2898</v>
      </c>
      <c r="AL198" s="78"/>
      <c r="AM198" s="78"/>
      <c r="AN198" s="80">
        <v>42000.523993055554</v>
      </c>
      <c r="AO198" s="83" t="s">
        <v>3358</v>
      </c>
      <c r="AP198" s="78" t="b">
        <v>1</v>
      </c>
      <c r="AQ198" s="78" t="b">
        <v>0</v>
      </c>
      <c r="AR198" s="78" t="b">
        <v>0</v>
      </c>
      <c r="AS198" s="78" t="s">
        <v>1910</v>
      </c>
      <c r="AT198" s="78">
        <v>0</v>
      </c>
      <c r="AU198" s="83" t="s">
        <v>3559</v>
      </c>
      <c r="AV198" s="78" t="b">
        <v>0</v>
      </c>
      <c r="AW198" s="78" t="s">
        <v>3704</v>
      </c>
      <c r="AX198" s="83" t="s">
        <v>3899</v>
      </c>
      <c r="AY198" s="78" t="s">
        <v>65</v>
      </c>
      <c r="AZ198" s="78" t="str">
        <f>REPLACE(INDEX(GroupVertices[Group],MATCH(Vertices[[#This Row],[Vertex]],GroupVertices[Vertex],0)),1,1,"")</f>
        <v>3</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597</v>
      </c>
      <c r="B199" s="65"/>
      <c r="C199" s="65" t="s">
        <v>64</v>
      </c>
      <c r="D199" s="66">
        <v>162.00034835760613</v>
      </c>
      <c r="E199" s="68"/>
      <c r="F199" s="100" t="s">
        <v>938</v>
      </c>
      <c r="G199" s="65"/>
      <c r="H199" s="69" t="s">
        <v>597</v>
      </c>
      <c r="I199" s="70"/>
      <c r="J199" s="70"/>
      <c r="K199" s="69" t="s">
        <v>4334</v>
      </c>
      <c r="L199" s="73">
        <v>1</v>
      </c>
      <c r="M199" s="74">
        <v>4680.12353515625</v>
      </c>
      <c r="N199" s="74">
        <v>5748.40576171875</v>
      </c>
      <c r="O199" s="75"/>
      <c r="P199" s="76"/>
      <c r="Q199" s="76"/>
      <c r="R199" s="86"/>
      <c r="S199" s="48">
        <v>1</v>
      </c>
      <c r="T199" s="48">
        <v>0</v>
      </c>
      <c r="U199" s="49">
        <v>0</v>
      </c>
      <c r="V199" s="49">
        <v>0.010989</v>
      </c>
      <c r="W199" s="49">
        <v>0</v>
      </c>
      <c r="X199" s="49">
        <v>0.550528</v>
      </c>
      <c r="Y199" s="49">
        <v>0</v>
      </c>
      <c r="Z199" s="49">
        <v>0</v>
      </c>
      <c r="AA199" s="71">
        <v>199</v>
      </c>
      <c r="AB199" s="71"/>
      <c r="AC199" s="72"/>
      <c r="AD199" s="78" t="s">
        <v>2176</v>
      </c>
      <c r="AE199" s="78">
        <v>1</v>
      </c>
      <c r="AF199" s="78">
        <v>1</v>
      </c>
      <c r="AG199" s="78">
        <v>353</v>
      </c>
      <c r="AH199" s="78">
        <v>7</v>
      </c>
      <c r="AI199" s="78"/>
      <c r="AJ199" s="78"/>
      <c r="AK199" s="78"/>
      <c r="AL199" s="78"/>
      <c r="AM199" s="78"/>
      <c r="AN199" s="80">
        <v>43395.31202546296</v>
      </c>
      <c r="AO199" s="78"/>
      <c r="AP199" s="78" t="b">
        <v>1</v>
      </c>
      <c r="AQ199" s="78" t="b">
        <v>1</v>
      </c>
      <c r="AR199" s="78" t="b">
        <v>0</v>
      </c>
      <c r="AS199" s="78" t="s">
        <v>1909</v>
      </c>
      <c r="AT199" s="78">
        <v>0</v>
      </c>
      <c r="AU199" s="78"/>
      <c r="AV199" s="78" t="b">
        <v>0</v>
      </c>
      <c r="AW199" s="78" t="s">
        <v>3704</v>
      </c>
      <c r="AX199" s="83" t="s">
        <v>3900</v>
      </c>
      <c r="AY199" s="78" t="s">
        <v>65</v>
      </c>
      <c r="AZ199" s="78" t="str">
        <f>REPLACE(INDEX(GroupVertices[Group],MATCH(Vertices[[#This Row],[Vertex]],GroupVertices[Vertex],0)),1,1,"")</f>
        <v>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598</v>
      </c>
      <c r="B200" s="65"/>
      <c r="C200" s="65" t="s">
        <v>64</v>
      </c>
      <c r="D200" s="66">
        <v>162.1372528968138</v>
      </c>
      <c r="E200" s="68"/>
      <c r="F200" s="100" t="s">
        <v>3654</v>
      </c>
      <c r="G200" s="65"/>
      <c r="H200" s="69" t="s">
        <v>598</v>
      </c>
      <c r="I200" s="70"/>
      <c r="J200" s="70"/>
      <c r="K200" s="69" t="s">
        <v>4335</v>
      </c>
      <c r="L200" s="73">
        <v>1</v>
      </c>
      <c r="M200" s="74">
        <v>4160.14208984375</v>
      </c>
      <c r="N200" s="74">
        <v>8331.662109375</v>
      </c>
      <c r="O200" s="75"/>
      <c r="P200" s="76"/>
      <c r="Q200" s="76"/>
      <c r="R200" s="86"/>
      <c r="S200" s="48">
        <v>1</v>
      </c>
      <c r="T200" s="48">
        <v>0</v>
      </c>
      <c r="U200" s="49">
        <v>0</v>
      </c>
      <c r="V200" s="49">
        <v>0.010989</v>
      </c>
      <c r="W200" s="49">
        <v>0</v>
      </c>
      <c r="X200" s="49">
        <v>0.550528</v>
      </c>
      <c r="Y200" s="49">
        <v>0</v>
      </c>
      <c r="Z200" s="49">
        <v>0</v>
      </c>
      <c r="AA200" s="71">
        <v>200</v>
      </c>
      <c r="AB200" s="71"/>
      <c r="AC200" s="72"/>
      <c r="AD200" s="78" t="s">
        <v>2177</v>
      </c>
      <c r="AE200" s="78">
        <v>384</v>
      </c>
      <c r="AF200" s="78">
        <v>394</v>
      </c>
      <c r="AG200" s="78">
        <v>7530</v>
      </c>
      <c r="AH200" s="78">
        <v>13841</v>
      </c>
      <c r="AI200" s="78"/>
      <c r="AJ200" s="78"/>
      <c r="AK200" s="78" t="s">
        <v>2822</v>
      </c>
      <c r="AL200" s="78"/>
      <c r="AM200" s="78"/>
      <c r="AN200" s="80">
        <v>41469.660578703704</v>
      </c>
      <c r="AO200" s="83" t="s">
        <v>3359</v>
      </c>
      <c r="AP200" s="78" t="b">
        <v>1</v>
      </c>
      <c r="AQ200" s="78" t="b">
        <v>0</v>
      </c>
      <c r="AR200" s="78" t="b">
        <v>1</v>
      </c>
      <c r="AS200" s="78" t="s">
        <v>1910</v>
      </c>
      <c r="AT200" s="78">
        <v>2</v>
      </c>
      <c r="AU200" s="83" t="s">
        <v>3559</v>
      </c>
      <c r="AV200" s="78" t="b">
        <v>0</v>
      </c>
      <c r="AW200" s="78" t="s">
        <v>3704</v>
      </c>
      <c r="AX200" s="83" t="s">
        <v>3901</v>
      </c>
      <c r="AY200" s="78" t="s">
        <v>65</v>
      </c>
      <c r="AZ200" s="78" t="str">
        <f>REPLACE(INDEX(GroupVertices[Group],MATCH(Vertices[[#This Row],[Vertex]],GroupVertices[Vertex],0)),1,1,"")</f>
        <v>3</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599</v>
      </c>
      <c r="B201" s="65"/>
      <c r="C201" s="65" t="s">
        <v>64</v>
      </c>
      <c r="D201" s="66">
        <v>162.81341501030522</v>
      </c>
      <c r="E201" s="68"/>
      <c r="F201" s="100" t="s">
        <v>3655</v>
      </c>
      <c r="G201" s="65"/>
      <c r="H201" s="69" t="s">
        <v>599</v>
      </c>
      <c r="I201" s="70"/>
      <c r="J201" s="70"/>
      <c r="K201" s="69" t="s">
        <v>4336</v>
      </c>
      <c r="L201" s="73">
        <v>1</v>
      </c>
      <c r="M201" s="74">
        <v>5064.052734375</v>
      </c>
      <c r="N201" s="74">
        <v>8593.970703125</v>
      </c>
      <c r="O201" s="75"/>
      <c r="P201" s="76"/>
      <c r="Q201" s="76"/>
      <c r="R201" s="86"/>
      <c r="S201" s="48">
        <v>1</v>
      </c>
      <c r="T201" s="48">
        <v>0</v>
      </c>
      <c r="U201" s="49">
        <v>0</v>
      </c>
      <c r="V201" s="49">
        <v>0.010989</v>
      </c>
      <c r="W201" s="49">
        <v>0</v>
      </c>
      <c r="X201" s="49">
        <v>0.550528</v>
      </c>
      <c r="Y201" s="49">
        <v>0</v>
      </c>
      <c r="Z201" s="49">
        <v>0</v>
      </c>
      <c r="AA201" s="71">
        <v>201</v>
      </c>
      <c r="AB201" s="71"/>
      <c r="AC201" s="72"/>
      <c r="AD201" s="78" t="s">
        <v>2178</v>
      </c>
      <c r="AE201" s="78">
        <v>1522</v>
      </c>
      <c r="AF201" s="78">
        <v>2335</v>
      </c>
      <c r="AG201" s="78">
        <v>14227</v>
      </c>
      <c r="AH201" s="78">
        <v>6581</v>
      </c>
      <c r="AI201" s="78"/>
      <c r="AJ201" s="78" t="s">
        <v>2574</v>
      </c>
      <c r="AK201" s="78"/>
      <c r="AL201" s="78"/>
      <c r="AM201" s="78"/>
      <c r="AN201" s="80">
        <v>43273.40658564815</v>
      </c>
      <c r="AO201" s="83" t="s">
        <v>3360</v>
      </c>
      <c r="AP201" s="78" t="b">
        <v>1</v>
      </c>
      <c r="AQ201" s="78" t="b">
        <v>0</v>
      </c>
      <c r="AR201" s="78" t="b">
        <v>0</v>
      </c>
      <c r="AS201" s="78" t="s">
        <v>1909</v>
      </c>
      <c r="AT201" s="78">
        <v>13</v>
      </c>
      <c r="AU201" s="78"/>
      <c r="AV201" s="78" t="b">
        <v>0</v>
      </c>
      <c r="AW201" s="78" t="s">
        <v>3704</v>
      </c>
      <c r="AX201" s="83" t="s">
        <v>3902</v>
      </c>
      <c r="AY201" s="78" t="s">
        <v>65</v>
      </c>
      <c r="AZ201" s="78" t="str">
        <f>REPLACE(INDEX(GroupVertices[Group],MATCH(Vertices[[#This Row],[Vertex]],GroupVertices[Vertex],0)),1,1,"")</f>
        <v>3</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600</v>
      </c>
      <c r="B202" s="65"/>
      <c r="C202" s="65" t="s">
        <v>64</v>
      </c>
      <c r="D202" s="66">
        <v>162.00034835760613</v>
      </c>
      <c r="E202" s="68"/>
      <c r="F202" s="100" t="s">
        <v>938</v>
      </c>
      <c r="G202" s="65"/>
      <c r="H202" s="69" t="s">
        <v>600</v>
      </c>
      <c r="I202" s="70"/>
      <c r="J202" s="70"/>
      <c r="K202" s="69" t="s">
        <v>4337</v>
      </c>
      <c r="L202" s="73">
        <v>1</v>
      </c>
      <c r="M202" s="74">
        <v>4461.98095703125</v>
      </c>
      <c r="N202" s="74">
        <v>7822.32080078125</v>
      </c>
      <c r="O202" s="75"/>
      <c r="P202" s="76"/>
      <c r="Q202" s="76"/>
      <c r="R202" s="86"/>
      <c r="S202" s="48">
        <v>1</v>
      </c>
      <c r="T202" s="48">
        <v>0</v>
      </c>
      <c r="U202" s="49">
        <v>0</v>
      </c>
      <c r="V202" s="49">
        <v>0.010989</v>
      </c>
      <c r="W202" s="49">
        <v>0</v>
      </c>
      <c r="X202" s="49">
        <v>0.550528</v>
      </c>
      <c r="Y202" s="49">
        <v>0</v>
      </c>
      <c r="Z202" s="49">
        <v>0</v>
      </c>
      <c r="AA202" s="71">
        <v>202</v>
      </c>
      <c r="AB202" s="71"/>
      <c r="AC202" s="72"/>
      <c r="AD202" s="78" t="s">
        <v>2179</v>
      </c>
      <c r="AE202" s="78">
        <v>2</v>
      </c>
      <c r="AF202" s="78">
        <v>1</v>
      </c>
      <c r="AG202" s="78">
        <v>56</v>
      </c>
      <c r="AH202" s="78">
        <v>66</v>
      </c>
      <c r="AI202" s="78"/>
      <c r="AJ202" s="78"/>
      <c r="AK202" s="78" t="s">
        <v>2899</v>
      </c>
      <c r="AL202" s="78"/>
      <c r="AM202" s="78"/>
      <c r="AN202" s="80">
        <v>42904.53306712963</v>
      </c>
      <c r="AO202" s="78"/>
      <c r="AP202" s="78" t="b">
        <v>0</v>
      </c>
      <c r="AQ202" s="78" t="b">
        <v>1</v>
      </c>
      <c r="AR202" s="78" t="b">
        <v>0</v>
      </c>
      <c r="AS202" s="78" t="s">
        <v>1909</v>
      </c>
      <c r="AT202" s="78">
        <v>0</v>
      </c>
      <c r="AU202" s="83" t="s">
        <v>3559</v>
      </c>
      <c r="AV202" s="78" t="b">
        <v>0</v>
      </c>
      <c r="AW202" s="78" t="s">
        <v>3704</v>
      </c>
      <c r="AX202" s="83" t="s">
        <v>3903</v>
      </c>
      <c r="AY202" s="78" t="s">
        <v>65</v>
      </c>
      <c r="AZ202" s="78" t="str">
        <f>REPLACE(INDEX(GroupVertices[Group],MATCH(Vertices[[#This Row],[Vertex]],GroupVertices[Vertex],0)),1,1,"")</f>
        <v>3</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601</v>
      </c>
      <c r="B203" s="65"/>
      <c r="C203" s="65" t="s">
        <v>64</v>
      </c>
      <c r="D203" s="66">
        <v>162.00209014563677</v>
      </c>
      <c r="E203" s="68"/>
      <c r="F203" s="100" t="s">
        <v>3656</v>
      </c>
      <c r="G203" s="65"/>
      <c r="H203" s="69" t="s">
        <v>601</v>
      </c>
      <c r="I203" s="70"/>
      <c r="J203" s="70"/>
      <c r="K203" s="69" t="s">
        <v>4338</v>
      </c>
      <c r="L203" s="73">
        <v>1</v>
      </c>
      <c r="M203" s="74">
        <v>3942.525390625</v>
      </c>
      <c r="N203" s="74">
        <v>8364.802734375</v>
      </c>
      <c r="O203" s="75"/>
      <c r="P203" s="76"/>
      <c r="Q203" s="76"/>
      <c r="R203" s="86"/>
      <c r="S203" s="48">
        <v>1</v>
      </c>
      <c r="T203" s="48">
        <v>0</v>
      </c>
      <c r="U203" s="49">
        <v>0</v>
      </c>
      <c r="V203" s="49">
        <v>0.010989</v>
      </c>
      <c r="W203" s="49">
        <v>0</v>
      </c>
      <c r="X203" s="49">
        <v>0.550528</v>
      </c>
      <c r="Y203" s="49">
        <v>0</v>
      </c>
      <c r="Z203" s="49">
        <v>0</v>
      </c>
      <c r="AA203" s="71">
        <v>203</v>
      </c>
      <c r="AB203" s="71"/>
      <c r="AC203" s="72"/>
      <c r="AD203" s="78" t="s">
        <v>2180</v>
      </c>
      <c r="AE203" s="78">
        <v>6</v>
      </c>
      <c r="AF203" s="78">
        <v>6</v>
      </c>
      <c r="AG203" s="78">
        <v>350</v>
      </c>
      <c r="AH203" s="78">
        <v>3</v>
      </c>
      <c r="AI203" s="78"/>
      <c r="AJ203" s="78"/>
      <c r="AK203" s="78"/>
      <c r="AL203" s="78"/>
      <c r="AM203" s="78"/>
      <c r="AN203" s="80">
        <v>43334.73799768519</v>
      </c>
      <c r="AO203" s="83" t="s">
        <v>3361</v>
      </c>
      <c r="AP203" s="78" t="b">
        <v>1</v>
      </c>
      <c r="AQ203" s="78" t="b">
        <v>0</v>
      </c>
      <c r="AR203" s="78" t="b">
        <v>0</v>
      </c>
      <c r="AS203" s="78" t="s">
        <v>1909</v>
      </c>
      <c r="AT203" s="78">
        <v>0</v>
      </c>
      <c r="AU203" s="78"/>
      <c r="AV203" s="78" t="b">
        <v>0</v>
      </c>
      <c r="AW203" s="78" t="s">
        <v>3704</v>
      </c>
      <c r="AX203" s="83" t="s">
        <v>3904</v>
      </c>
      <c r="AY203" s="78" t="s">
        <v>65</v>
      </c>
      <c r="AZ203" s="78" t="str">
        <f>REPLACE(INDEX(GroupVertices[Group],MATCH(Vertices[[#This Row],[Vertex]],GroupVertices[Vertex],0)),1,1,"")</f>
        <v>3</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602</v>
      </c>
      <c r="B204" s="65"/>
      <c r="C204" s="65" t="s">
        <v>64</v>
      </c>
      <c r="D204" s="66">
        <v>162.22294886792093</v>
      </c>
      <c r="E204" s="68"/>
      <c r="F204" s="100" t="s">
        <v>3657</v>
      </c>
      <c r="G204" s="65"/>
      <c r="H204" s="69" t="s">
        <v>602</v>
      </c>
      <c r="I204" s="70"/>
      <c r="J204" s="70"/>
      <c r="K204" s="69" t="s">
        <v>4339</v>
      </c>
      <c r="L204" s="73">
        <v>1</v>
      </c>
      <c r="M204" s="74">
        <v>3836.422607421875</v>
      </c>
      <c r="N204" s="74">
        <v>5805.94873046875</v>
      </c>
      <c r="O204" s="75"/>
      <c r="P204" s="76"/>
      <c r="Q204" s="76"/>
      <c r="R204" s="86"/>
      <c r="S204" s="48">
        <v>1</v>
      </c>
      <c r="T204" s="48">
        <v>0</v>
      </c>
      <c r="U204" s="49">
        <v>0</v>
      </c>
      <c r="V204" s="49">
        <v>0.010989</v>
      </c>
      <c r="W204" s="49">
        <v>0</v>
      </c>
      <c r="X204" s="49">
        <v>0.550528</v>
      </c>
      <c r="Y204" s="49">
        <v>0</v>
      </c>
      <c r="Z204" s="49">
        <v>0</v>
      </c>
      <c r="AA204" s="71">
        <v>204</v>
      </c>
      <c r="AB204" s="71"/>
      <c r="AC204" s="72"/>
      <c r="AD204" s="78" t="s">
        <v>2181</v>
      </c>
      <c r="AE204" s="78">
        <v>1334</v>
      </c>
      <c r="AF204" s="78">
        <v>640</v>
      </c>
      <c r="AG204" s="78">
        <v>13952</v>
      </c>
      <c r="AH204" s="78">
        <v>10817</v>
      </c>
      <c r="AI204" s="78"/>
      <c r="AJ204" s="78" t="s">
        <v>2575</v>
      </c>
      <c r="AK204" s="78" t="s">
        <v>2900</v>
      </c>
      <c r="AL204" s="78"/>
      <c r="AM204" s="78"/>
      <c r="AN204" s="80">
        <v>42387.78925925926</v>
      </c>
      <c r="AO204" s="83" t="s">
        <v>3362</v>
      </c>
      <c r="AP204" s="78" t="b">
        <v>1</v>
      </c>
      <c r="AQ204" s="78" t="b">
        <v>0</v>
      </c>
      <c r="AR204" s="78" t="b">
        <v>0</v>
      </c>
      <c r="AS204" s="78" t="s">
        <v>1910</v>
      </c>
      <c r="AT204" s="78">
        <v>0</v>
      </c>
      <c r="AU204" s="78"/>
      <c r="AV204" s="78" t="b">
        <v>0</v>
      </c>
      <c r="AW204" s="78" t="s">
        <v>3704</v>
      </c>
      <c r="AX204" s="83" t="s">
        <v>3905</v>
      </c>
      <c r="AY204" s="78" t="s">
        <v>65</v>
      </c>
      <c r="AZ204" s="78" t="str">
        <f>REPLACE(INDEX(GroupVertices[Group],MATCH(Vertices[[#This Row],[Vertex]],GroupVertices[Vertex],0)),1,1,"")</f>
        <v>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603</v>
      </c>
      <c r="B205" s="65"/>
      <c r="C205" s="65" t="s">
        <v>64</v>
      </c>
      <c r="D205" s="66">
        <v>162.54204443513274</v>
      </c>
      <c r="E205" s="68"/>
      <c r="F205" s="100" t="s">
        <v>3658</v>
      </c>
      <c r="G205" s="65"/>
      <c r="H205" s="69" t="s">
        <v>603</v>
      </c>
      <c r="I205" s="70"/>
      <c r="J205" s="70"/>
      <c r="K205" s="69" t="s">
        <v>4340</v>
      </c>
      <c r="L205" s="73">
        <v>1</v>
      </c>
      <c r="M205" s="74">
        <v>4575.9521484375</v>
      </c>
      <c r="N205" s="74">
        <v>3611.403564453125</v>
      </c>
      <c r="O205" s="75"/>
      <c r="P205" s="76"/>
      <c r="Q205" s="76"/>
      <c r="R205" s="86"/>
      <c r="S205" s="48">
        <v>1</v>
      </c>
      <c r="T205" s="48">
        <v>0</v>
      </c>
      <c r="U205" s="49">
        <v>0</v>
      </c>
      <c r="V205" s="49">
        <v>0.010989</v>
      </c>
      <c r="W205" s="49">
        <v>0</v>
      </c>
      <c r="X205" s="49">
        <v>0.550528</v>
      </c>
      <c r="Y205" s="49">
        <v>0</v>
      </c>
      <c r="Z205" s="49">
        <v>0</v>
      </c>
      <c r="AA205" s="71">
        <v>205</v>
      </c>
      <c r="AB205" s="71"/>
      <c r="AC205" s="72"/>
      <c r="AD205" s="78" t="s">
        <v>2182</v>
      </c>
      <c r="AE205" s="78">
        <v>1631</v>
      </c>
      <c r="AF205" s="78">
        <v>1556</v>
      </c>
      <c r="AG205" s="78">
        <v>32288</v>
      </c>
      <c r="AH205" s="78">
        <v>18</v>
      </c>
      <c r="AI205" s="78"/>
      <c r="AJ205" s="78" t="s">
        <v>2576</v>
      </c>
      <c r="AK205" s="78" t="s">
        <v>2901</v>
      </c>
      <c r="AL205" s="78"/>
      <c r="AM205" s="78"/>
      <c r="AN205" s="80">
        <v>43122.96445601852</v>
      </c>
      <c r="AO205" s="83" t="s">
        <v>3363</v>
      </c>
      <c r="AP205" s="78" t="b">
        <v>1</v>
      </c>
      <c r="AQ205" s="78" t="b">
        <v>0</v>
      </c>
      <c r="AR205" s="78" t="b">
        <v>0</v>
      </c>
      <c r="AS205" s="78" t="s">
        <v>1909</v>
      </c>
      <c r="AT205" s="78">
        <v>10</v>
      </c>
      <c r="AU205" s="78"/>
      <c r="AV205" s="78" t="b">
        <v>0</v>
      </c>
      <c r="AW205" s="78" t="s">
        <v>3704</v>
      </c>
      <c r="AX205" s="83" t="s">
        <v>3906</v>
      </c>
      <c r="AY205" s="78" t="s">
        <v>65</v>
      </c>
      <c r="AZ205" s="78" t="str">
        <f>REPLACE(INDEX(GroupVertices[Group],MATCH(Vertices[[#This Row],[Vertex]],GroupVertices[Vertex],0)),1,1,"")</f>
        <v>3</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604</v>
      </c>
      <c r="B206" s="65"/>
      <c r="C206" s="65" t="s">
        <v>64</v>
      </c>
      <c r="D206" s="66">
        <v>162.00487700648577</v>
      </c>
      <c r="E206" s="68"/>
      <c r="F206" s="100" t="s">
        <v>3659</v>
      </c>
      <c r="G206" s="65"/>
      <c r="H206" s="69" t="s">
        <v>604</v>
      </c>
      <c r="I206" s="70"/>
      <c r="J206" s="70"/>
      <c r="K206" s="69" t="s">
        <v>4341</v>
      </c>
      <c r="L206" s="73">
        <v>1</v>
      </c>
      <c r="M206" s="74">
        <v>4434.615234375</v>
      </c>
      <c r="N206" s="74">
        <v>5047.20458984375</v>
      </c>
      <c r="O206" s="75"/>
      <c r="P206" s="76"/>
      <c r="Q206" s="76"/>
      <c r="R206" s="86"/>
      <c r="S206" s="48">
        <v>1</v>
      </c>
      <c r="T206" s="48">
        <v>0</v>
      </c>
      <c r="U206" s="49">
        <v>0</v>
      </c>
      <c r="V206" s="49">
        <v>0.010989</v>
      </c>
      <c r="W206" s="49">
        <v>0</v>
      </c>
      <c r="X206" s="49">
        <v>0.550528</v>
      </c>
      <c r="Y206" s="49">
        <v>0</v>
      </c>
      <c r="Z206" s="49">
        <v>0</v>
      </c>
      <c r="AA206" s="71">
        <v>206</v>
      </c>
      <c r="AB206" s="71"/>
      <c r="AC206" s="72"/>
      <c r="AD206" s="78" t="s">
        <v>2183</v>
      </c>
      <c r="AE206" s="78">
        <v>10</v>
      </c>
      <c r="AF206" s="78">
        <v>14</v>
      </c>
      <c r="AG206" s="78">
        <v>78</v>
      </c>
      <c r="AH206" s="78">
        <v>13</v>
      </c>
      <c r="AI206" s="78"/>
      <c r="AJ206" s="78" t="s">
        <v>2577</v>
      </c>
      <c r="AK206" s="78"/>
      <c r="AL206" s="78"/>
      <c r="AM206" s="78"/>
      <c r="AN206" s="80">
        <v>43394.43846064815</v>
      </c>
      <c r="AO206" s="83" t="s">
        <v>3364</v>
      </c>
      <c r="AP206" s="78" t="b">
        <v>1</v>
      </c>
      <c r="AQ206" s="78" t="b">
        <v>0</v>
      </c>
      <c r="AR206" s="78" t="b">
        <v>0</v>
      </c>
      <c r="AS206" s="78" t="s">
        <v>1910</v>
      </c>
      <c r="AT206" s="78">
        <v>1</v>
      </c>
      <c r="AU206" s="78"/>
      <c r="AV206" s="78" t="b">
        <v>0</v>
      </c>
      <c r="AW206" s="78" t="s">
        <v>3704</v>
      </c>
      <c r="AX206" s="83" t="s">
        <v>3907</v>
      </c>
      <c r="AY206" s="78" t="s">
        <v>65</v>
      </c>
      <c r="AZ206" s="78" t="str">
        <f>REPLACE(INDEX(GroupVertices[Group],MATCH(Vertices[[#This Row],[Vertex]],GroupVertices[Vertex],0)),1,1,"")</f>
        <v>3</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605</v>
      </c>
      <c r="B207" s="65"/>
      <c r="C207" s="65" t="s">
        <v>64</v>
      </c>
      <c r="D207" s="66">
        <v>162.06618794516402</v>
      </c>
      <c r="E207" s="68"/>
      <c r="F207" s="100" t="s">
        <v>938</v>
      </c>
      <c r="G207" s="65"/>
      <c r="H207" s="69" t="s">
        <v>605</v>
      </c>
      <c r="I207" s="70"/>
      <c r="J207" s="70"/>
      <c r="K207" s="69" t="s">
        <v>4342</v>
      </c>
      <c r="L207" s="73">
        <v>1</v>
      </c>
      <c r="M207" s="74">
        <v>4130.9990234375</v>
      </c>
      <c r="N207" s="74">
        <v>5276.3017578125</v>
      </c>
      <c r="O207" s="75"/>
      <c r="P207" s="76"/>
      <c r="Q207" s="76"/>
      <c r="R207" s="86"/>
      <c r="S207" s="48">
        <v>1</v>
      </c>
      <c r="T207" s="48">
        <v>0</v>
      </c>
      <c r="U207" s="49">
        <v>0</v>
      </c>
      <c r="V207" s="49">
        <v>0.010989</v>
      </c>
      <c r="W207" s="49">
        <v>0</v>
      </c>
      <c r="X207" s="49">
        <v>0.550528</v>
      </c>
      <c r="Y207" s="49">
        <v>0</v>
      </c>
      <c r="Z207" s="49">
        <v>0</v>
      </c>
      <c r="AA207" s="71">
        <v>207</v>
      </c>
      <c r="AB207" s="71"/>
      <c r="AC207" s="72"/>
      <c r="AD207" s="78" t="s">
        <v>2184</v>
      </c>
      <c r="AE207" s="78">
        <v>176</v>
      </c>
      <c r="AF207" s="78">
        <v>190</v>
      </c>
      <c r="AG207" s="78">
        <v>28788</v>
      </c>
      <c r="AH207" s="78">
        <v>45700</v>
      </c>
      <c r="AI207" s="78"/>
      <c r="AJ207" s="78"/>
      <c r="AK207" s="78"/>
      <c r="AL207" s="78"/>
      <c r="AM207" s="78"/>
      <c r="AN207" s="80">
        <v>43077.43405092593</v>
      </c>
      <c r="AO207" s="78"/>
      <c r="AP207" s="78" t="b">
        <v>1</v>
      </c>
      <c r="AQ207" s="78" t="b">
        <v>1</v>
      </c>
      <c r="AR207" s="78" t="b">
        <v>0</v>
      </c>
      <c r="AS207" s="78" t="s">
        <v>1910</v>
      </c>
      <c r="AT207" s="78">
        <v>2</v>
      </c>
      <c r="AU207" s="78"/>
      <c r="AV207" s="78" t="b">
        <v>0</v>
      </c>
      <c r="AW207" s="78" t="s">
        <v>3704</v>
      </c>
      <c r="AX207" s="83" t="s">
        <v>3908</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606</v>
      </c>
      <c r="B208" s="65"/>
      <c r="C208" s="65" t="s">
        <v>64</v>
      </c>
      <c r="D208" s="66">
        <v>162.01637280748795</v>
      </c>
      <c r="E208" s="68"/>
      <c r="F208" s="100" t="s">
        <v>3660</v>
      </c>
      <c r="G208" s="65"/>
      <c r="H208" s="69" t="s">
        <v>606</v>
      </c>
      <c r="I208" s="70"/>
      <c r="J208" s="70"/>
      <c r="K208" s="69" t="s">
        <v>4343</v>
      </c>
      <c r="L208" s="73">
        <v>1</v>
      </c>
      <c r="M208" s="74">
        <v>3813.980224609375</v>
      </c>
      <c r="N208" s="74">
        <v>7115.14697265625</v>
      </c>
      <c r="O208" s="75"/>
      <c r="P208" s="76"/>
      <c r="Q208" s="76"/>
      <c r="R208" s="86"/>
      <c r="S208" s="48">
        <v>1</v>
      </c>
      <c r="T208" s="48">
        <v>0</v>
      </c>
      <c r="U208" s="49">
        <v>0</v>
      </c>
      <c r="V208" s="49">
        <v>0.010989</v>
      </c>
      <c r="W208" s="49">
        <v>0</v>
      </c>
      <c r="X208" s="49">
        <v>0.550528</v>
      </c>
      <c r="Y208" s="49">
        <v>0</v>
      </c>
      <c r="Z208" s="49">
        <v>0</v>
      </c>
      <c r="AA208" s="71">
        <v>208</v>
      </c>
      <c r="AB208" s="71"/>
      <c r="AC208" s="72"/>
      <c r="AD208" s="78" t="s">
        <v>2185</v>
      </c>
      <c r="AE208" s="78">
        <v>128</v>
      </c>
      <c r="AF208" s="78">
        <v>47</v>
      </c>
      <c r="AG208" s="78">
        <v>1171</v>
      </c>
      <c r="AH208" s="78">
        <v>1158</v>
      </c>
      <c r="AI208" s="78"/>
      <c r="AJ208" s="78" t="s">
        <v>2578</v>
      </c>
      <c r="AK208" s="78" t="s">
        <v>2902</v>
      </c>
      <c r="AL208" s="78"/>
      <c r="AM208" s="78"/>
      <c r="AN208" s="80">
        <v>43270.250613425924</v>
      </c>
      <c r="AO208" s="78"/>
      <c r="AP208" s="78" t="b">
        <v>1</v>
      </c>
      <c r="AQ208" s="78" t="b">
        <v>0</v>
      </c>
      <c r="AR208" s="78" t="b">
        <v>0</v>
      </c>
      <c r="AS208" s="78" t="s">
        <v>1910</v>
      </c>
      <c r="AT208" s="78">
        <v>1</v>
      </c>
      <c r="AU208" s="78"/>
      <c r="AV208" s="78" t="b">
        <v>0</v>
      </c>
      <c r="AW208" s="78" t="s">
        <v>3704</v>
      </c>
      <c r="AX208" s="83" t="s">
        <v>3909</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607</v>
      </c>
      <c r="B209" s="65"/>
      <c r="C209" s="65" t="s">
        <v>64</v>
      </c>
      <c r="D209" s="66">
        <v>162.03657754864327</v>
      </c>
      <c r="E209" s="68"/>
      <c r="F209" s="100" t="s">
        <v>3661</v>
      </c>
      <c r="G209" s="65"/>
      <c r="H209" s="69" t="s">
        <v>607</v>
      </c>
      <c r="I209" s="70"/>
      <c r="J209" s="70"/>
      <c r="K209" s="69" t="s">
        <v>4344</v>
      </c>
      <c r="L209" s="73">
        <v>1</v>
      </c>
      <c r="M209" s="74">
        <v>4880.06982421875</v>
      </c>
      <c r="N209" s="74">
        <v>5181.8486328125</v>
      </c>
      <c r="O209" s="75"/>
      <c r="P209" s="76"/>
      <c r="Q209" s="76"/>
      <c r="R209" s="86"/>
      <c r="S209" s="48">
        <v>1</v>
      </c>
      <c r="T209" s="48">
        <v>0</v>
      </c>
      <c r="U209" s="49">
        <v>0</v>
      </c>
      <c r="V209" s="49">
        <v>0.010989</v>
      </c>
      <c r="W209" s="49">
        <v>0</v>
      </c>
      <c r="X209" s="49">
        <v>0.550528</v>
      </c>
      <c r="Y209" s="49">
        <v>0</v>
      </c>
      <c r="Z209" s="49">
        <v>0</v>
      </c>
      <c r="AA209" s="71">
        <v>209</v>
      </c>
      <c r="AB209" s="71"/>
      <c r="AC209" s="72"/>
      <c r="AD209" s="78" t="s">
        <v>2186</v>
      </c>
      <c r="AE209" s="78">
        <v>167</v>
      </c>
      <c r="AF209" s="78">
        <v>105</v>
      </c>
      <c r="AG209" s="78">
        <v>6375</v>
      </c>
      <c r="AH209" s="78">
        <v>7356</v>
      </c>
      <c r="AI209" s="78"/>
      <c r="AJ209" s="78" t="s">
        <v>2579</v>
      </c>
      <c r="AK209" s="78" t="s">
        <v>2903</v>
      </c>
      <c r="AL209" s="78"/>
      <c r="AM209" s="78"/>
      <c r="AN209" s="80">
        <v>42554.766597222224</v>
      </c>
      <c r="AO209" s="83" t="s">
        <v>3365</v>
      </c>
      <c r="AP209" s="78" t="b">
        <v>1</v>
      </c>
      <c r="AQ209" s="78" t="b">
        <v>0</v>
      </c>
      <c r="AR209" s="78" t="b">
        <v>0</v>
      </c>
      <c r="AS209" s="78" t="s">
        <v>1910</v>
      </c>
      <c r="AT209" s="78">
        <v>9</v>
      </c>
      <c r="AU209" s="78"/>
      <c r="AV209" s="78" t="b">
        <v>0</v>
      </c>
      <c r="AW209" s="78" t="s">
        <v>3704</v>
      </c>
      <c r="AX209" s="83" t="s">
        <v>3910</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608</v>
      </c>
      <c r="B210" s="65"/>
      <c r="C210" s="65" t="s">
        <v>64</v>
      </c>
      <c r="D210" s="66">
        <v>162.0264751780656</v>
      </c>
      <c r="E210" s="68"/>
      <c r="F210" s="100" t="s">
        <v>3662</v>
      </c>
      <c r="G210" s="65"/>
      <c r="H210" s="69" t="s">
        <v>608</v>
      </c>
      <c r="I210" s="70"/>
      <c r="J210" s="70"/>
      <c r="K210" s="69" t="s">
        <v>4345</v>
      </c>
      <c r="L210" s="73">
        <v>1</v>
      </c>
      <c r="M210" s="74">
        <v>4257.47412109375</v>
      </c>
      <c r="N210" s="74">
        <v>4428.43212890625</v>
      </c>
      <c r="O210" s="75"/>
      <c r="P210" s="76"/>
      <c r="Q210" s="76"/>
      <c r="R210" s="86"/>
      <c r="S210" s="48">
        <v>1</v>
      </c>
      <c r="T210" s="48">
        <v>0</v>
      </c>
      <c r="U210" s="49">
        <v>0</v>
      </c>
      <c r="V210" s="49">
        <v>0.010989</v>
      </c>
      <c r="W210" s="49">
        <v>0</v>
      </c>
      <c r="X210" s="49">
        <v>0.550528</v>
      </c>
      <c r="Y210" s="49">
        <v>0</v>
      </c>
      <c r="Z210" s="49">
        <v>0</v>
      </c>
      <c r="AA210" s="71">
        <v>210</v>
      </c>
      <c r="AB210" s="71"/>
      <c r="AC210" s="72"/>
      <c r="AD210" s="78" t="s">
        <v>2187</v>
      </c>
      <c r="AE210" s="78">
        <v>129</v>
      </c>
      <c r="AF210" s="78">
        <v>76</v>
      </c>
      <c r="AG210" s="78">
        <v>2188</v>
      </c>
      <c r="AH210" s="78">
        <v>2083</v>
      </c>
      <c r="AI210" s="78"/>
      <c r="AJ210" s="78"/>
      <c r="AK210" s="78" t="s">
        <v>2904</v>
      </c>
      <c r="AL210" s="78"/>
      <c r="AM210" s="78"/>
      <c r="AN210" s="80">
        <v>42975.483622685184</v>
      </c>
      <c r="AO210" s="83" t="s">
        <v>3366</v>
      </c>
      <c r="AP210" s="78" t="b">
        <v>1</v>
      </c>
      <c r="AQ210" s="78" t="b">
        <v>0</v>
      </c>
      <c r="AR210" s="78" t="b">
        <v>0</v>
      </c>
      <c r="AS210" s="78" t="s">
        <v>1910</v>
      </c>
      <c r="AT210" s="78">
        <v>1</v>
      </c>
      <c r="AU210" s="78"/>
      <c r="AV210" s="78" t="b">
        <v>0</v>
      </c>
      <c r="AW210" s="78" t="s">
        <v>3704</v>
      </c>
      <c r="AX210" s="83" t="s">
        <v>3911</v>
      </c>
      <c r="AY210" s="78" t="s">
        <v>65</v>
      </c>
      <c r="AZ210" s="78" t="str">
        <f>REPLACE(INDEX(GroupVertices[Group],MATCH(Vertices[[#This Row],[Vertex]],GroupVertices[Vertex],0)),1,1,"")</f>
        <v>3</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609</v>
      </c>
      <c r="B211" s="65"/>
      <c r="C211" s="65" t="s">
        <v>64</v>
      </c>
      <c r="D211" s="66">
        <v>162.09544998407864</v>
      </c>
      <c r="E211" s="68"/>
      <c r="F211" s="100" t="s">
        <v>3663</v>
      </c>
      <c r="G211" s="65"/>
      <c r="H211" s="69" t="s">
        <v>609</v>
      </c>
      <c r="I211" s="70"/>
      <c r="J211" s="70"/>
      <c r="K211" s="69" t="s">
        <v>4346</v>
      </c>
      <c r="L211" s="73">
        <v>1</v>
      </c>
      <c r="M211" s="74">
        <v>4861.93994140625</v>
      </c>
      <c r="N211" s="74">
        <v>4042.199462890625</v>
      </c>
      <c r="O211" s="75"/>
      <c r="P211" s="76"/>
      <c r="Q211" s="76"/>
      <c r="R211" s="86"/>
      <c r="S211" s="48">
        <v>1</v>
      </c>
      <c r="T211" s="48">
        <v>0</v>
      </c>
      <c r="U211" s="49">
        <v>0</v>
      </c>
      <c r="V211" s="49">
        <v>0.010989</v>
      </c>
      <c r="W211" s="49">
        <v>0</v>
      </c>
      <c r="X211" s="49">
        <v>0.550528</v>
      </c>
      <c r="Y211" s="49">
        <v>0</v>
      </c>
      <c r="Z211" s="49">
        <v>0</v>
      </c>
      <c r="AA211" s="71">
        <v>211</v>
      </c>
      <c r="AB211" s="71"/>
      <c r="AC211" s="72"/>
      <c r="AD211" s="78" t="s">
        <v>2188</v>
      </c>
      <c r="AE211" s="78">
        <v>187</v>
      </c>
      <c r="AF211" s="78">
        <v>274</v>
      </c>
      <c r="AG211" s="78">
        <v>21553</v>
      </c>
      <c r="AH211" s="78">
        <v>13829</v>
      </c>
      <c r="AI211" s="78"/>
      <c r="AJ211" s="78" t="s">
        <v>2580</v>
      </c>
      <c r="AK211" s="78" t="s">
        <v>2905</v>
      </c>
      <c r="AL211" s="78"/>
      <c r="AM211" s="78"/>
      <c r="AN211" s="80">
        <v>42287.86667824074</v>
      </c>
      <c r="AO211" s="83" t="s">
        <v>3367</v>
      </c>
      <c r="AP211" s="78" t="b">
        <v>1</v>
      </c>
      <c r="AQ211" s="78" t="b">
        <v>0</v>
      </c>
      <c r="AR211" s="78" t="b">
        <v>0</v>
      </c>
      <c r="AS211" s="78" t="s">
        <v>1910</v>
      </c>
      <c r="AT211" s="78">
        <v>14</v>
      </c>
      <c r="AU211" s="83" t="s">
        <v>3559</v>
      </c>
      <c r="AV211" s="78" t="b">
        <v>0</v>
      </c>
      <c r="AW211" s="78" t="s">
        <v>3704</v>
      </c>
      <c r="AX211" s="83" t="s">
        <v>3912</v>
      </c>
      <c r="AY211" s="78" t="s">
        <v>65</v>
      </c>
      <c r="AZ211" s="78" t="str">
        <f>REPLACE(INDEX(GroupVertices[Group],MATCH(Vertices[[#This Row],[Vertex]],GroupVertices[Vertex],0)),1,1,"")</f>
        <v>3</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610</v>
      </c>
      <c r="B212" s="65"/>
      <c r="C212" s="65" t="s">
        <v>64</v>
      </c>
      <c r="D212" s="66">
        <v>162.06688466037627</v>
      </c>
      <c r="E212" s="68"/>
      <c r="F212" s="100" t="s">
        <v>3664</v>
      </c>
      <c r="G212" s="65"/>
      <c r="H212" s="69" t="s">
        <v>610</v>
      </c>
      <c r="I212" s="70"/>
      <c r="J212" s="70"/>
      <c r="K212" s="69" t="s">
        <v>4347</v>
      </c>
      <c r="L212" s="73">
        <v>1</v>
      </c>
      <c r="M212" s="74">
        <v>3807.28662109375</v>
      </c>
      <c r="N212" s="74">
        <v>6447.9853515625</v>
      </c>
      <c r="O212" s="75"/>
      <c r="P212" s="76"/>
      <c r="Q212" s="76"/>
      <c r="R212" s="86"/>
      <c r="S212" s="48">
        <v>1</v>
      </c>
      <c r="T212" s="48">
        <v>0</v>
      </c>
      <c r="U212" s="49">
        <v>0</v>
      </c>
      <c r="V212" s="49">
        <v>0.010989</v>
      </c>
      <c r="W212" s="49">
        <v>0</v>
      </c>
      <c r="X212" s="49">
        <v>0.550528</v>
      </c>
      <c r="Y212" s="49">
        <v>0</v>
      </c>
      <c r="Z212" s="49">
        <v>0</v>
      </c>
      <c r="AA212" s="71">
        <v>212</v>
      </c>
      <c r="AB212" s="71"/>
      <c r="AC212" s="72"/>
      <c r="AD212" s="78" t="s">
        <v>2189</v>
      </c>
      <c r="AE212" s="78">
        <v>236</v>
      </c>
      <c r="AF212" s="78">
        <v>192</v>
      </c>
      <c r="AG212" s="78">
        <v>4128</v>
      </c>
      <c r="AH212" s="78">
        <v>8464</v>
      </c>
      <c r="AI212" s="78"/>
      <c r="AJ212" s="78" t="s">
        <v>2581</v>
      </c>
      <c r="AK212" s="78" t="s">
        <v>2906</v>
      </c>
      <c r="AL212" s="78"/>
      <c r="AM212" s="78"/>
      <c r="AN212" s="80">
        <v>43250.65689814815</v>
      </c>
      <c r="AO212" s="83" t="s">
        <v>3368</v>
      </c>
      <c r="AP212" s="78" t="b">
        <v>1</v>
      </c>
      <c r="AQ212" s="78" t="b">
        <v>0</v>
      </c>
      <c r="AR212" s="78" t="b">
        <v>0</v>
      </c>
      <c r="AS212" s="78" t="s">
        <v>1909</v>
      </c>
      <c r="AT212" s="78">
        <v>1</v>
      </c>
      <c r="AU212" s="78"/>
      <c r="AV212" s="78" t="b">
        <v>0</v>
      </c>
      <c r="AW212" s="78" t="s">
        <v>3704</v>
      </c>
      <c r="AX212" s="83" t="s">
        <v>3913</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611</v>
      </c>
      <c r="B213" s="65"/>
      <c r="C213" s="65" t="s">
        <v>64</v>
      </c>
      <c r="D213" s="66">
        <v>162.19020325294503</v>
      </c>
      <c r="E213" s="68"/>
      <c r="F213" s="100" t="s">
        <v>3665</v>
      </c>
      <c r="G213" s="65"/>
      <c r="H213" s="69" t="s">
        <v>611</v>
      </c>
      <c r="I213" s="70"/>
      <c r="J213" s="70"/>
      <c r="K213" s="69" t="s">
        <v>4348</v>
      </c>
      <c r="L213" s="73">
        <v>1</v>
      </c>
      <c r="M213" s="74">
        <v>4997.87451171875</v>
      </c>
      <c r="N213" s="74">
        <v>7455.61572265625</v>
      </c>
      <c r="O213" s="75"/>
      <c r="P213" s="76"/>
      <c r="Q213" s="76"/>
      <c r="R213" s="86"/>
      <c r="S213" s="48">
        <v>1</v>
      </c>
      <c r="T213" s="48">
        <v>0</v>
      </c>
      <c r="U213" s="49">
        <v>0</v>
      </c>
      <c r="V213" s="49">
        <v>0.010989</v>
      </c>
      <c r="W213" s="49">
        <v>0</v>
      </c>
      <c r="X213" s="49">
        <v>0.550528</v>
      </c>
      <c r="Y213" s="49">
        <v>0</v>
      </c>
      <c r="Z213" s="49">
        <v>0</v>
      </c>
      <c r="AA213" s="71">
        <v>213</v>
      </c>
      <c r="AB213" s="71"/>
      <c r="AC213" s="72"/>
      <c r="AD213" s="78" t="s">
        <v>2190</v>
      </c>
      <c r="AE213" s="78">
        <v>713</v>
      </c>
      <c r="AF213" s="78">
        <v>546</v>
      </c>
      <c r="AG213" s="78">
        <v>23599</v>
      </c>
      <c r="AH213" s="78">
        <v>14858</v>
      </c>
      <c r="AI213" s="78"/>
      <c r="AJ213" s="78" t="s">
        <v>2582</v>
      </c>
      <c r="AK213" s="78" t="s">
        <v>2907</v>
      </c>
      <c r="AL213" s="78"/>
      <c r="AM213" s="78"/>
      <c r="AN213" s="80">
        <v>43149.781956018516</v>
      </c>
      <c r="AO213" s="83" t="s">
        <v>3369</v>
      </c>
      <c r="AP213" s="78" t="b">
        <v>1</v>
      </c>
      <c r="AQ213" s="78" t="b">
        <v>0</v>
      </c>
      <c r="AR213" s="78" t="b">
        <v>1</v>
      </c>
      <c r="AS213" s="78" t="s">
        <v>1910</v>
      </c>
      <c r="AT213" s="78">
        <v>1</v>
      </c>
      <c r="AU213" s="78"/>
      <c r="AV213" s="78" t="b">
        <v>0</v>
      </c>
      <c r="AW213" s="78" t="s">
        <v>3704</v>
      </c>
      <c r="AX213" s="83" t="s">
        <v>3914</v>
      </c>
      <c r="AY213" s="78" t="s">
        <v>65</v>
      </c>
      <c r="AZ213" s="78" t="str">
        <f>REPLACE(INDEX(GroupVertices[Group],MATCH(Vertices[[#This Row],[Vertex]],GroupVertices[Vertex],0)),1,1,"")</f>
        <v>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612</v>
      </c>
      <c r="B214" s="65"/>
      <c r="C214" s="65" t="s">
        <v>64</v>
      </c>
      <c r="D214" s="66">
        <v>162.42917657074779</v>
      </c>
      <c r="E214" s="68"/>
      <c r="F214" s="100" t="s">
        <v>3666</v>
      </c>
      <c r="G214" s="65"/>
      <c r="H214" s="69" t="s">
        <v>612</v>
      </c>
      <c r="I214" s="70"/>
      <c r="J214" s="70"/>
      <c r="K214" s="69" t="s">
        <v>4349</v>
      </c>
      <c r="L214" s="73">
        <v>1</v>
      </c>
      <c r="M214" s="74">
        <v>3891.892822265625</v>
      </c>
      <c r="N214" s="74">
        <v>5197.35595703125</v>
      </c>
      <c r="O214" s="75"/>
      <c r="P214" s="76"/>
      <c r="Q214" s="76"/>
      <c r="R214" s="86"/>
      <c r="S214" s="48">
        <v>1</v>
      </c>
      <c r="T214" s="48">
        <v>0</v>
      </c>
      <c r="U214" s="49">
        <v>0</v>
      </c>
      <c r="V214" s="49">
        <v>0.010989</v>
      </c>
      <c r="W214" s="49">
        <v>0</v>
      </c>
      <c r="X214" s="49">
        <v>0.550528</v>
      </c>
      <c r="Y214" s="49">
        <v>0</v>
      </c>
      <c r="Z214" s="49">
        <v>0</v>
      </c>
      <c r="AA214" s="71">
        <v>214</v>
      </c>
      <c r="AB214" s="71"/>
      <c r="AC214" s="72"/>
      <c r="AD214" s="78" t="s">
        <v>2191</v>
      </c>
      <c r="AE214" s="78">
        <v>878</v>
      </c>
      <c r="AF214" s="78">
        <v>1232</v>
      </c>
      <c r="AG214" s="78">
        <v>18162</v>
      </c>
      <c r="AH214" s="78">
        <v>3181</v>
      </c>
      <c r="AI214" s="78">
        <v>-10800</v>
      </c>
      <c r="AJ214" s="78" t="s">
        <v>2583</v>
      </c>
      <c r="AK214" s="78" t="s">
        <v>2908</v>
      </c>
      <c r="AL214" s="78"/>
      <c r="AM214" s="78" t="s">
        <v>3202</v>
      </c>
      <c r="AN214" s="80">
        <v>41281.97460648148</v>
      </c>
      <c r="AO214" s="83" t="s">
        <v>3370</v>
      </c>
      <c r="AP214" s="78" t="b">
        <v>0</v>
      </c>
      <c r="AQ214" s="78" t="b">
        <v>0</v>
      </c>
      <c r="AR214" s="78" t="b">
        <v>1</v>
      </c>
      <c r="AS214" s="78" t="s">
        <v>3556</v>
      </c>
      <c r="AT214" s="78">
        <v>0</v>
      </c>
      <c r="AU214" s="83" t="s">
        <v>3574</v>
      </c>
      <c r="AV214" s="78" t="b">
        <v>0</v>
      </c>
      <c r="AW214" s="78" t="s">
        <v>3704</v>
      </c>
      <c r="AX214" s="83" t="s">
        <v>3915</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613</v>
      </c>
      <c r="B215" s="65"/>
      <c r="C215" s="65" t="s">
        <v>64</v>
      </c>
      <c r="D215" s="66">
        <v>162.01428266185118</v>
      </c>
      <c r="E215" s="68"/>
      <c r="F215" s="100" t="s">
        <v>3667</v>
      </c>
      <c r="G215" s="65"/>
      <c r="H215" s="69" t="s">
        <v>613</v>
      </c>
      <c r="I215" s="70"/>
      <c r="J215" s="70"/>
      <c r="K215" s="69" t="s">
        <v>4350</v>
      </c>
      <c r="L215" s="73">
        <v>1</v>
      </c>
      <c r="M215" s="74">
        <v>5212.58984375</v>
      </c>
      <c r="N215" s="74">
        <v>7206.91845703125</v>
      </c>
      <c r="O215" s="75"/>
      <c r="P215" s="76"/>
      <c r="Q215" s="76"/>
      <c r="R215" s="86"/>
      <c r="S215" s="48">
        <v>1</v>
      </c>
      <c r="T215" s="48">
        <v>0</v>
      </c>
      <c r="U215" s="49">
        <v>0</v>
      </c>
      <c r="V215" s="49">
        <v>0.010989</v>
      </c>
      <c r="W215" s="49">
        <v>0</v>
      </c>
      <c r="X215" s="49">
        <v>0.550528</v>
      </c>
      <c r="Y215" s="49">
        <v>0</v>
      </c>
      <c r="Z215" s="49">
        <v>0</v>
      </c>
      <c r="AA215" s="71">
        <v>215</v>
      </c>
      <c r="AB215" s="71"/>
      <c r="AC215" s="72"/>
      <c r="AD215" s="78" t="s">
        <v>2192</v>
      </c>
      <c r="AE215" s="78">
        <v>12</v>
      </c>
      <c r="AF215" s="78">
        <v>41</v>
      </c>
      <c r="AG215" s="78">
        <v>2720</v>
      </c>
      <c r="AH215" s="78">
        <v>723</v>
      </c>
      <c r="AI215" s="78"/>
      <c r="AJ215" s="78" t="s">
        <v>2584</v>
      </c>
      <c r="AK215" s="78"/>
      <c r="AL215" s="78"/>
      <c r="AM215" s="78"/>
      <c r="AN215" s="80">
        <v>43347.3443287037</v>
      </c>
      <c r="AO215" s="83" t="s">
        <v>3371</v>
      </c>
      <c r="AP215" s="78" t="b">
        <v>1</v>
      </c>
      <c r="AQ215" s="78" t="b">
        <v>0</v>
      </c>
      <c r="AR215" s="78" t="b">
        <v>0</v>
      </c>
      <c r="AS215" s="78" t="s">
        <v>1909</v>
      </c>
      <c r="AT215" s="78">
        <v>3</v>
      </c>
      <c r="AU215" s="78"/>
      <c r="AV215" s="78" t="b">
        <v>0</v>
      </c>
      <c r="AW215" s="78" t="s">
        <v>3704</v>
      </c>
      <c r="AX215" s="83" t="s">
        <v>3916</v>
      </c>
      <c r="AY215" s="78" t="s">
        <v>65</v>
      </c>
      <c r="AZ215" s="78" t="str">
        <f>REPLACE(INDEX(GroupVertices[Group],MATCH(Vertices[[#This Row],[Vertex]],GroupVertices[Vertex],0)),1,1,"")</f>
        <v>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614</v>
      </c>
      <c r="B216" s="65"/>
      <c r="C216" s="65" t="s">
        <v>64</v>
      </c>
      <c r="D216" s="66">
        <v>162.4333568620213</v>
      </c>
      <c r="E216" s="68"/>
      <c r="F216" s="100" t="s">
        <v>3668</v>
      </c>
      <c r="G216" s="65"/>
      <c r="H216" s="69" t="s">
        <v>614</v>
      </c>
      <c r="I216" s="70"/>
      <c r="J216" s="70"/>
      <c r="K216" s="69" t="s">
        <v>4351</v>
      </c>
      <c r="L216" s="73">
        <v>1</v>
      </c>
      <c r="M216" s="74">
        <v>4889.81591796875</v>
      </c>
      <c r="N216" s="74">
        <v>9208.9970703125</v>
      </c>
      <c r="O216" s="75"/>
      <c r="P216" s="76"/>
      <c r="Q216" s="76"/>
      <c r="R216" s="86"/>
      <c r="S216" s="48">
        <v>1</v>
      </c>
      <c r="T216" s="48">
        <v>0</v>
      </c>
      <c r="U216" s="49">
        <v>0</v>
      </c>
      <c r="V216" s="49">
        <v>0.010989</v>
      </c>
      <c r="W216" s="49">
        <v>0</v>
      </c>
      <c r="X216" s="49">
        <v>0.550528</v>
      </c>
      <c r="Y216" s="49">
        <v>0</v>
      </c>
      <c r="Z216" s="49">
        <v>0</v>
      </c>
      <c r="AA216" s="71">
        <v>216</v>
      </c>
      <c r="AB216" s="71"/>
      <c r="AC216" s="72"/>
      <c r="AD216" s="78" t="s">
        <v>2193</v>
      </c>
      <c r="AE216" s="78">
        <v>1846</v>
      </c>
      <c r="AF216" s="78">
        <v>1244</v>
      </c>
      <c r="AG216" s="78">
        <v>10139</v>
      </c>
      <c r="AH216" s="78">
        <v>13656</v>
      </c>
      <c r="AI216" s="78"/>
      <c r="AJ216" s="78" t="s">
        <v>2585</v>
      </c>
      <c r="AK216" s="78"/>
      <c r="AL216" s="78"/>
      <c r="AM216" s="78"/>
      <c r="AN216" s="80">
        <v>42800.70798611111</v>
      </c>
      <c r="AO216" s="83" t="s">
        <v>3372</v>
      </c>
      <c r="AP216" s="78" t="b">
        <v>1</v>
      </c>
      <c r="AQ216" s="78" t="b">
        <v>0</v>
      </c>
      <c r="AR216" s="78" t="b">
        <v>1</v>
      </c>
      <c r="AS216" s="78" t="s">
        <v>1910</v>
      </c>
      <c r="AT216" s="78">
        <v>11</v>
      </c>
      <c r="AU216" s="78"/>
      <c r="AV216" s="78" t="b">
        <v>0</v>
      </c>
      <c r="AW216" s="78" t="s">
        <v>3704</v>
      </c>
      <c r="AX216" s="83" t="s">
        <v>3917</v>
      </c>
      <c r="AY216" s="78" t="s">
        <v>65</v>
      </c>
      <c r="AZ216" s="78" t="str">
        <f>REPLACE(INDEX(GroupVertices[Group],MATCH(Vertices[[#This Row],[Vertex]],GroupVertices[Vertex],0)),1,1,"")</f>
        <v>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615</v>
      </c>
      <c r="B217" s="65"/>
      <c r="C217" s="65" t="s">
        <v>64</v>
      </c>
      <c r="D217" s="66">
        <v>162.10590071226244</v>
      </c>
      <c r="E217" s="68"/>
      <c r="F217" s="100" t="s">
        <v>3669</v>
      </c>
      <c r="G217" s="65"/>
      <c r="H217" s="69" t="s">
        <v>615</v>
      </c>
      <c r="I217" s="70"/>
      <c r="J217" s="70"/>
      <c r="K217" s="69" t="s">
        <v>4352</v>
      </c>
      <c r="L217" s="73">
        <v>1</v>
      </c>
      <c r="M217" s="74">
        <v>5124.32373046875</v>
      </c>
      <c r="N217" s="74">
        <v>5528.66845703125</v>
      </c>
      <c r="O217" s="75"/>
      <c r="P217" s="76"/>
      <c r="Q217" s="76"/>
      <c r="R217" s="86"/>
      <c r="S217" s="48">
        <v>1</v>
      </c>
      <c r="T217" s="48">
        <v>0</v>
      </c>
      <c r="U217" s="49">
        <v>0</v>
      </c>
      <c r="V217" s="49">
        <v>0.010989</v>
      </c>
      <c r="W217" s="49">
        <v>0</v>
      </c>
      <c r="X217" s="49">
        <v>0.550528</v>
      </c>
      <c r="Y217" s="49">
        <v>0</v>
      </c>
      <c r="Z217" s="49">
        <v>0</v>
      </c>
      <c r="AA217" s="71">
        <v>217</v>
      </c>
      <c r="AB217" s="71"/>
      <c r="AC217" s="72"/>
      <c r="AD217" s="78" t="s">
        <v>2194</v>
      </c>
      <c r="AE217" s="78">
        <v>633</v>
      </c>
      <c r="AF217" s="78">
        <v>304</v>
      </c>
      <c r="AG217" s="78">
        <v>14632</v>
      </c>
      <c r="AH217" s="78">
        <v>8965</v>
      </c>
      <c r="AI217" s="78"/>
      <c r="AJ217" s="78" t="s">
        <v>2586</v>
      </c>
      <c r="AK217" s="78" t="s">
        <v>2909</v>
      </c>
      <c r="AL217" s="78"/>
      <c r="AM217" s="78"/>
      <c r="AN217" s="80">
        <v>43235.3074537037</v>
      </c>
      <c r="AO217" s="83" t="s">
        <v>3373</v>
      </c>
      <c r="AP217" s="78" t="b">
        <v>1</v>
      </c>
      <c r="AQ217" s="78" t="b">
        <v>0</v>
      </c>
      <c r="AR217" s="78" t="b">
        <v>0</v>
      </c>
      <c r="AS217" s="78" t="s">
        <v>1910</v>
      </c>
      <c r="AT217" s="78">
        <v>0</v>
      </c>
      <c r="AU217" s="78"/>
      <c r="AV217" s="78" t="b">
        <v>0</v>
      </c>
      <c r="AW217" s="78" t="s">
        <v>3704</v>
      </c>
      <c r="AX217" s="83" t="s">
        <v>3918</v>
      </c>
      <c r="AY217" s="78" t="s">
        <v>65</v>
      </c>
      <c r="AZ217" s="78" t="str">
        <f>REPLACE(INDEX(GroupVertices[Group],MATCH(Vertices[[#This Row],[Vertex]],GroupVertices[Vertex],0)),1,1,"")</f>
        <v>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616</v>
      </c>
      <c r="B218" s="65"/>
      <c r="C218" s="65" t="s">
        <v>64</v>
      </c>
      <c r="D218" s="66">
        <v>162.05434378655573</v>
      </c>
      <c r="E218" s="68"/>
      <c r="F218" s="100" t="s">
        <v>3670</v>
      </c>
      <c r="G218" s="65"/>
      <c r="H218" s="69" t="s">
        <v>616</v>
      </c>
      <c r="I218" s="70"/>
      <c r="J218" s="70"/>
      <c r="K218" s="69" t="s">
        <v>4353</v>
      </c>
      <c r="L218" s="73">
        <v>1</v>
      </c>
      <c r="M218" s="74">
        <v>4405.74560546875</v>
      </c>
      <c r="N218" s="74">
        <v>9646.09375</v>
      </c>
      <c r="O218" s="75"/>
      <c r="P218" s="76"/>
      <c r="Q218" s="76"/>
      <c r="R218" s="86"/>
      <c r="S218" s="48">
        <v>1</v>
      </c>
      <c r="T218" s="48">
        <v>0</v>
      </c>
      <c r="U218" s="49">
        <v>0</v>
      </c>
      <c r="V218" s="49">
        <v>0.010989</v>
      </c>
      <c r="W218" s="49">
        <v>0</v>
      </c>
      <c r="X218" s="49">
        <v>0.550528</v>
      </c>
      <c r="Y218" s="49">
        <v>0</v>
      </c>
      <c r="Z218" s="49">
        <v>0</v>
      </c>
      <c r="AA218" s="71">
        <v>218</v>
      </c>
      <c r="AB218" s="71"/>
      <c r="AC218" s="72"/>
      <c r="AD218" s="78" t="s">
        <v>2195</v>
      </c>
      <c r="AE218" s="78">
        <v>453</v>
      </c>
      <c r="AF218" s="78">
        <v>156</v>
      </c>
      <c r="AG218" s="78">
        <v>4220</v>
      </c>
      <c r="AH218" s="78">
        <v>1312</v>
      </c>
      <c r="AI218" s="78"/>
      <c r="AJ218" s="78" t="s">
        <v>2587</v>
      </c>
      <c r="AK218" s="78" t="s">
        <v>2810</v>
      </c>
      <c r="AL218" s="78"/>
      <c r="AM218" s="78"/>
      <c r="AN218" s="80">
        <v>43402.5412037037</v>
      </c>
      <c r="AO218" s="83" t="s">
        <v>3374</v>
      </c>
      <c r="AP218" s="78" t="b">
        <v>0</v>
      </c>
      <c r="AQ218" s="78" t="b">
        <v>0</v>
      </c>
      <c r="AR218" s="78" t="b">
        <v>0</v>
      </c>
      <c r="AS218" s="78" t="s">
        <v>1910</v>
      </c>
      <c r="AT218" s="78">
        <v>1</v>
      </c>
      <c r="AU218" s="83" t="s">
        <v>3559</v>
      </c>
      <c r="AV218" s="78" t="b">
        <v>0</v>
      </c>
      <c r="AW218" s="78" t="s">
        <v>3704</v>
      </c>
      <c r="AX218" s="83" t="s">
        <v>3919</v>
      </c>
      <c r="AY218" s="78" t="s">
        <v>65</v>
      </c>
      <c r="AZ218" s="78" t="str">
        <f>REPLACE(INDEX(GroupVertices[Group],MATCH(Vertices[[#This Row],[Vertex]],GroupVertices[Vertex],0)),1,1,"")</f>
        <v>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617</v>
      </c>
      <c r="B219" s="65"/>
      <c r="C219" s="65" t="s">
        <v>64</v>
      </c>
      <c r="D219" s="66">
        <v>162.05329871373735</v>
      </c>
      <c r="E219" s="68"/>
      <c r="F219" s="100" t="s">
        <v>3671</v>
      </c>
      <c r="G219" s="65"/>
      <c r="H219" s="69" t="s">
        <v>617</v>
      </c>
      <c r="I219" s="70"/>
      <c r="J219" s="70"/>
      <c r="K219" s="69" t="s">
        <v>4354</v>
      </c>
      <c r="L219" s="73">
        <v>1</v>
      </c>
      <c r="M219" s="74">
        <v>4741.48291015625</v>
      </c>
      <c r="N219" s="74">
        <v>9411.0498046875</v>
      </c>
      <c r="O219" s="75"/>
      <c r="P219" s="76"/>
      <c r="Q219" s="76"/>
      <c r="R219" s="86"/>
      <c r="S219" s="48">
        <v>1</v>
      </c>
      <c r="T219" s="48">
        <v>0</v>
      </c>
      <c r="U219" s="49">
        <v>0</v>
      </c>
      <c r="V219" s="49">
        <v>0.010989</v>
      </c>
      <c r="W219" s="49">
        <v>0</v>
      </c>
      <c r="X219" s="49">
        <v>0.550528</v>
      </c>
      <c r="Y219" s="49">
        <v>0</v>
      </c>
      <c r="Z219" s="49">
        <v>0</v>
      </c>
      <c r="AA219" s="71">
        <v>219</v>
      </c>
      <c r="AB219" s="71"/>
      <c r="AC219" s="72"/>
      <c r="AD219" s="78" t="s">
        <v>2196</v>
      </c>
      <c r="AE219" s="78">
        <v>207</v>
      </c>
      <c r="AF219" s="78">
        <v>153</v>
      </c>
      <c r="AG219" s="78">
        <v>2122</v>
      </c>
      <c r="AH219" s="78">
        <v>2826</v>
      </c>
      <c r="AI219" s="78"/>
      <c r="AJ219" s="78"/>
      <c r="AK219" s="78"/>
      <c r="AL219" s="78"/>
      <c r="AM219" s="78"/>
      <c r="AN219" s="80">
        <v>43160.849814814814</v>
      </c>
      <c r="AO219" s="83" t="s">
        <v>3375</v>
      </c>
      <c r="AP219" s="78" t="b">
        <v>1</v>
      </c>
      <c r="AQ219" s="78" t="b">
        <v>0</v>
      </c>
      <c r="AR219" s="78" t="b">
        <v>0</v>
      </c>
      <c r="AS219" s="78" t="s">
        <v>1910</v>
      </c>
      <c r="AT219" s="78">
        <v>1</v>
      </c>
      <c r="AU219" s="78"/>
      <c r="AV219" s="78" t="b">
        <v>0</v>
      </c>
      <c r="AW219" s="78" t="s">
        <v>3704</v>
      </c>
      <c r="AX219" s="83" t="s">
        <v>3920</v>
      </c>
      <c r="AY219" s="78" t="s">
        <v>65</v>
      </c>
      <c r="AZ219" s="78" t="str">
        <f>REPLACE(INDEX(GroupVertices[Group],MATCH(Vertices[[#This Row],[Vertex]],GroupVertices[Vertex],0)),1,1,"")</f>
        <v>3</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618</v>
      </c>
      <c r="B220" s="65"/>
      <c r="C220" s="65" t="s">
        <v>64</v>
      </c>
      <c r="D220" s="66">
        <v>162.00836058254703</v>
      </c>
      <c r="E220" s="68"/>
      <c r="F220" s="100" t="s">
        <v>3672</v>
      </c>
      <c r="G220" s="65"/>
      <c r="H220" s="69" t="s">
        <v>618</v>
      </c>
      <c r="I220" s="70"/>
      <c r="J220" s="70"/>
      <c r="K220" s="69" t="s">
        <v>4355</v>
      </c>
      <c r="L220" s="73">
        <v>1</v>
      </c>
      <c r="M220" s="74">
        <v>4199.451171875</v>
      </c>
      <c r="N220" s="74">
        <v>9392.8232421875</v>
      </c>
      <c r="O220" s="75"/>
      <c r="P220" s="76"/>
      <c r="Q220" s="76"/>
      <c r="R220" s="86"/>
      <c r="S220" s="48">
        <v>1</v>
      </c>
      <c r="T220" s="48">
        <v>0</v>
      </c>
      <c r="U220" s="49">
        <v>0</v>
      </c>
      <c r="V220" s="49">
        <v>0.010989</v>
      </c>
      <c r="W220" s="49">
        <v>0</v>
      </c>
      <c r="X220" s="49">
        <v>0.550528</v>
      </c>
      <c r="Y220" s="49">
        <v>0</v>
      </c>
      <c r="Z220" s="49">
        <v>0</v>
      </c>
      <c r="AA220" s="71">
        <v>220</v>
      </c>
      <c r="AB220" s="71"/>
      <c r="AC220" s="72"/>
      <c r="AD220" s="78" t="s">
        <v>2197</v>
      </c>
      <c r="AE220" s="78">
        <v>42</v>
      </c>
      <c r="AF220" s="78">
        <v>24</v>
      </c>
      <c r="AG220" s="78">
        <v>485</v>
      </c>
      <c r="AH220" s="78">
        <v>730</v>
      </c>
      <c r="AI220" s="78"/>
      <c r="AJ220" s="78" t="s">
        <v>2588</v>
      </c>
      <c r="AK220" s="78"/>
      <c r="AL220" s="78"/>
      <c r="AM220" s="78"/>
      <c r="AN220" s="80">
        <v>43429.967777777776</v>
      </c>
      <c r="AO220" s="78"/>
      <c r="AP220" s="78" t="b">
        <v>1</v>
      </c>
      <c r="AQ220" s="78" t="b">
        <v>0</v>
      </c>
      <c r="AR220" s="78" t="b">
        <v>0</v>
      </c>
      <c r="AS220" s="78" t="s">
        <v>1910</v>
      </c>
      <c r="AT220" s="78">
        <v>0</v>
      </c>
      <c r="AU220" s="78"/>
      <c r="AV220" s="78" t="b">
        <v>0</v>
      </c>
      <c r="AW220" s="78" t="s">
        <v>3704</v>
      </c>
      <c r="AX220" s="83" t="s">
        <v>3921</v>
      </c>
      <c r="AY220" s="78" t="s">
        <v>65</v>
      </c>
      <c r="AZ220" s="78" t="str">
        <f>REPLACE(INDEX(GroupVertices[Group],MATCH(Vertices[[#This Row],[Vertex]],GroupVertices[Vertex],0)),1,1,"")</f>
        <v>3</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619</v>
      </c>
      <c r="B221" s="65"/>
      <c r="C221" s="65" t="s">
        <v>64</v>
      </c>
      <c r="D221" s="66">
        <v>162.01149580100218</v>
      </c>
      <c r="E221" s="68"/>
      <c r="F221" s="100" t="s">
        <v>3673</v>
      </c>
      <c r="G221" s="65"/>
      <c r="H221" s="69" t="s">
        <v>619</v>
      </c>
      <c r="I221" s="70"/>
      <c r="J221" s="70"/>
      <c r="K221" s="69" t="s">
        <v>4356</v>
      </c>
      <c r="L221" s="73">
        <v>1</v>
      </c>
      <c r="M221" s="74">
        <v>4094.6357421875</v>
      </c>
      <c r="N221" s="74">
        <v>4128.982421875</v>
      </c>
      <c r="O221" s="75"/>
      <c r="P221" s="76"/>
      <c r="Q221" s="76"/>
      <c r="R221" s="86"/>
      <c r="S221" s="48">
        <v>1</v>
      </c>
      <c r="T221" s="48">
        <v>0</v>
      </c>
      <c r="U221" s="49">
        <v>0</v>
      </c>
      <c r="V221" s="49">
        <v>0.010989</v>
      </c>
      <c r="W221" s="49">
        <v>0</v>
      </c>
      <c r="X221" s="49">
        <v>0.550528</v>
      </c>
      <c r="Y221" s="49">
        <v>0</v>
      </c>
      <c r="Z221" s="49">
        <v>0</v>
      </c>
      <c r="AA221" s="71">
        <v>221</v>
      </c>
      <c r="AB221" s="71"/>
      <c r="AC221" s="72"/>
      <c r="AD221" s="78" t="s">
        <v>2198</v>
      </c>
      <c r="AE221" s="78">
        <v>99</v>
      </c>
      <c r="AF221" s="78">
        <v>33</v>
      </c>
      <c r="AG221" s="78">
        <v>294</v>
      </c>
      <c r="AH221" s="78">
        <v>274</v>
      </c>
      <c r="AI221" s="78"/>
      <c r="AJ221" s="78" t="s">
        <v>2589</v>
      </c>
      <c r="AK221" s="78" t="s">
        <v>2910</v>
      </c>
      <c r="AL221" s="78"/>
      <c r="AM221" s="78"/>
      <c r="AN221" s="80">
        <v>43461.79605324074</v>
      </c>
      <c r="AO221" s="83" t="s">
        <v>3376</v>
      </c>
      <c r="AP221" s="78" t="b">
        <v>1</v>
      </c>
      <c r="AQ221" s="78" t="b">
        <v>0</v>
      </c>
      <c r="AR221" s="78" t="b">
        <v>0</v>
      </c>
      <c r="AS221" s="78" t="s">
        <v>1909</v>
      </c>
      <c r="AT221" s="78">
        <v>2</v>
      </c>
      <c r="AU221" s="78"/>
      <c r="AV221" s="78" t="b">
        <v>0</v>
      </c>
      <c r="AW221" s="78" t="s">
        <v>3704</v>
      </c>
      <c r="AX221" s="83" t="s">
        <v>3922</v>
      </c>
      <c r="AY221" s="78" t="s">
        <v>65</v>
      </c>
      <c r="AZ221" s="78" t="str">
        <f>REPLACE(INDEX(GroupVertices[Group],MATCH(Vertices[[#This Row],[Vertex]],GroupVertices[Vertex],0)),1,1,"")</f>
        <v>3</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620</v>
      </c>
      <c r="B222" s="65"/>
      <c r="C222" s="65" t="s">
        <v>64</v>
      </c>
      <c r="D222" s="66">
        <v>162.01254087382054</v>
      </c>
      <c r="E222" s="68"/>
      <c r="F222" s="100" t="s">
        <v>3674</v>
      </c>
      <c r="G222" s="65"/>
      <c r="H222" s="69" t="s">
        <v>620</v>
      </c>
      <c r="I222" s="70"/>
      <c r="J222" s="70"/>
      <c r="K222" s="69" t="s">
        <v>4357</v>
      </c>
      <c r="L222" s="73">
        <v>1</v>
      </c>
      <c r="M222" s="74">
        <v>4045.31103515625</v>
      </c>
      <c r="N222" s="74">
        <v>8944.0849609375</v>
      </c>
      <c r="O222" s="75"/>
      <c r="P222" s="76"/>
      <c r="Q222" s="76"/>
      <c r="R222" s="86"/>
      <c r="S222" s="48">
        <v>1</v>
      </c>
      <c r="T222" s="48">
        <v>0</v>
      </c>
      <c r="U222" s="49">
        <v>0</v>
      </c>
      <c r="V222" s="49">
        <v>0.010989</v>
      </c>
      <c r="W222" s="49">
        <v>0</v>
      </c>
      <c r="X222" s="49">
        <v>0.550528</v>
      </c>
      <c r="Y222" s="49">
        <v>0</v>
      </c>
      <c r="Z222" s="49">
        <v>0</v>
      </c>
      <c r="AA222" s="71">
        <v>222</v>
      </c>
      <c r="AB222" s="71"/>
      <c r="AC222" s="72"/>
      <c r="AD222" s="78" t="s">
        <v>2199</v>
      </c>
      <c r="AE222" s="78">
        <v>84</v>
      </c>
      <c r="AF222" s="78">
        <v>36</v>
      </c>
      <c r="AG222" s="78">
        <v>356</v>
      </c>
      <c r="AH222" s="78">
        <v>748</v>
      </c>
      <c r="AI222" s="78"/>
      <c r="AJ222" s="78" t="s">
        <v>2590</v>
      </c>
      <c r="AK222" s="78"/>
      <c r="AL222" s="78"/>
      <c r="AM222" s="78"/>
      <c r="AN222" s="80">
        <v>43365.49915509259</v>
      </c>
      <c r="AO222" s="78"/>
      <c r="AP222" s="78" t="b">
        <v>1</v>
      </c>
      <c r="AQ222" s="78" t="b">
        <v>0</v>
      </c>
      <c r="AR222" s="78" t="b">
        <v>0</v>
      </c>
      <c r="AS222" s="78" t="s">
        <v>1910</v>
      </c>
      <c r="AT222" s="78">
        <v>0</v>
      </c>
      <c r="AU222" s="78"/>
      <c r="AV222" s="78" t="b">
        <v>0</v>
      </c>
      <c r="AW222" s="78" t="s">
        <v>3704</v>
      </c>
      <c r="AX222" s="83" t="s">
        <v>3923</v>
      </c>
      <c r="AY222" s="78" t="s">
        <v>65</v>
      </c>
      <c r="AZ222" s="78" t="str">
        <f>REPLACE(INDEX(GroupVertices[Group],MATCH(Vertices[[#This Row],[Vertex]],GroupVertices[Vertex],0)),1,1,"")</f>
        <v>3</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621</v>
      </c>
      <c r="B223" s="65"/>
      <c r="C223" s="65" t="s">
        <v>64</v>
      </c>
      <c r="D223" s="66">
        <v>162.03204889976362</v>
      </c>
      <c r="E223" s="68"/>
      <c r="F223" s="100" t="s">
        <v>3675</v>
      </c>
      <c r="G223" s="65"/>
      <c r="H223" s="69" t="s">
        <v>621</v>
      </c>
      <c r="I223" s="70"/>
      <c r="J223" s="70"/>
      <c r="K223" s="69" t="s">
        <v>4358</v>
      </c>
      <c r="L223" s="73">
        <v>1</v>
      </c>
      <c r="M223" s="74">
        <v>5101.0009765625</v>
      </c>
      <c r="N223" s="74">
        <v>4900.9189453125</v>
      </c>
      <c r="O223" s="75"/>
      <c r="P223" s="76"/>
      <c r="Q223" s="76"/>
      <c r="R223" s="86"/>
      <c r="S223" s="48">
        <v>1</v>
      </c>
      <c r="T223" s="48">
        <v>0</v>
      </c>
      <c r="U223" s="49">
        <v>0</v>
      </c>
      <c r="V223" s="49">
        <v>0.010989</v>
      </c>
      <c r="W223" s="49">
        <v>0</v>
      </c>
      <c r="X223" s="49">
        <v>0.550528</v>
      </c>
      <c r="Y223" s="49">
        <v>0</v>
      </c>
      <c r="Z223" s="49">
        <v>0</v>
      </c>
      <c r="AA223" s="71">
        <v>223</v>
      </c>
      <c r="AB223" s="71"/>
      <c r="AC223" s="72"/>
      <c r="AD223" s="78" t="s">
        <v>2200</v>
      </c>
      <c r="AE223" s="78">
        <v>285</v>
      </c>
      <c r="AF223" s="78">
        <v>92</v>
      </c>
      <c r="AG223" s="78">
        <v>4700</v>
      </c>
      <c r="AH223" s="78">
        <v>5818</v>
      </c>
      <c r="AI223" s="78"/>
      <c r="AJ223" s="78" t="s">
        <v>2591</v>
      </c>
      <c r="AK223" s="78" t="s">
        <v>2911</v>
      </c>
      <c r="AL223" s="78"/>
      <c r="AM223" s="78"/>
      <c r="AN223" s="80">
        <v>40570.82201388889</v>
      </c>
      <c r="AO223" s="83" t="s">
        <v>3377</v>
      </c>
      <c r="AP223" s="78" t="b">
        <v>1</v>
      </c>
      <c r="AQ223" s="78" t="b">
        <v>0</v>
      </c>
      <c r="AR223" s="78" t="b">
        <v>1</v>
      </c>
      <c r="AS223" s="78" t="s">
        <v>1910</v>
      </c>
      <c r="AT223" s="78">
        <v>4</v>
      </c>
      <c r="AU223" s="83" t="s">
        <v>3559</v>
      </c>
      <c r="AV223" s="78" t="b">
        <v>0</v>
      </c>
      <c r="AW223" s="78" t="s">
        <v>3704</v>
      </c>
      <c r="AX223" s="83" t="s">
        <v>3924</v>
      </c>
      <c r="AY223" s="78" t="s">
        <v>65</v>
      </c>
      <c r="AZ223" s="78" t="str">
        <f>REPLACE(INDEX(GroupVertices[Group],MATCH(Vertices[[#This Row],[Vertex]],GroupVertices[Vertex],0)),1,1,"")</f>
        <v>3</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622</v>
      </c>
      <c r="B224" s="65"/>
      <c r="C224" s="65" t="s">
        <v>64</v>
      </c>
      <c r="D224" s="66">
        <v>162.51556925706714</v>
      </c>
      <c r="E224" s="68"/>
      <c r="F224" s="100" t="s">
        <v>3676</v>
      </c>
      <c r="G224" s="65"/>
      <c r="H224" s="69" t="s">
        <v>622</v>
      </c>
      <c r="I224" s="70"/>
      <c r="J224" s="70"/>
      <c r="K224" s="69" t="s">
        <v>4359</v>
      </c>
      <c r="L224" s="73">
        <v>1</v>
      </c>
      <c r="M224" s="74">
        <v>4240.388671875</v>
      </c>
      <c r="N224" s="74">
        <v>7330.857421875</v>
      </c>
      <c r="O224" s="75"/>
      <c r="P224" s="76"/>
      <c r="Q224" s="76"/>
      <c r="R224" s="86"/>
      <c r="S224" s="48">
        <v>1</v>
      </c>
      <c r="T224" s="48">
        <v>0</v>
      </c>
      <c r="U224" s="49">
        <v>0</v>
      </c>
      <c r="V224" s="49">
        <v>0.010989</v>
      </c>
      <c r="W224" s="49">
        <v>0</v>
      </c>
      <c r="X224" s="49">
        <v>0.550528</v>
      </c>
      <c r="Y224" s="49">
        <v>0</v>
      </c>
      <c r="Z224" s="49">
        <v>0</v>
      </c>
      <c r="AA224" s="71">
        <v>224</v>
      </c>
      <c r="AB224" s="71"/>
      <c r="AC224" s="72"/>
      <c r="AD224" s="78" t="s">
        <v>2201</v>
      </c>
      <c r="AE224" s="78">
        <v>1702</v>
      </c>
      <c r="AF224" s="78">
        <v>1480</v>
      </c>
      <c r="AG224" s="78">
        <v>21731</v>
      </c>
      <c r="AH224" s="78">
        <v>21636</v>
      </c>
      <c r="AI224" s="78"/>
      <c r="AJ224" s="78" t="s">
        <v>2592</v>
      </c>
      <c r="AK224" s="78" t="s">
        <v>2907</v>
      </c>
      <c r="AL224" s="83" t="s">
        <v>3118</v>
      </c>
      <c r="AM224" s="78"/>
      <c r="AN224" s="80">
        <v>42395.482615740744</v>
      </c>
      <c r="AO224" s="83" t="s">
        <v>3378</v>
      </c>
      <c r="AP224" s="78" t="b">
        <v>1</v>
      </c>
      <c r="AQ224" s="78" t="b">
        <v>0</v>
      </c>
      <c r="AR224" s="78" t="b">
        <v>1</v>
      </c>
      <c r="AS224" s="78" t="s">
        <v>1909</v>
      </c>
      <c r="AT224" s="78">
        <v>12</v>
      </c>
      <c r="AU224" s="78"/>
      <c r="AV224" s="78" t="b">
        <v>0</v>
      </c>
      <c r="AW224" s="78" t="s">
        <v>3704</v>
      </c>
      <c r="AX224" s="83" t="s">
        <v>3925</v>
      </c>
      <c r="AY224" s="78" t="s">
        <v>65</v>
      </c>
      <c r="AZ224" s="78" t="str">
        <f>REPLACE(INDEX(GroupVertices[Group],MATCH(Vertices[[#This Row],[Vertex]],GroupVertices[Vertex],0)),1,1,"")</f>
        <v>3</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623</v>
      </c>
      <c r="B225" s="65"/>
      <c r="C225" s="65" t="s">
        <v>64</v>
      </c>
      <c r="D225" s="66">
        <v>162.4532132455705</v>
      </c>
      <c r="E225" s="68"/>
      <c r="F225" s="100" t="s">
        <v>3677</v>
      </c>
      <c r="G225" s="65"/>
      <c r="H225" s="69" t="s">
        <v>623</v>
      </c>
      <c r="I225" s="70"/>
      <c r="J225" s="70"/>
      <c r="K225" s="69" t="s">
        <v>4360</v>
      </c>
      <c r="L225" s="73">
        <v>1</v>
      </c>
      <c r="M225" s="74">
        <v>4724.69091796875</v>
      </c>
      <c r="N225" s="74">
        <v>3792.0732421875</v>
      </c>
      <c r="O225" s="75"/>
      <c r="P225" s="76"/>
      <c r="Q225" s="76"/>
      <c r="R225" s="86"/>
      <c r="S225" s="48">
        <v>1</v>
      </c>
      <c r="T225" s="48">
        <v>0</v>
      </c>
      <c r="U225" s="49">
        <v>0</v>
      </c>
      <c r="V225" s="49">
        <v>0.010989</v>
      </c>
      <c r="W225" s="49">
        <v>0</v>
      </c>
      <c r="X225" s="49">
        <v>0.550528</v>
      </c>
      <c r="Y225" s="49">
        <v>0</v>
      </c>
      <c r="Z225" s="49">
        <v>0</v>
      </c>
      <c r="AA225" s="71">
        <v>225</v>
      </c>
      <c r="AB225" s="71"/>
      <c r="AC225" s="72"/>
      <c r="AD225" s="78" t="s">
        <v>2202</v>
      </c>
      <c r="AE225" s="78">
        <v>1091</v>
      </c>
      <c r="AF225" s="78">
        <v>1301</v>
      </c>
      <c r="AG225" s="78">
        <v>18978</v>
      </c>
      <c r="AH225" s="78">
        <v>14042</v>
      </c>
      <c r="AI225" s="78"/>
      <c r="AJ225" s="78" t="s">
        <v>2593</v>
      </c>
      <c r="AK225" s="78" t="s">
        <v>2912</v>
      </c>
      <c r="AL225" s="78"/>
      <c r="AM225" s="78"/>
      <c r="AN225" s="80">
        <v>43149.60121527778</v>
      </c>
      <c r="AO225" s="83" t="s">
        <v>3379</v>
      </c>
      <c r="AP225" s="78" t="b">
        <v>1</v>
      </c>
      <c r="AQ225" s="78" t="b">
        <v>0</v>
      </c>
      <c r="AR225" s="78" t="b">
        <v>1</v>
      </c>
      <c r="AS225" s="78" t="s">
        <v>1910</v>
      </c>
      <c r="AT225" s="78">
        <v>4</v>
      </c>
      <c r="AU225" s="78"/>
      <c r="AV225" s="78" t="b">
        <v>0</v>
      </c>
      <c r="AW225" s="78" t="s">
        <v>3704</v>
      </c>
      <c r="AX225" s="83" t="s">
        <v>3926</v>
      </c>
      <c r="AY225" s="78" t="s">
        <v>65</v>
      </c>
      <c r="AZ225" s="78" t="str">
        <f>REPLACE(INDEX(GroupVertices[Group],MATCH(Vertices[[#This Row],[Vertex]],GroupVertices[Vertex],0)),1,1,"")</f>
        <v>3</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341</v>
      </c>
      <c r="B226" s="65"/>
      <c r="C226" s="65" t="s">
        <v>64</v>
      </c>
      <c r="D226" s="66">
        <v>162</v>
      </c>
      <c r="E226" s="68"/>
      <c r="F226" s="100" t="s">
        <v>938</v>
      </c>
      <c r="G226" s="65"/>
      <c r="H226" s="69" t="s">
        <v>341</v>
      </c>
      <c r="I226" s="70"/>
      <c r="J226" s="70"/>
      <c r="K226" s="69" t="s">
        <v>4361</v>
      </c>
      <c r="L226" s="73">
        <v>1</v>
      </c>
      <c r="M226" s="74">
        <v>8394.22265625</v>
      </c>
      <c r="N226" s="74">
        <v>517.5952758789062</v>
      </c>
      <c r="O226" s="75"/>
      <c r="P226" s="76"/>
      <c r="Q226" s="76"/>
      <c r="R226" s="86"/>
      <c r="S226" s="48">
        <v>0</v>
      </c>
      <c r="T226" s="48">
        <v>1</v>
      </c>
      <c r="U226" s="49">
        <v>0</v>
      </c>
      <c r="V226" s="49">
        <v>1</v>
      </c>
      <c r="W226" s="49">
        <v>0</v>
      </c>
      <c r="X226" s="49">
        <v>0.999999</v>
      </c>
      <c r="Y226" s="49">
        <v>0</v>
      </c>
      <c r="Z226" s="49">
        <v>0</v>
      </c>
      <c r="AA226" s="71">
        <v>226</v>
      </c>
      <c r="AB226" s="71"/>
      <c r="AC226" s="72"/>
      <c r="AD226" s="78" t="s">
        <v>2203</v>
      </c>
      <c r="AE226" s="78">
        <v>0</v>
      </c>
      <c r="AF226" s="78">
        <v>0</v>
      </c>
      <c r="AG226" s="78">
        <v>9</v>
      </c>
      <c r="AH226" s="78">
        <v>5</v>
      </c>
      <c r="AI226" s="78"/>
      <c r="AJ226" s="78"/>
      <c r="AK226" s="78"/>
      <c r="AL226" s="78"/>
      <c r="AM226" s="78"/>
      <c r="AN226" s="80">
        <v>43456.99493055556</v>
      </c>
      <c r="AO226" s="78"/>
      <c r="AP226" s="78" t="b">
        <v>1</v>
      </c>
      <c r="AQ226" s="78" t="b">
        <v>0</v>
      </c>
      <c r="AR226" s="78" t="b">
        <v>0</v>
      </c>
      <c r="AS226" s="78" t="s">
        <v>1909</v>
      </c>
      <c r="AT226" s="78">
        <v>0</v>
      </c>
      <c r="AU226" s="78"/>
      <c r="AV226" s="78" t="b">
        <v>0</v>
      </c>
      <c r="AW226" s="78" t="s">
        <v>3704</v>
      </c>
      <c r="AX226" s="83" t="s">
        <v>3927</v>
      </c>
      <c r="AY226" s="78" t="s">
        <v>66</v>
      </c>
      <c r="AZ226" s="78" t="str">
        <f>REPLACE(INDEX(GroupVertices[Group],MATCH(Vertices[[#This Row],[Vertex]],GroupVertices[Vertex],0)),1,1,"")</f>
        <v>38</v>
      </c>
      <c r="BA226" s="48"/>
      <c r="BB226" s="48"/>
      <c r="BC226" s="48"/>
      <c r="BD226" s="48"/>
      <c r="BE226" s="48"/>
      <c r="BF226" s="48"/>
      <c r="BG226" s="120" t="s">
        <v>5190</v>
      </c>
      <c r="BH226" s="120" t="s">
        <v>5190</v>
      </c>
      <c r="BI226" s="120" t="s">
        <v>5304</v>
      </c>
      <c r="BJ226" s="120" t="s">
        <v>5304</v>
      </c>
      <c r="BK226" s="120">
        <v>3</v>
      </c>
      <c r="BL226" s="123">
        <v>14.285714285714286</v>
      </c>
      <c r="BM226" s="120">
        <v>2</v>
      </c>
      <c r="BN226" s="123">
        <v>9.523809523809524</v>
      </c>
      <c r="BO226" s="120">
        <v>0</v>
      </c>
      <c r="BP226" s="123">
        <v>0</v>
      </c>
      <c r="BQ226" s="120">
        <v>16</v>
      </c>
      <c r="BR226" s="123">
        <v>76.19047619047619</v>
      </c>
      <c r="BS226" s="120">
        <v>21</v>
      </c>
      <c r="BT226" s="2"/>
      <c r="BU226" s="3"/>
      <c r="BV226" s="3"/>
      <c r="BW226" s="3"/>
      <c r="BX226" s="3"/>
    </row>
    <row r="227" spans="1:76" ht="15">
      <c r="A227" s="64" t="s">
        <v>624</v>
      </c>
      <c r="B227" s="65"/>
      <c r="C227" s="65" t="s">
        <v>64</v>
      </c>
      <c r="D227" s="66">
        <v>1000</v>
      </c>
      <c r="E227" s="68"/>
      <c r="F227" s="100" t="s">
        <v>3678</v>
      </c>
      <c r="G227" s="65"/>
      <c r="H227" s="69" t="s">
        <v>624</v>
      </c>
      <c r="I227" s="70"/>
      <c r="J227" s="70"/>
      <c r="K227" s="69" t="s">
        <v>4362</v>
      </c>
      <c r="L227" s="73">
        <v>1</v>
      </c>
      <c r="M227" s="74">
        <v>8394.22265625</v>
      </c>
      <c r="N227" s="74">
        <v>846.97412109375</v>
      </c>
      <c r="O227" s="75"/>
      <c r="P227" s="76"/>
      <c r="Q227" s="76"/>
      <c r="R227" s="86"/>
      <c r="S227" s="48">
        <v>1</v>
      </c>
      <c r="T227" s="48">
        <v>0</v>
      </c>
      <c r="U227" s="49">
        <v>0</v>
      </c>
      <c r="V227" s="49">
        <v>1</v>
      </c>
      <c r="W227" s="49">
        <v>0</v>
      </c>
      <c r="X227" s="49">
        <v>0.999999</v>
      </c>
      <c r="Y227" s="49">
        <v>0</v>
      </c>
      <c r="Z227" s="49">
        <v>0</v>
      </c>
      <c r="AA227" s="71">
        <v>227</v>
      </c>
      <c r="AB227" s="71"/>
      <c r="AC227" s="72"/>
      <c r="AD227" s="78" t="s">
        <v>2204</v>
      </c>
      <c r="AE227" s="78">
        <v>1357</v>
      </c>
      <c r="AF227" s="78">
        <v>2405574</v>
      </c>
      <c r="AG227" s="78">
        <v>6630</v>
      </c>
      <c r="AH227" s="78">
        <v>10178</v>
      </c>
      <c r="AI227" s="78"/>
      <c r="AJ227" s="78" t="s">
        <v>2594</v>
      </c>
      <c r="AK227" s="78" t="s">
        <v>2913</v>
      </c>
      <c r="AL227" s="83" t="s">
        <v>3119</v>
      </c>
      <c r="AM227" s="78"/>
      <c r="AN227" s="80">
        <v>40296.94351851852</v>
      </c>
      <c r="AO227" s="83" t="s">
        <v>3380</v>
      </c>
      <c r="AP227" s="78" t="b">
        <v>0</v>
      </c>
      <c r="AQ227" s="78" t="b">
        <v>0</v>
      </c>
      <c r="AR227" s="78" t="b">
        <v>0</v>
      </c>
      <c r="AS227" s="78" t="s">
        <v>1909</v>
      </c>
      <c r="AT227" s="78">
        <v>7769</v>
      </c>
      <c r="AU227" s="83" t="s">
        <v>3559</v>
      </c>
      <c r="AV227" s="78" t="b">
        <v>1</v>
      </c>
      <c r="AW227" s="78" t="s">
        <v>3704</v>
      </c>
      <c r="AX227" s="83" t="s">
        <v>3928</v>
      </c>
      <c r="AY227" s="78" t="s">
        <v>65</v>
      </c>
      <c r="AZ227" s="78" t="str">
        <f>REPLACE(INDEX(GroupVertices[Group],MATCH(Vertices[[#This Row],[Vertex]],GroupVertices[Vertex],0)),1,1,"")</f>
        <v>38</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342</v>
      </c>
      <c r="B228" s="65"/>
      <c r="C228" s="65" t="s">
        <v>64</v>
      </c>
      <c r="D228" s="66">
        <v>162.27380907841538</v>
      </c>
      <c r="E228" s="68"/>
      <c r="F228" s="100" t="s">
        <v>976</v>
      </c>
      <c r="G228" s="65"/>
      <c r="H228" s="69" t="s">
        <v>342</v>
      </c>
      <c r="I228" s="70"/>
      <c r="J228" s="70"/>
      <c r="K228" s="69" t="s">
        <v>4363</v>
      </c>
      <c r="L228" s="73">
        <v>1</v>
      </c>
      <c r="M228" s="74">
        <v>8394.22265625</v>
      </c>
      <c r="N228" s="74">
        <v>1529.2587890625</v>
      </c>
      <c r="O228" s="75"/>
      <c r="P228" s="76"/>
      <c r="Q228" s="76"/>
      <c r="R228" s="86"/>
      <c r="S228" s="48">
        <v>0</v>
      </c>
      <c r="T228" s="48">
        <v>1</v>
      </c>
      <c r="U228" s="49">
        <v>0</v>
      </c>
      <c r="V228" s="49">
        <v>1</v>
      </c>
      <c r="W228" s="49">
        <v>0</v>
      </c>
      <c r="X228" s="49">
        <v>0.999999</v>
      </c>
      <c r="Y228" s="49">
        <v>0</v>
      </c>
      <c r="Z228" s="49">
        <v>0</v>
      </c>
      <c r="AA228" s="71">
        <v>228</v>
      </c>
      <c r="AB228" s="71"/>
      <c r="AC228" s="72"/>
      <c r="AD228" s="78" t="s">
        <v>2205</v>
      </c>
      <c r="AE228" s="78">
        <v>1647</v>
      </c>
      <c r="AF228" s="78">
        <v>786</v>
      </c>
      <c r="AG228" s="78">
        <v>17273</v>
      </c>
      <c r="AH228" s="78">
        <v>17164</v>
      </c>
      <c r="AI228" s="78"/>
      <c r="AJ228" s="78" t="s">
        <v>2595</v>
      </c>
      <c r="AK228" s="78" t="s">
        <v>2914</v>
      </c>
      <c r="AL228" s="83" t="s">
        <v>3120</v>
      </c>
      <c r="AM228" s="78"/>
      <c r="AN228" s="80">
        <v>40276.81717592593</v>
      </c>
      <c r="AO228" s="83" t="s">
        <v>3381</v>
      </c>
      <c r="AP228" s="78" t="b">
        <v>0</v>
      </c>
      <c r="AQ228" s="78" t="b">
        <v>0</v>
      </c>
      <c r="AR228" s="78" t="b">
        <v>1</v>
      </c>
      <c r="AS228" s="78" t="s">
        <v>1909</v>
      </c>
      <c r="AT228" s="78">
        <v>33</v>
      </c>
      <c r="AU228" s="83" t="s">
        <v>3559</v>
      </c>
      <c r="AV228" s="78" t="b">
        <v>0</v>
      </c>
      <c r="AW228" s="78" t="s">
        <v>3704</v>
      </c>
      <c r="AX228" s="83" t="s">
        <v>3929</v>
      </c>
      <c r="AY228" s="78" t="s">
        <v>66</v>
      </c>
      <c r="AZ228" s="78" t="str">
        <f>REPLACE(INDEX(GroupVertices[Group],MATCH(Vertices[[#This Row],[Vertex]],GroupVertices[Vertex],0)),1,1,"")</f>
        <v>37</v>
      </c>
      <c r="BA228" s="48" t="s">
        <v>796</v>
      </c>
      <c r="BB228" s="48" t="s">
        <v>796</v>
      </c>
      <c r="BC228" s="48" t="s">
        <v>801</v>
      </c>
      <c r="BD228" s="48" t="s">
        <v>801</v>
      </c>
      <c r="BE228" s="48"/>
      <c r="BF228" s="48"/>
      <c r="BG228" s="120" t="s">
        <v>5191</v>
      </c>
      <c r="BH228" s="120" t="s">
        <v>5191</v>
      </c>
      <c r="BI228" s="120" t="s">
        <v>5305</v>
      </c>
      <c r="BJ228" s="120" t="s">
        <v>5305</v>
      </c>
      <c r="BK228" s="120">
        <v>2</v>
      </c>
      <c r="BL228" s="123">
        <v>7.407407407407407</v>
      </c>
      <c r="BM228" s="120">
        <v>3</v>
      </c>
      <c r="BN228" s="123">
        <v>11.11111111111111</v>
      </c>
      <c r="BO228" s="120">
        <v>0</v>
      </c>
      <c r="BP228" s="123">
        <v>0</v>
      </c>
      <c r="BQ228" s="120">
        <v>22</v>
      </c>
      <c r="BR228" s="123">
        <v>81.48148148148148</v>
      </c>
      <c r="BS228" s="120">
        <v>27</v>
      </c>
      <c r="BT228" s="2"/>
      <c r="BU228" s="3"/>
      <c r="BV228" s="3"/>
      <c r="BW228" s="3"/>
      <c r="BX228" s="3"/>
    </row>
    <row r="229" spans="1:76" ht="15">
      <c r="A229" s="64" t="s">
        <v>625</v>
      </c>
      <c r="B229" s="65"/>
      <c r="C229" s="65" t="s">
        <v>64</v>
      </c>
      <c r="D229" s="66">
        <v>172.48208036834453</v>
      </c>
      <c r="E229" s="68"/>
      <c r="F229" s="100" t="s">
        <v>3679</v>
      </c>
      <c r="G229" s="65"/>
      <c r="H229" s="69" t="s">
        <v>625</v>
      </c>
      <c r="I229" s="70"/>
      <c r="J229" s="70"/>
      <c r="K229" s="69" t="s">
        <v>4364</v>
      </c>
      <c r="L229" s="73">
        <v>1</v>
      </c>
      <c r="M229" s="74">
        <v>8394.22265625</v>
      </c>
      <c r="N229" s="74">
        <v>1858.6376953125</v>
      </c>
      <c r="O229" s="75"/>
      <c r="P229" s="76"/>
      <c r="Q229" s="76"/>
      <c r="R229" s="86"/>
      <c r="S229" s="48">
        <v>1</v>
      </c>
      <c r="T229" s="48">
        <v>0</v>
      </c>
      <c r="U229" s="49">
        <v>0</v>
      </c>
      <c r="V229" s="49">
        <v>1</v>
      </c>
      <c r="W229" s="49">
        <v>0</v>
      </c>
      <c r="X229" s="49">
        <v>0.999999</v>
      </c>
      <c r="Y229" s="49">
        <v>0</v>
      </c>
      <c r="Z229" s="49">
        <v>0</v>
      </c>
      <c r="AA229" s="71">
        <v>229</v>
      </c>
      <c r="AB229" s="71"/>
      <c r="AC229" s="72"/>
      <c r="AD229" s="78" t="s">
        <v>2206</v>
      </c>
      <c r="AE229" s="78">
        <v>470</v>
      </c>
      <c r="AF229" s="78">
        <v>30090</v>
      </c>
      <c r="AG229" s="78">
        <v>1312</v>
      </c>
      <c r="AH229" s="78">
        <v>167</v>
      </c>
      <c r="AI229" s="78"/>
      <c r="AJ229" s="78" t="s">
        <v>2596</v>
      </c>
      <c r="AK229" s="78" t="s">
        <v>2915</v>
      </c>
      <c r="AL229" s="83" t="s">
        <v>3121</v>
      </c>
      <c r="AM229" s="78"/>
      <c r="AN229" s="80">
        <v>40791.53450231482</v>
      </c>
      <c r="AO229" s="83" t="s">
        <v>3382</v>
      </c>
      <c r="AP229" s="78" t="b">
        <v>0</v>
      </c>
      <c r="AQ229" s="78" t="b">
        <v>0</v>
      </c>
      <c r="AR229" s="78" t="b">
        <v>0</v>
      </c>
      <c r="AS229" s="78" t="s">
        <v>1909</v>
      </c>
      <c r="AT229" s="78">
        <v>539</v>
      </c>
      <c r="AU229" s="83" t="s">
        <v>3559</v>
      </c>
      <c r="AV229" s="78" t="b">
        <v>1</v>
      </c>
      <c r="AW229" s="78" t="s">
        <v>3704</v>
      </c>
      <c r="AX229" s="83" t="s">
        <v>3930</v>
      </c>
      <c r="AY229" s="78" t="s">
        <v>65</v>
      </c>
      <c r="AZ229" s="78" t="str">
        <f>REPLACE(INDEX(GroupVertices[Group],MATCH(Vertices[[#This Row],[Vertex]],GroupVertices[Vertex],0)),1,1,"")</f>
        <v>37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343</v>
      </c>
      <c r="B230" s="65"/>
      <c r="C230" s="65" t="s">
        <v>64</v>
      </c>
      <c r="D230" s="66">
        <v>162.41942255777624</v>
      </c>
      <c r="E230" s="68"/>
      <c r="F230" s="100" t="s">
        <v>977</v>
      </c>
      <c r="G230" s="65"/>
      <c r="H230" s="69" t="s">
        <v>343</v>
      </c>
      <c r="I230" s="70"/>
      <c r="J230" s="70"/>
      <c r="K230" s="69" t="s">
        <v>4365</v>
      </c>
      <c r="L230" s="73">
        <v>2.0953911328410015</v>
      </c>
      <c r="M230" s="74">
        <v>7211.75439453125</v>
      </c>
      <c r="N230" s="74">
        <v>2567.390380859375</v>
      </c>
      <c r="O230" s="75"/>
      <c r="P230" s="76"/>
      <c r="Q230" s="76"/>
      <c r="R230" s="86"/>
      <c r="S230" s="48">
        <v>2</v>
      </c>
      <c r="T230" s="48">
        <v>2</v>
      </c>
      <c r="U230" s="49">
        <v>2</v>
      </c>
      <c r="V230" s="49">
        <v>0.5</v>
      </c>
      <c r="W230" s="49">
        <v>0</v>
      </c>
      <c r="X230" s="49">
        <v>1.723402</v>
      </c>
      <c r="Y230" s="49">
        <v>0</v>
      </c>
      <c r="Z230" s="49">
        <v>0</v>
      </c>
      <c r="AA230" s="71">
        <v>230</v>
      </c>
      <c r="AB230" s="71"/>
      <c r="AC230" s="72"/>
      <c r="AD230" s="78" t="s">
        <v>2207</v>
      </c>
      <c r="AE230" s="78">
        <v>1489</v>
      </c>
      <c r="AF230" s="78">
        <v>1204</v>
      </c>
      <c r="AG230" s="78">
        <v>12829</v>
      </c>
      <c r="AH230" s="78">
        <v>7505</v>
      </c>
      <c r="AI230" s="78"/>
      <c r="AJ230" s="78" t="s">
        <v>2597</v>
      </c>
      <c r="AK230" s="78"/>
      <c r="AL230" s="78"/>
      <c r="AM230" s="78"/>
      <c r="AN230" s="80">
        <v>42773.44099537037</v>
      </c>
      <c r="AO230" s="83" t="s">
        <v>3383</v>
      </c>
      <c r="AP230" s="78" t="b">
        <v>0</v>
      </c>
      <c r="AQ230" s="78" t="b">
        <v>0</v>
      </c>
      <c r="AR230" s="78" t="b">
        <v>0</v>
      </c>
      <c r="AS230" s="78" t="s">
        <v>1909</v>
      </c>
      <c r="AT230" s="78">
        <v>2</v>
      </c>
      <c r="AU230" s="83" t="s">
        <v>3559</v>
      </c>
      <c r="AV230" s="78" t="b">
        <v>0</v>
      </c>
      <c r="AW230" s="78" t="s">
        <v>3704</v>
      </c>
      <c r="AX230" s="83" t="s">
        <v>3931</v>
      </c>
      <c r="AY230" s="78" t="s">
        <v>66</v>
      </c>
      <c r="AZ230" s="78" t="str">
        <f>REPLACE(INDEX(GroupVertices[Group],MATCH(Vertices[[#This Row],[Vertex]],GroupVertices[Vertex],0)),1,1,"")</f>
        <v>23</v>
      </c>
      <c r="BA230" s="48" t="s">
        <v>797</v>
      </c>
      <c r="BB230" s="48" t="s">
        <v>797</v>
      </c>
      <c r="BC230" s="48" t="s">
        <v>801</v>
      </c>
      <c r="BD230" s="48" t="s">
        <v>801</v>
      </c>
      <c r="BE230" s="48" t="s">
        <v>840</v>
      </c>
      <c r="BF230" s="48" t="s">
        <v>840</v>
      </c>
      <c r="BG230" s="120" t="s">
        <v>4856</v>
      </c>
      <c r="BH230" s="120" t="s">
        <v>5224</v>
      </c>
      <c r="BI230" s="120" t="s">
        <v>4977</v>
      </c>
      <c r="BJ230" s="120" t="s">
        <v>5337</v>
      </c>
      <c r="BK230" s="120">
        <v>0</v>
      </c>
      <c r="BL230" s="123">
        <v>0</v>
      </c>
      <c r="BM230" s="120">
        <v>8</v>
      </c>
      <c r="BN230" s="123">
        <v>9.411764705882353</v>
      </c>
      <c r="BO230" s="120">
        <v>0</v>
      </c>
      <c r="BP230" s="123">
        <v>0</v>
      </c>
      <c r="BQ230" s="120">
        <v>77</v>
      </c>
      <c r="BR230" s="123">
        <v>90.58823529411765</v>
      </c>
      <c r="BS230" s="120">
        <v>85</v>
      </c>
      <c r="BT230" s="2"/>
      <c r="BU230" s="3"/>
      <c r="BV230" s="3"/>
      <c r="BW230" s="3"/>
      <c r="BX230" s="3"/>
    </row>
    <row r="231" spans="1:76" ht="15">
      <c r="A231" s="64" t="s">
        <v>626</v>
      </c>
      <c r="B231" s="65"/>
      <c r="C231" s="65" t="s">
        <v>64</v>
      </c>
      <c r="D231" s="66">
        <v>162.55911395783292</v>
      </c>
      <c r="E231" s="68"/>
      <c r="F231" s="100" t="s">
        <v>3680</v>
      </c>
      <c r="G231" s="65"/>
      <c r="H231" s="69" t="s">
        <v>626</v>
      </c>
      <c r="I231" s="70"/>
      <c r="J231" s="70"/>
      <c r="K231" s="69" t="s">
        <v>4366</v>
      </c>
      <c r="L231" s="73">
        <v>1</v>
      </c>
      <c r="M231" s="74">
        <v>7211.75439453125</v>
      </c>
      <c r="N231" s="74">
        <v>2902.65087890625</v>
      </c>
      <c r="O231" s="75"/>
      <c r="P231" s="76"/>
      <c r="Q231" s="76"/>
      <c r="R231" s="86"/>
      <c r="S231" s="48">
        <v>1</v>
      </c>
      <c r="T231" s="48">
        <v>0</v>
      </c>
      <c r="U231" s="49">
        <v>0</v>
      </c>
      <c r="V231" s="49">
        <v>0.333333</v>
      </c>
      <c r="W231" s="49">
        <v>0</v>
      </c>
      <c r="X231" s="49">
        <v>0.638297</v>
      </c>
      <c r="Y231" s="49">
        <v>0</v>
      </c>
      <c r="Z231" s="49">
        <v>0</v>
      </c>
      <c r="AA231" s="71">
        <v>231</v>
      </c>
      <c r="AB231" s="71"/>
      <c r="AC231" s="72"/>
      <c r="AD231" s="78" t="s">
        <v>2208</v>
      </c>
      <c r="AE231" s="78">
        <v>1381</v>
      </c>
      <c r="AF231" s="78">
        <v>1605</v>
      </c>
      <c r="AG231" s="78">
        <v>59524</v>
      </c>
      <c r="AH231" s="78">
        <v>13374</v>
      </c>
      <c r="AI231" s="78"/>
      <c r="AJ231" s="78" t="s">
        <v>2598</v>
      </c>
      <c r="AK231" s="78" t="s">
        <v>2916</v>
      </c>
      <c r="AL231" s="78"/>
      <c r="AM231" s="78"/>
      <c r="AN231" s="80">
        <v>40002.564050925925</v>
      </c>
      <c r="AO231" s="78"/>
      <c r="AP231" s="78" t="b">
        <v>0</v>
      </c>
      <c r="AQ231" s="78" t="b">
        <v>0</v>
      </c>
      <c r="AR231" s="78" t="b">
        <v>0</v>
      </c>
      <c r="AS231" s="78" t="s">
        <v>1909</v>
      </c>
      <c r="AT231" s="78">
        <v>78</v>
      </c>
      <c r="AU231" s="83" t="s">
        <v>3572</v>
      </c>
      <c r="AV231" s="78" t="b">
        <v>0</v>
      </c>
      <c r="AW231" s="78" t="s">
        <v>3704</v>
      </c>
      <c r="AX231" s="83" t="s">
        <v>3932</v>
      </c>
      <c r="AY231" s="78" t="s">
        <v>65</v>
      </c>
      <c r="AZ231" s="78" t="str">
        <f>REPLACE(INDEX(GroupVertices[Group],MATCH(Vertices[[#This Row],[Vertex]],GroupVertices[Vertex],0)),1,1,"")</f>
        <v>23</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344</v>
      </c>
      <c r="B232" s="65"/>
      <c r="C232" s="65" t="s">
        <v>64</v>
      </c>
      <c r="D232" s="66">
        <v>163.04576953359157</v>
      </c>
      <c r="E232" s="68"/>
      <c r="F232" s="100" t="s">
        <v>978</v>
      </c>
      <c r="G232" s="65"/>
      <c r="H232" s="69" t="s">
        <v>344</v>
      </c>
      <c r="I232" s="70"/>
      <c r="J232" s="70"/>
      <c r="K232" s="69" t="s">
        <v>4367</v>
      </c>
      <c r="L232" s="73">
        <v>1</v>
      </c>
      <c r="M232" s="74">
        <v>7432.65478515625</v>
      </c>
      <c r="N232" s="74">
        <v>2902.65087890625</v>
      </c>
      <c r="O232" s="75"/>
      <c r="P232" s="76"/>
      <c r="Q232" s="76"/>
      <c r="R232" s="86"/>
      <c r="S232" s="48">
        <v>0</v>
      </c>
      <c r="T232" s="48">
        <v>1</v>
      </c>
      <c r="U232" s="49">
        <v>0</v>
      </c>
      <c r="V232" s="49">
        <v>0.333333</v>
      </c>
      <c r="W232" s="49">
        <v>0</v>
      </c>
      <c r="X232" s="49">
        <v>0.638297</v>
      </c>
      <c r="Y232" s="49">
        <v>0</v>
      </c>
      <c r="Z232" s="49">
        <v>0</v>
      </c>
      <c r="AA232" s="71">
        <v>232</v>
      </c>
      <c r="AB232" s="71"/>
      <c r="AC232" s="72"/>
      <c r="AD232" s="78" t="s">
        <v>2209</v>
      </c>
      <c r="AE232" s="78">
        <v>3477</v>
      </c>
      <c r="AF232" s="78">
        <v>3002</v>
      </c>
      <c r="AG232" s="78">
        <v>210696</v>
      </c>
      <c r="AH232" s="78">
        <v>130136</v>
      </c>
      <c r="AI232" s="78"/>
      <c r="AJ232" s="78" t="s">
        <v>2599</v>
      </c>
      <c r="AK232" s="78" t="s">
        <v>2917</v>
      </c>
      <c r="AL232" s="78"/>
      <c r="AM232" s="78"/>
      <c r="AN232" s="80">
        <v>42182.335335648146</v>
      </c>
      <c r="AO232" s="83" t="s">
        <v>3384</v>
      </c>
      <c r="AP232" s="78" t="b">
        <v>0</v>
      </c>
      <c r="AQ232" s="78" t="b">
        <v>0</v>
      </c>
      <c r="AR232" s="78" t="b">
        <v>0</v>
      </c>
      <c r="AS232" s="78" t="s">
        <v>1909</v>
      </c>
      <c r="AT232" s="78">
        <v>424</v>
      </c>
      <c r="AU232" s="83" t="s">
        <v>3559</v>
      </c>
      <c r="AV232" s="78" t="b">
        <v>0</v>
      </c>
      <c r="AW232" s="78" t="s">
        <v>3704</v>
      </c>
      <c r="AX232" s="83" t="s">
        <v>3933</v>
      </c>
      <c r="AY232" s="78" t="s">
        <v>66</v>
      </c>
      <c r="AZ232" s="78" t="str">
        <f>REPLACE(INDEX(GroupVertices[Group],MATCH(Vertices[[#This Row],[Vertex]],GroupVertices[Vertex],0)),1,1,"")</f>
        <v>23</v>
      </c>
      <c r="BA232" s="48"/>
      <c r="BB232" s="48"/>
      <c r="BC232" s="48"/>
      <c r="BD232" s="48"/>
      <c r="BE232" s="48"/>
      <c r="BF232" s="48"/>
      <c r="BG232" s="120" t="s">
        <v>5192</v>
      </c>
      <c r="BH232" s="120" t="s">
        <v>5192</v>
      </c>
      <c r="BI232" s="120" t="s">
        <v>5306</v>
      </c>
      <c r="BJ232" s="120" t="s">
        <v>5306</v>
      </c>
      <c r="BK232" s="120">
        <v>0</v>
      </c>
      <c r="BL232" s="123">
        <v>0</v>
      </c>
      <c r="BM232" s="120">
        <v>3</v>
      </c>
      <c r="BN232" s="123">
        <v>13.636363636363637</v>
      </c>
      <c r="BO232" s="120">
        <v>0</v>
      </c>
      <c r="BP232" s="123">
        <v>0</v>
      </c>
      <c r="BQ232" s="120">
        <v>19</v>
      </c>
      <c r="BR232" s="123">
        <v>86.36363636363636</v>
      </c>
      <c r="BS232" s="120">
        <v>22</v>
      </c>
      <c r="BT232" s="2"/>
      <c r="BU232" s="3"/>
      <c r="BV232" s="3"/>
      <c r="BW232" s="3"/>
      <c r="BX232" s="3"/>
    </row>
    <row r="233" spans="1:76" ht="15">
      <c r="A233" s="64" t="s">
        <v>345</v>
      </c>
      <c r="B233" s="65"/>
      <c r="C233" s="65" t="s">
        <v>64</v>
      </c>
      <c r="D233" s="66">
        <v>164.66528404447337</v>
      </c>
      <c r="E233" s="68"/>
      <c r="F233" s="100" t="s">
        <v>3681</v>
      </c>
      <c r="G233" s="65"/>
      <c r="H233" s="69" t="s">
        <v>345</v>
      </c>
      <c r="I233" s="70"/>
      <c r="J233" s="70"/>
      <c r="K233" s="69" t="s">
        <v>4368</v>
      </c>
      <c r="L233" s="73">
        <v>1</v>
      </c>
      <c r="M233" s="74">
        <v>8823.029296875</v>
      </c>
      <c r="N233" s="74">
        <v>2870.30126953125</v>
      </c>
      <c r="O233" s="75"/>
      <c r="P233" s="76"/>
      <c r="Q233" s="76"/>
      <c r="R233" s="86"/>
      <c r="S233" s="48">
        <v>2</v>
      </c>
      <c r="T233" s="48">
        <v>1</v>
      </c>
      <c r="U233" s="49">
        <v>0</v>
      </c>
      <c r="V233" s="49">
        <v>1</v>
      </c>
      <c r="W233" s="49">
        <v>0</v>
      </c>
      <c r="X233" s="49">
        <v>1.298244</v>
      </c>
      <c r="Y233" s="49">
        <v>0</v>
      </c>
      <c r="Z233" s="49">
        <v>0</v>
      </c>
      <c r="AA233" s="71">
        <v>233</v>
      </c>
      <c r="AB233" s="71"/>
      <c r="AC233" s="72"/>
      <c r="AD233" s="78" t="s">
        <v>2210</v>
      </c>
      <c r="AE233" s="78">
        <v>280</v>
      </c>
      <c r="AF233" s="78">
        <v>7651</v>
      </c>
      <c r="AG233" s="78">
        <v>2910</v>
      </c>
      <c r="AH233" s="78">
        <v>948</v>
      </c>
      <c r="AI233" s="78"/>
      <c r="AJ233" s="78" t="s">
        <v>2600</v>
      </c>
      <c r="AK233" s="78" t="s">
        <v>2794</v>
      </c>
      <c r="AL233" s="83" t="s">
        <v>3122</v>
      </c>
      <c r="AM233" s="78"/>
      <c r="AN233" s="80">
        <v>42490.45804398148</v>
      </c>
      <c r="AO233" s="83" t="s">
        <v>3385</v>
      </c>
      <c r="AP233" s="78" t="b">
        <v>0</v>
      </c>
      <c r="AQ233" s="78" t="b">
        <v>0</v>
      </c>
      <c r="AR233" s="78" t="b">
        <v>0</v>
      </c>
      <c r="AS233" s="78" t="s">
        <v>1910</v>
      </c>
      <c r="AT233" s="78">
        <v>86</v>
      </c>
      <c r="AU233" s="83" t="s">
        <v>3559</v>
      </c>
      <c r="AV233" s="78" t="b">
        <v>0</v>
      </c>
      <c r="AW233" s="78" t="s">
        <v>3704</v>
      </c>
      <c r="AX233" s="83" t="s">
        <v>3934</v>
      </c>
      <c r="AY233" s="78" t="s">
        <v>66</v>
      </c>
      <c r="AZ233" s="78" t="str">
        <f>REPLACE(INDEX(GroupVertices[Group],MATCH(Vertices[[#This Row],[Vertex]],GroupVertices[Vertex],0)),1,1,"")</f>
        <v>36</v>
      </c>
      <c r="BA233" s="48"/>
      <c r="BB233" s="48"/>
      <c r="BC233" s="48"/>
      <c r="BD233" s="48"/>
      <c r="BE233" s="48"/>
      <c r="BF233" s="48"/>
      <c r="BG233" s="120" t="s">
        <v>5193</v>
      </c>
      <c r="BH233" s="120" t="s">
        <v>5193</v>
      </c>
      <c r="BI233" s="120" t="s">
        <v>5307</v>
      </c>
      <c r="BJ233" s="120" t="s">
        <v>5307</v>
      </c>
      <c r="BK233" s="120">
        <v>0</v>
      </c>
      <c r="BL233" s="123">
        <v>0</v>
      </c>
      <c r="BM233" s="120">
        <v>0</v>
      </c>
      <c r="BN233" s="123">
        <v>0</v>
      </c>
      <c r="BO233" s="120">
        <v>0</v>
      </c>
      <c r="BP233" s="123">
        <v>0</v>
      </c>
      <c r="BQ233" s="120">
        <v>16</v>
      </c>
      <c r="BR233" s="123">
        <v>100</v>
      </c>
      <c r="BS233" s="120">
        <v>16</v>
      </c>
      <c r="BT233" s="2"/>
      <c r="BU233" s="3"/>
      <c r="BV233" s="3"/>
      <c r="BW233" s="3"/>
      <c r="BX233" s="3"/>
    </row>
    <row r="234" spans="1:76" ht="15">
      <c r="A234" s="64" t="s">
        <v>346</v>
      </c>
      <c r="B234" s="65"/>
      <c r="C234" s="65" t="s">
        <v>64</v>
      </c>
      <c r="D234" s="66">
        <v>162.09022461998674</v>
      </c>
      <c r="E234" s="68"/>
      <c r="F234" s="100" t="s">
        <v>979</v>
      </c>
      <c r="G234" s="65"/>
      <c r="H234" s="69" t="s">
        <v>346</v>
      </c>
      <c r="I234" s="70"/>
      <c r="J234" s="70"/>
      <c r="K234" s="69" t="s">
        <v>4369</v>
      </c>
      <c r="L234" s="73">
        <v>1</v>
      </c>
      <c r="M234" s="74">
        <v>8823.029296875</v>
      </c>
      <c r="N234" s="74">
        <v>2540.92236328125</v>
      </c>
      <c r="O234" s="75"/>
      <c r="P234" s="76"/>
      <c r="Q234" s="76"/>
      <c r="R234" s="86"/>
      <c r="S234" s="48">
        <v>0</v>
      </c>
      <c r="T234" s="48">
        <v>1</v>
      </c>
      <c r="U234" s="49">
        <v>0</v>
      </c>
      <c r="V234" s="49">
        <v>1</v>
      </c>
      <c r="W234" s="49">
        <v>0</v>
      </c>
      <c r="X234" s="49">
        <v>0.701754</v>
      </c>
      <c r="Y234" s="49">
        <v>0</v>
      </c>
      <c r="Z234" s="49">
        <v>0</v>
      </c>
      <c r="AA234" s="71">
        <v>234</v>
      </c>
      <c r="AB234" s="71"/>
      <c r="AC234" s="72"/>
      <c r="AD234" s="78" t="s">
        <v>2211</v>
      </c>
      <c r="AE234" s="78">
        <v>680</v>
      </c>
      <c r="AF234" s="78">
        <v>259</v>
      </c>
      <c r="AG234" s="78">
        <v>16065</v>
      </c>
      <c r="AH234" s="78">
        <v>4797</v>
      </c>
      <c r="AI234" s="78"/>
      <c r="AJ234" s="78" t="s">
        <v>2601</v>
      </c>
      <c r="AK234" s="78"/>
      <c r="AL234" s="78"/>
      <c r="AM234" s="78"/>
      <c r="AN234" s="80">
        <v>41699.525821759256</v>
      </c>
      <c r="AO234" s="78"/>
      <c r="AP234" s="78" t="b">
        <v>0</v>
      </c>
      <c r="AQ234" s="78" t="b">
        <v>0</v>
      </c>
      <c r="AR234" s="78" t="b">
        <v>0</v>
      </c>
      <c r="AS234" s="78" t="s">
        <v>1910</v>
      </c>
      <c r="AT234" s="78">
        <v>10</v>
      </c>
      <c r="AU234" s="83" t="s">
        <v>3559</v>
      </c>
      <c r="AV234" s="78" t="b">
        <v>0</v>
      </c>
      <c r="AW234" s="78" t="s">
        <v>3704</v>
      </c>
      <c r="AX234" s="83" t="s">
        <v>3935</v>
      </c>
      <c r="AY234" s="78" t="s">
        <v>66</v>
      </c>
      <c r="AZ234" s="78" t="str">
        <f>REPLACE(INDEX(GroupVertices[Group],MATCH(Vertices[[#This Row],[Vertex]],GroupVertices[Vertex],0)),1,1,"")</f>
        <v>36</v>
      </c>
      <c r="BA234" s="48"/>
      <c r="BB234" s="48"/>
      <c r="BC234" s="48"/>
      <c r="BD234" s="48"/>
      <c r="BE234" s="48"/>
      <c r="BF234" s="48"/>
      <c r="BG234" s="120" t="s">
        <v>5194</v>
      </c>
      <c r="BH234" s="120" t="s">
        <v>5194</v>
      </c>
      <c r="BI234" s="120" t="s">
        <v>5308</v>
      </c>
      <c r="BJ234" s="120" t="s">
        <v>5308</v>
      </c>
      <c r="BK234" s="120">
        <v>0</v>
      </c>
      <c r="BL234" s="123">
        <v>0</v>
      </c>
      <c r="BM234" s="120">
        <v>0</v>
      </c>
      <c r="BN234" s="123">
        <v>0</v>
      </c>
      <c r="BO234" s="120">
        <v>0</v>
      </c>
      <c r="BP234" s="123">
        <v>0</v>
      </c>
      <c r="BQ234" s="120">
        <v>18</v>
      </c>
      <c r="BR234" s="123">
        <v>100</v>
      </c>
      <c r="BS234" s="120">
        <v>18</v>
      </c>
      <c r="BT234" s="2"/>
      <c r="BU234" s="3"/>
      <c r="BV234" s="3"/>
      <c r="BW234" s="3"/>
      <c r="BX234" s="3"/>
    </row>
    <row r="235" spans="1:76" ht="15">
      <c r="A235" s="64" t="s">
        <v>347</v>
      </c>
      <c r="B235" s="65"/>
      <c r="C235" s="65" t="s">
        <v>64</v>
      </c>
      <c r="D235" s="66">
        <v>162.11321622199108</v>
      </c>
      <c r="E235" s="68"/>
      <c r="F235" s="100" t="s">
        <v>3682</v>
      </c>
      <c r="G235" s="65"/>
      <c r="H235" s="69" t="s">
        <v>347</v>
      </c>
      <c r="I235" s="70"/>
      <c r="J235" s="70"/>
      <c r="K235" s="69" t="s">
        <v>4370</v>
      </c>
      <c r="L235" s="73">
        <v>1</v>
      </c>
      <c r="M235" s="74">
        <v>6253.43603515625</v>
      </c>
      <c r="N235" s="74">
        <v>8993.2177734375</v>
      </c>
      <c r="O235" s="75"/>
      <c r="P235" s="76"/>
      <c r="Q235" s="76"/>
      <c r="R235" s="86"/>
      <c r="S235" s="48">
        <v>1</v>
      </c>
      <c r="T235" s="48">
        <v>1</v>
      </c>
      <c r="U235" s="49">
        <v>0</v>
      </c>
      <c r="V235" s="49">
        <v>0</v>
      </c>
      <c r="W235" s="49">
        <v>0</v>
      </c>
      <c r="X235" s="49">
        <v>0.999999</v>
      </c>
      <c r="Y235" s="49">
        <v>0</v>
      </c>
      <c r="Z235" s="49" t="s">
        <v>5710</v>
      </c>
      <c r="AA235" s="71">
        <v>235</v>
      </c>
      <c r="AB235" s="71"/>
      <c r="AC235" s="72"/>
      <c r="AD235" s="78" t="s">
        <v>2212</v>
      </c>
      <c r="AE235" s="78">
        <v>559</v>
      </c>
      <c r="AF235" s="78">
        <v>325</v>
      </c>
      <c r="AG235" s="78">
        <v>6462</v>
      </c>
      <c r="AH235" s="78">
        <v>6222</v>
      </c>
      <c r="AI235" s="78"/>
      <c r="AJ235" s="78" t="s">
        <v>2602</v>
      </c>
      <c r="AK235" s="78" t="s">
        <v>2813</v>
      </c>
      <c r="AL235" s="78"/>
      <c r="AM235" s="78"/>
      <c r="AN235" s="80">
        <v>41501.97143518519</v>
      </c>
      <c r="AO235" s="78"/>
      <c r="AP235" s="78" t="b">
        <v>1</v>
      </c>
      <c r="AQ235" s="78" t="b">
        <v>0</v>
      </c>
      <c r="AR235" s="78" t="b">
        <v>1</v>
      </c>
      <c r="AS235" s="78" t="s">
        <v>1909</v>
      </c>
      <c r="AT235" s="78">
        <v>1</v>
      </c>
      <c r="AU235" s="83" t="s">
        <v>3559</v>
      </c>
      <c r="AV235" s="78" t="b">
        <v>0</v>
      </c>
      <c r="AW235" s="78" t="s">
        <v>3704</v>
      </c>
      <c r="AX235" s="83" t="s">
        <v>3936</v>
      </c>
      <c r="AY235" s="78" t="s">
        <v>66</v>
      </c>
      <c r="AZ235" s="78" t="str">
        <f>REPLACE(INDEX(GroupVertices[Group],MATCH(Vertices[[#This Row],[Vertex]],GroupVertices[Vertex],0)),1,1,"")</f>
        <v>5</v>
      </c>
      <c r="BA235" s="48"/>
      <c r="BB235" s="48"/>
      <c r="BC235" s="48"/>
      <c r="BD235" s="48"/>
      <c r="BE235" s="48"/>
      <c r="BF235" s="48"/>
      <c r="BG235" s="120" t="s">
        <v>5195</v>
      </c>
      <c r="BH235" s="120" t="s">
        <v>5225</v>
      </c>
      <c r="BI235" s="120" t="s">
        <v>5309</v>
      </c>
      <c r="BJ235" s="120" t="s">
        <v>5338</v>
      </c>
      <c r="BK235" s="120">
        <v>0</v>
      </c>
      <c r="BL235" s="123">
        <v>0</v>
      </c>
      <c r="BM235" s="120">
        <v>0</v>
      </c>
      <c r="BN235" s="123">
        <v>0</v>
      </c>
      <c r="BO235" s="120">
        <v>0</v>
      </c>
      <c r="BP235" s="123">
        <v>0</v>
      </c>
      <c r="BQ235" s="120">
        <v>30</v>
      </c>
      <c r="BR235" s="123">
        <v>100</v>
      </c>
      <c r="BS235" s="120">
        <v>30</v>
      </c>
      <c r="BT235" s="2"/>
      <c r="BU235" s="3"/>
      <c r="BV235" s="3"/>
      <c r="BW235" s="3"/>
      <c r="BX235" s="3"/>
    </row>
    <row r="236" spans="1:76" ht="15">
      <c r="A236" s="64" t="s">
        <v>348</v>
      </c>
      <c r="B236" s="65"/>
      <c r="C236" s="65" t="s">
        <v>64</v>
      </c>
      <c r="D236" s="66">
        <v>162.13620782399545</v>
      </c>
      <c r="E236" s="68"/>
      <c r="F236" s="100" t="s">
        <v>3683</v>
      </c>
      <c r="G236" s="65"/>
      <c r="H236" s="69" t="s">
        <v>348</v>
      </c>
      <c r="I236" s="70"/>
      <c r="J236" s="70"/>
      <c r="K236" s="69" t="s">
        <v>4371</v>
      </c>
      <c r="L236" s="73">
        <v>39.338689649435054</v>
      </c>
      <c r="M236" s="74">
        <v>9248.0810546875</v>
      </c>
      <c r="N236" s="74">
        <v>8704.3544921875</v>
      </c>
      <c r="O236" s="75"/>
      <c r="P236" s="76"/>
      <c r="Q236" s="76"/>
      <c r="R236" s="86"/>
      <c r="S236" s="48">
        <v>3</v>
      </c>
      <c r="T236" s="48">
        <v>11</v>
      </c>
      <c r="U236" s="49">
        <v>70</v>
      </c>
      <c r="V236" s="49">
        <v>0.076923</v>
      </c>
      <c r="W236" s="49">
        <v>0</v>
      </c>
      <c r="X236" s="49">
        <v>3.570283</v>
      </c>
      <c r="Y236" s="49">
        <v>0.07272727272727272</v>
      </c>
      <c r="Z236" s="49">
        <v>0.09090909090909091</v>
      </c>
      <c r="AA236" s="71">
        <v>236</v>
      </c>
      <c r="AB236" s="71"/>
      <c r="AC236" s="72"/>
      <c r="AD236" s="78" t="s">
        <v>2213</v>
      </c>
      <c r="AE236" s="78">
        <v>233</v>
      </c>
      <c r="AF236" s="78">
        <v>391</v>
      </c>
      <c r="AG236" s="78">
        <v>3749</v>
      </c>
      <c r="AH236" s="78">
        <v>46</v>
      </c>
      <c r="AI236" s="78"/>
      <c r="AJ236" s="78" t="s">
        <v>2603</v>
      </c>
      <c r="AK236" s="78"/>
      <c r="AL236" s="78"/>
      <c r="AM236" s="78"/>
      <c r="AN236" s="80">
        <v>41601.741736111115</v>
      </c>
      <c r="AO236" s="83" t="s">
        <v>3386</v>
      </c>
      <c r="AP236" s="78" t="b">
        <v>1</v>
      </c>
      <c r="AQ236" s="78" t="b">
        <v>0</v>
      </c>
      <c r="AR236" s="78" t="b">
        <v>1</v>
      </c>
      <c r="AS236" s="78" t="s">
        <v>1910</v>
      </c>
      <c r="AT236" s="78">
        <v>15</v>
      </c>
      <c r="AU236" s="83" t="s">
        <v>3559</v>
      </c>
      <c r="AV236" s="78" t="b">
        <v>0</v>
      </c>
      <c r="AW236" s="78" t="s">
        <v>3704</v>
      </c>
      <c r="AX236" s="83" t="s">
        <v>3937</v>
      </c>
      <c r="AY236" s="78" t="s">
        <v>66</v>
      </c>
      <c r="AZ236" s="78" t="str">
        <f>REPLACE(INDEX(GroupVertices[Group],MATCH(Vertices[[#This Row],[Vertex]],GroupVertices[Vertex],0)),1,1,"")</f>
        <v>6</v>
      </c>
      <c r="BA236" s="48"/>
      <c r="BB236" s="48"/>
      <c r="BC236" s="48"/>
      <c r="BD236" s="48"/>
      <c r="BE236" s="48"/>
      <c r="BF236" s="48"/>
      <c r="BG236" s="120" t="s">
        <v>5196</v>
      </c>
      <c r="BH236" s="120" t="s">
        <v>5226</v>
      </c>
      <c r="BI236" s="120" t="s">
        <v>5310</v>
      </c>
      <c r="BJ236" s="120" t="s">
        <v>5339</v>
      </c>
      <c r="BK236" s="120">
        <v>0</v>
      </c>
      <c r="BL236" s="123">
        <v>0</v>
      </c>
      <c r="BM236" s="120">
        <v>1</v>
      </c>
      <c r="BN236" s="123">
        <v>1</v>
      </c>
      <c r="BO236" s="120">
        <v>0</v>
      </c>
      <c r="BP236" s="123">
        <v>0</v>
      </c>
      <c r="BQ236" s="120">
        <v>99</v>
      </c>
      <c r="BR236" s="123">
        <v>99</v>
      </c>
      <c r="BS236" s="120">
        <v>100</v>
      </c>
      <c r="BT236" s="2"/>
      <c r="BU236" s="3"/>
      <c r="BV236" s="3"/>
      <c r="BW236" s="3"/>
      <c r="BX236" s="3"/>
    </row>
    <row r="237" spans="1:76" ht="15">
      <c r="A237" s="64" t="s">
        <v>627</v>
      </c>
      <c r="B237" s="65"/>
      <c r="C237" s="65" t="s">
        <v>64</v>
      </c>
      <c r="D237" s="66">
        <v>162.04249962794742</v>
      </c>
      <c r="E237" s="68"/>
      <c r="F237" s="100" t="s">
        <v>3684</v>
      </c>
      <c r="G237" s="65"/>
      <c r="H237" s="69" t="s">
        <v>627</v>
      </c>
      <c r="I237" s="70"/>
      <c r="J237" s="70"/>
      <c r="K237" s="69" t="s">
        <v>4372</v>
      </c>
      <c r="L237" s="73">
        <v>1</v>
      </c>
      <c r="M237" s="74">
        <v>9804.087890625</v>
      </c>
      <c r="N237" s="74">
        <v>8323.2080078125</v>
      </c>
      <c r="O237" s="75"/>
      <c r="P237" s="76"/>
      <c r="Q237" s="76"/>
      <c r="R237" s="86"/>
      <c r="S237" s="48">
        <v>1</v>
      </c>
      <c r="T237" s="48">
        <v>0</v>
      </c>
      <c r="U237" s="49">
        <v>0</v>
      </c>
      <c r="V237" s="49">
        <v>0.041667</v>
      </c>
      <c r="W237" s="49">
        <v>0</v>
      </c>
      <c r="X237" s="49">
        <v>0.402895</v>
      </c>
      <c r="Y237" s="49">
        <v>0</v>
      </c>
      <c r="Z237" s="49">
        <v>0</v>
      </c>
      <c r="AA237" s="71">
        <v>237</v>
      </c>
      <c r="AB237" s="71"/>
      <c r="AC237" s="72"/>
      <c r="AD237" s="78" t="s">
        <v>2214</v>
      </c>
      <c r="AE237" s="78">
        <v>1154</v>
      </c>
      <c r="AF237" s="78">
        <v>122</v>
      </c>
      <c r="AG237" s="78">
        <v>95</v>
      </c>
      <c r="AH237" s="78">
        <v>100</v>
      </c>
      <c r="AI237" s="78"/>
      <c r="AJ237" s="78" t="s">
        <v>2604</v>
      </c>
      <c r="AK237" s="78" t="s">
        <v>2810</v>
      </c>
      <c r="AL237" s="83" t="s">
        <v>3123</v>
      </c>
      <c r="AM237" s="78"/>
      <c r="AN237" s="80">
        <v>43409.60791666667</v>
      </c>
      <c r="AO237" s="83" t="s">
        <v>3387</v>
      </c>
      <c r="AP237" s="78" t="b">
        <v>0</v>
      </c>
      <c r="AQ237" s="78" t="b">
        <v>0</v>
      </c>
      <c r="AR237" s="78" t="b">
        <v>1</v>
      </c>
      <c r="AS237" s="78" t="s">
        <v>1910</v>
      </c>
      <c r="AT237" s="78">
        <v>1</v>
      </c>
      <c r="AU237" s="83" t="s">
        <v>3559</v>
      </c>
      <c r="AV237" s="78" t="b">
        <v>0</v>
      </c>
      <c r="AW237" s="78" t="s">
        <v>3704</v>
      </c>
      <c r="AX237" s="83" t="s">
        <v>3938</v>
      </c>
      <c r="AY237" s="78" t="s">
        <v>65</v>
      </c>
      <c r="AZ237" s="78" t="str">
        <f>REPLACE(INDEX(GroupVertices[Group],MATCH(Vertices[[#This Row],[Vertex]],GroupVertices[Vertex],0)),1,1,"")</f>
        <v>6</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349</v>
      </c>
      <c r="B238" s="65"/>
      <c r="C238" s="65" t="s">
        <v>64</v>
      </c>
      <c r="D238" s="66">
        <v>162.4598320400869</v>
      </c>
      <c r="E238" s="68"/>
      <c r="F238" s="100" t="s">
        <v>980</v>
      </c>
      <c r="G238" s="65"/>
      <c r="H238" s="69" t="s">
        <v>349</v>
      </c>
      <c r="I238" s="70"/>
      <c r="J238" s="70"/>
      <c r="K238" s="69" t="s">
        <v>4373</v>
      </c>
      <c r="L238" s="73">
        <v>1</v>
      </c>
      <c r="M238" s="74">
        <v>9430.408203125</v>
      </c>
      <c r="N238" s="74">
        <v>7905.091796875</v>
      </c>
      <c r="O238" s="75"/>
      <c r="P238" s="76"/>
      <c r="Q238" s="76"/>
      <c r="R238" s="86"/>
      <c r="S238" s="48">
        <v>0</v>
      </c>
      <c r="T238" s="48">
        <v>1</v>
      </c>
      <c r="U238" s="49">
        <v>0</v>
      </c>
      <c r="V238" s="49">
        <v>0.041667</v>
      </c>
      <c r="W238" s="49">
        <v>0</v>
      </c>
      <c r="X238" s="49">
        <v>0.402895</v>
      </c>
      <c r="Y238" s="49">
        <v>0</v>
      </c>
      <c r="Z238" s="49">
        <v>0</v>
      </c>
      <c r="AA238" s="71">
        <v>238</v>
      </c>
      <c r="AB238" s="71"/>
      <c r="AC238" s="72"/>
      <c r="AD238" s="78" t="s">
        <v>2215</v>
      </c>
      <c r="AE238" s="78">
        <v>1254</v>
      </c>
      <c r="AF238" s="78">
        <v>1320</v>
      </c>
      <c r="AG238" s="78">
        <v>4757</v>
      </c>
      <c r="AH238" s="78">
        <v>3336</v>
      </c>
      <c r="AI238" s="78"/>
      <c r="AJ238" s="78" t="s">
        <v>2605</v>
      </c>
      <c r="AK238" s="78" t="s">
        <v>2918</v>
      </c>
      <c r="AL238" s="78"/>
      <c r="AM238" s="78"/>
      <c r="AN238" s="80">
        <v>40295.63454861111</v>
      </c>
      <c r="AO238" s="78"/>
      <c r="AP238" s="78" t="b">
        <v>1</v>
      </c>
      <c r="AQ238" s="78" t="b">
        <v>0</v>
      </c>
      <c r="AR238" s="78" t="b">
        <v>0</v>
      </c>
      <c r="AS238" s="78" t="s">
        <v>1910</v>
      </c>
      <c r="AT238" s="78">
        <v>51</v>
      </c>
      <c r="AU238" s="83" t="s">
        <v>3559</v>
      </c>
      <c r="AV238" s="78" t="b">
        <v>0</v>
      </c>
      <c r="AW238" s="78" t="s">
        <v>3704</v>
      </c>
      <c r="AX238" s="83" t="s">
        <v>3939</v>
      </c>
      <c r="AY238" s="78" t="s">
        <v>66</v>
      </c>
      <c r="AZ238" s="78" t="str">
        <f>REPLACE(INDEX(GroupVertices[Group],MATCH(Vertices[[#This Row],[Vertex]],GroupVertices[Vertex],0)),1,1,"")</f>
        <v>6</v>
      </c>
      <c r="BA238" s="48"/>
      <c r="BB238" s="48"/>
      <c r="BC238" s="48"/>
      <c r="BD238" s="48"/>
      <c r="BE238" s="48"/>
      <c r="BF238" s="48"/>
      <c r="BG238" s="120" t="s">
        <v>5197</v>
      </c>
      <c r="BH238" s="120" t="s">
        <v>5197</v>
      </c>
      <c r="BI238" s="120" t="s">
        <v>5311</v>
      </c>
      <c r="BJ238" s="120" t="s">
        <v>5311</v>
      </c>
      <c r="BK238" s="120">
        <v>0</v>
      </c>
      <c r="BL238" s="123">
        <v>0</v>
      </c>
      <c r="BM238" s="120">
        <v>1</v>
      </c>
      <c r="BN238" s="123">
        <v>4.166666666666667</v>
      </c>
      <c r="BO238" s="120">
        <v>0</v>
      </c>
      <c r="BP238" s="123">
        <v>0</v>
      </c>
      <c r="BQ238" s="120">
        <v>23</v>
      </c>
      <c r="BR238" s="123">
        <v>95.83333333333333</v>
      </c>
      <c r="BS238" s="120">
        <v>24</v>
      </c>
      <c r="BT238" s="2"/>
      <c r="BU238" s="3"/>
      <c r="BV238" s="3"/>
      <c r="BW238" s="3"/>
      <c r="BX238" s="3"/>
    </row>
    <row r="239" spans="1:76" ht="15">
      <c r="A239" s="64" t="s">
        <v>350</v>
      </c>
      <c r="B239" s="65"/>
      <c r="C239" s="65" t="s">
        <v>64</v>
      </c>
      <c r="D239" s="66">
        <v>162.86288179037518</v>
      </c>
      <c r="E239" s="68"/>
      <c r="F239" s="100" t="s">
        <v>981</v>
      </c>
      <c r="G239" s="65"/>
      <c r="H239" s="69" t="s">
        <v>350</v>
      </c>
      <c r="I239" s="70"/>
      <c r="J239" s="70"/>
      <c r="K239" s="69" t="s">
        <v>4374</v>
      </c>
      <c r="L239" s="73">
        <v>1</v>
      </c>
      <c r="M239" s="74">
        <v>7211.75439453125</v>
      </c>
      <c r="N239" s="74">
        <v>1879.223876953125</v>
      </c>
      <c r="O239" s="75"/>
      <c r="P239" s="76"/>
      <c r="Q239" s="76"/>
      <c r="R239" s="86"/>
      <c r="S239" s="48">
        <v>0</v>
      </c>
      <c r="T239" s="48">
        <v>1</v>
      </c>
      <c r="U239" s="49">
        <v>0</v>
      </c>
      <c r="V239" s="49">
        <v>0.333333</v>
      </c>
      <c r="W239" s="49">
        <v>0</v>
      </c>
      <c r="X239" s="49">
        <v>0.638297</v>
      </c>
      <c r="Y239" s="49">
        <v>0</v>
      </c>
      <c r="Z239" s="49">
        <v>0</v>
      </c>
      <c r="AA239" s="71">
        <v>239</v>
      </c>
      <c r="AB239" s="71"/>
      <c r="AC239" s="72"/>
      <c r="AD239" s="78" t="s">
        <v>2216</v>
      </c>
      <c r="AE239" s="78">
        <v>1463</v>
      </c>
      <c r="AF239" s="78">
        <v>2477</v>
      </c>
      <c r="AG239" s="78">
        <v>132691</v>
      </c>
      <c r="AH239" s="78">
        <v>7777</v>
      </c>
      <c r="AI239" s="78"/>
      <c r="AJ239" s="78" t="s">
        <v>2606</v>
      </c>
      <c r="AK239" s="78" t="s">
        <v>2919</v>
      </c>
      <c r="AL239" s="78"/>
      <c r="AM239" s="78"/>
      <c r="AN239" s="80">
        <v>43313.56</v>
      </c>
      <c r="AO239" s="83" t="s">
        <v>3388</v>
      </c>
      <c r="AP239" s="78" t="b">
        <v>0</v>
      </c>
      <c r="AQ239" s="78" t="b">
        <v>0</v>
      </c>
      <c r="AR239" s="78" t="b">
        <v>0</v>
      </c>
      <c r="AS239" s="78" t="s">
        <v>1910</v>
      </c>
      <c r="AT239" s="78">
        <v>24</v>
      </c>
      <c r="AU239" s="83" t="s">
        <v>3559</v>
      </c>
      <c r="AV239" s="78" t="b">
        <v>0</v>
      </c>
      <c r="AW239" s="78" t="s">
        <v>3704</v>
      </c>
      <c r="AX239" s="83" t="s">
        <v>3940</v>
      </c>
      <c r="AY239" s="78" t="s">
        <v>66</v>
      </c>
      <c r="AZ239" s="78" t="str">
        <f>REPLACE(INDEX(GroupVertices[Group],MATCH(Vertices[[#This Row],[Vertex]],GroupVertices[Vertex],0)),1,1,"")</f>
        <v>22</v>
      </c>
      <c r="BA239" s="48"/>
      <c r="BB239" s="48"/>
      <c r="BC239" s="48"/>
      <c r="BD239" s="48"/>
      <c r="BE239" s="48"/>
      <c r="BF239" s="48"/>
      <c r="BG239" s="120" t="s">
        <v>5198</v>
      </c>
      <c r="BH239" s="120" t="s">
        <v>5198</v>
      </c>
      <c r="BI239" s="120" t="s">
        <v>5312</v>
      </c>
      <c r="BJ239" s="120" t="s">
        <v>5312</v>
      </c>
      <c r="BK239" s="120">
        <v>0</v>
      </c>
      <c r="BL239" s="123">
        <v>0</v>
      </c>
      <c r="BM239" s="120">
        <v>0</v>
      </c>
      <c r="BN239" s="123">
        <v>0</v>
      </c>
      <c r="BO239" s="120">
        <v>0</v>
      </c>
      <c r="BP239" s="123">
        <v>0</v>
      </c>
      <c r="BQ239" s="120">
        <v>21</v>
      </c>
      <c r="BR239" s="123">
        <v>100</v>
      </c>
      <c r="BS239" s="120">
        <v>21</v>
      </c>
      <c r="BT239" s="2"/>
      <c r="BU239" s="3"/>
      <c r="BV239" s="3"/>
      <c r="BW239" s="3"/>
      <c r="BX239" s="3"/>
    </row>
    <row r="240" spans="1:76" ht="15">
      <c r="A240" s="64" t="s">
        <v>353</v>
      </c>
      <c r="B240" s="65"/>
      <c r="C240" s="65" t="s">
        <v>64</v>
      </c>
      <c r="D240" s="66">
        <v>162.0013934304245</v>
      </c>
      <c r="E240" s="68"/>
      <c r="F240" s="100" t="s">
        <v>938</v>
      </c>
      <c r="G240" s="65"/>
      <c r="H240" s="69" t="s">
        <v>353</v>
      </c>
      <c r="I240" s="70"/>
      <c r="J240" s="70"/>
      <c r="K240" s="69" t="s">
        <v>4375</v>
      </c>
      <c r="L240" s="73">
        <v>2.0953911328410015</v>
      </c>
      <c r="M240" s="74">
        <v>7211.75439453125</v>
      </c>
      <c r="N240" s="74">
        <v>1543.9632568359375</v>
      </c>
      <c r="O240" s="75"/>
      <c r="P240" s="76"/>
      <c r="Q240" s="76"/>
      <c r="R240" s="86"/>
      <c r="S240" s="48">
        <v>3</v>
      </c>
      <c r="T240" s="48">
        <v>1</v>
      </c>
      <c r="U240" s="49">
        <v>2</v>
      </c>
      <c r="V240" s="49">
        <v>0.5</v>
      </c>
      <c r="W240" s="49">
        <v>0</v>
      </c>
      <c r="X240" s="49">
        <v>1.723402</v>
      </c>
      <c r="Y240" s="49">
        <v>0</v>
      </c>
      <c r="Z240" s="49">
        <v>0</v>
      </c>
      <c r="AA240" s="71">
        <v>240</v>
      </c>
      <c r="AB240" s="71"/>
      <c r="AC240" s="72"/>
      <c r="AD240" s="78" t="s">
        <v>2217</v>
      </c>
      <c r="AE240" s="78">
        <v>1</v>
      </c>
      <c r="AF240" s="78">
        <v>4</v>
      </c>
      <c r="AG240" s="78">
        <v>283</v>
      </c>
      <c r="AH240" s="78">
        <v>3</v>
      </c>
      <c r="AI240" s="78"/>
      <c r="AJ240" s="78"/>
      <c r="AK240" s="78"/>
      <c r="AL240" s="78"/>
      <c r="AM240" s="78"/>
      <c r="AN240" s="80">
        <v>42447.37167824074</v>
      </c>
      <c r="AO240" s="78"/>
      <c r="AP240" s="78" t="b">
        <v>1</v>
      </c>
      <c r="AQ240" s="78" t="b">
        <v>1</v>
      </c>
      <c r="AR240" s="78" t="b">
        <v>0</v>
      </c>
      <c r="AS240" s="78" t="s">
        <v>1910</v>
      </c>
      <c r="AT240" s="78">
        <v>0</v>
      </c>
      <c r="AU240" s="78"/>
      <c r="AV240" s="78" t="b">
        <v>0</v>
      </c>
      <c r="AW240" s="78" t="s">
        <v>3704</v>
      </c>
      <c r="AX240" s="83" t="s">
        <v>3941</v>
      </c>
      <c r="AY240" s="78" t="s">
        <v>66</v>
      </c>
      <c r="AZ240" s="78" t="str">
        <f>REPLACE(INDEX(GroupVertices[Group],MATCH(Vertices[[#This Row],[Vertex]],GroupVertices[Vertex],0)),1,1,"")</f>
        <v>22</v>
      </c>
      <c r="BA240" s="48"/>
      <c r="BB240" s="48"/>
      <c r="BC240" s="48"/>
      <c r="BD240" s="48"/>
      <c r="BE240" s="48" t="s">
        <v>823</v>
      </c>
      <c r="BF240" s="48" t="s">
        <v>823</v>
      </c>
      <c r="BG240" s="120" t="s">
        <v>5199</v>
      </c>
      <c r="BH240" s="120" t="s">
        <v>5227</v>
      </c>
      <c r="BI240" s="120" t="s">
        <v>5313</v>
      </c>
      <c r="BJ240" s="120" t="s">
        <v>5340</v>
      </c>
      <c r="BK240" s="120">
        <v>0</v>
      </c>
      <c r="BL240" s="123">
        <v>0</v>
      </c>
      <c r="BM240" s="120">
        <v>0</v>
      </c>
      <c r="BN240" s="123">
        <v>0</v>
      </c>
      <c r="BO240" s="120">
        <v>0</v>
      </c>
      <c r="BP240" s="123">
        <v>0</v>
      </c>
      <c r="BQ240" s="120">
        <v>131</v>
      </c>
      <c r="BR240" s="123">
        <v>100</v>
      </c>
      <c r="BS240" s="120">
        <v>131</v>
      </c>
      <c r="BT240" s="2"/>
      <c r="BU240" s="3"/>
      <c r="BV240" s="3"/>
      <c r="BW240" s="3"/>
      <c r="BX240" s="3"/>
    </row>
    <row r="241" spans="1:76" ht="15">
      <c r="A241" s="64" t="s">
        <v>351</v>
      </c>
      <c r="B241" s="65"/>
      <c r="C241" s="65" t="s">
        <v>64</v>
      </c>
      <c r="D241" s="66">
        <v>162.13794961202606</v>
      </c>
      <c r="E241" s="68"/>
      <c r="F241" s="100" t="s">
        <v>982</v>
      </c>
      <c r="G241" s="65"/>
      <c r="H241" s="69" t="s">
        <v>351</v>
      </c>
      <c r="I241" s="70"/>
      <c r="J241" s="70"/>
      <c r="K241" s="69" t="s">
        <v>4376</v>
      </c>
      <c r="L241" s="73">
        <v>1</v>
      </c>
      <c r="M241" s="74">
        <v>7432.65478515625</v>
      </c>
      <c r="N241" s="74">
        <v>1879.223876953125</v>
      </c>
      <c r="O241" s="75"/>
      <c r="P241" s="76"/>
      <c r="Q241" s="76"/>
      <c r="R241" s="86"/>
      <c r="S241" s="48">
        <v>0</v>
      </c>
      <c r="T241" s="48">
        <v>1</v>
      </c>
      <c r="U241" s="49">
        <v>0</v>
      </c>
      <c r="V241" s="49">
        <v>0.333333</v>
      </c>
      <c r="W241" s="49">
        <v>0</v>
      </c>
      <c r="X241" s="49">
        <v>0.638297</v>
      </c>
      <c r="Y241" s="49">
        <v>0</v>
      </c>
      <c r="Z241" s="49">
        <v>0</v>
      </c>
      <c r="AA241" s="71">
        <v>241</v>
      </c>
      <c r="AB241" s="71"/>
      <c r="AC241" s="72"/>
      <c r="AD241" s="78" t="s">
        <v>2218</v>
      </c>
      <c r="AE241" s="78">
        <v>53</v>
      </c>
      <c r="AF241" s="78">
        <v>396</v>
      </c>
      <c r="AG241" s="78">
        <v>42365</v>
      </c>
      <c r="AH241" s="78">
        <v>40598</v>
      </c>
      <c r="AI241" s="78"/>
      <c r="AJ241" s="78"/>
      <c r="AK241" s="78" t="s">
        <v>2920</v>
      </c>
      <c r="AL241" s="78"/>
      <c r="AM241" s="78"/>
      <c r="AN241" s="80">
        <v>40683.54993055556</v>
      </c>
      <c r="AO241" s="83" t="s">
        <v>3389</v>
      </c>
      <c r="AP241" s="78" t="b">
        <v>0</v>
      </c>
      <c r="AQ241" s="78" t="b">
        <v>0</v>
      </c>
      <c r="AR241" s="78" t="b">
        <v>0</v>
      </c>
      <c r="AS241" s="78" t="s">
        <v>1910</v>
      </c>
      <c r="AT241" s="78">
        <v>25</v>
      </c>
      <c r="AU241" s="83" t="s">
        <v>3559</v>
      </c>
      <c r="AV241" s="78" t="b">
        <v>0</v>
      </c>
      <c r="AW241" s="78" t="s">
        <v>3704</v>
      </c>
      <c r="AX241" s="83" t="s">
        <v>3942</v>
      </c>
      <c r="AY241" s="78" t="s">
        <v>66</v>
      </c>
      <c r="AZ241" s="78" t="str">
        <f>REPLACE(INDEX(GroupVertices[Group],MATCH(Vertices[[#This Row],[Vertex]],GroupVertices[Vertex],0)),1,1,"")</f>
        <v>22</v>
      </c>
      <c r="BA241" s="48"/>
      <c r="BB241" s="48"/>
      <c r="BC241" s="48"/>
      <c r="BD241" s="48"/>
      <c r="BE241" s="48"/>
      <c r="BF241" s="48"/>
      <c r="BG241" s="120" t="s">
        <v>5198</v>
      </c>
      <c r="BH241" s="120" t="s">
        <v>5198</v>
      </c>
      <c r="BI241" s="120" t="s">
        <v>5312</v>
      </c>
      <c r="BJ241" s="120" t="s">
        <v>5312</v>
      </c>
      <c r="BK241" s="120">
        <v>0</v>
      </c>
      <c r="BL241" s="123">
        <v>0</v>
      </c>
      <c r="BM241" s="120">
        <v>0</v>
      </c>
      <c r="BN241" s="123">
        <v>0</v>
      </c>
      <c r="BO241" s="120">
        <v>0</v>
      </c>
      <c r="BP241" s="123">
        <v>0</v>
      </c>
      <c r="BQ241" s="120">
        <v>21</v>
      </c>
      <c r="BR241" s="123">
        <v>100</v>
      </c>
      <c r="BS241" s="120">
        <v>21</v>
      </c>
      <c r="BT241" s="2"/>
      <c r="BU241" s="3"/>
      <c r="BV241" s="3"/>
      <c r="BW241" s="3"/>
      <c r="BX241" s="3"/>
    </row>
    <row r="242" spans="1:76" ht="15">
      <c r="A242" s="64" t="s">
        <v>352</v>
      </c>
      <c r="B242" s="65"/>
      <c r="C242" s="65" t="s">
        <v>64</v>
      </c>
      <c r="D242" s="66">
        <v>163.2359727865366</v>
      </c>
      <c r="E242" s="68"/>
      <c r="F242" s="100" t="s">
        <v>983</v>
      </c>
      <c r="G242" s="65"/>
      <c r="H242" s="69" t="s">
        <v>352</v>
      </c>
      <c r="I242" s="70"/>
      <c r="J242" s="70"/>
      <c r="K242" s="69" t="s">
        <v>4377</v>
      </c>
      <c r="L242" s="73">
        <v>28.38477832102504</v>
      </c>
      <c r="M242" s="74">
        <v>9068.1767578125</v>
      </c>
      <c r="N242" s="74">
        <v>8990.953125</v>
      </c>
      <c r="O242" s="75"/>
      <c r="P242" s="76"/>
      <c r="Q242" s="76"/>
      <c r="R242" s="86"/>
      <c r="S242" s="48">
        <v>1</v>
      </c>
      <c r="T242" s="48">
        <v>10</v>
      </c>
      <c r="U242" s="49">
        <v>50</v>
      </c>
      <c r="V242" s="49">
        <v>0.071429</v>
      </c>
      <c r="W242" s="49">
        <v>0</v>
      </c>
      <c r="X242" s="49">
        <v>2.974931</v>
      </c>
      <c r="Y242" s="49">
        <v>0.08888888888888889</v>
      </c>
      <c r="Z242" s="49">
        <v>0.1</v>
      </c>
      <c r="AA242" s="71">
        <v>242</v>
      </c>
      <c r="AB242" s="71"/>
      <c r="AC242" s="72"/>
      <c r="AD242" s="78" t="s">
        <v>2219</v>
      </c>
      <c r="AE242" s="78">
        <v>2776</v>
      </c>
      <c r="AF242" s="78">
        <v>3548</v>
      </c>
      <c r="AG242" s="78">
        <v>4454</v>
      </c>
      <c r="AH242" s="78">
        <v>783</v>
      </c>
      <c r="AI242" s="78"/>
      <c r="AJ242" s="78" t="s">
        <v>2607</v>
      </c>
      <c r="AK242" s="78" t="s">
        <v>2921</v>
      </c>
      <c r="AL242" s="83" t="s">
        <v>3124</v>
      </c>
      <c r="AM242" s="78"/>
      <c r="AN242" s="80">
        <v>39768.68616898148</v>
      </c>
      <c r="AO242" s="83" t="s">
        <v>3390</v>
      </c>
      <c r="AP242" s="78" t="b">
        <v>0</v>
      </c>
      <c r="AQ242" s="78" t="b">
        <v>0</v>
      </c>
      <c r="AR242" s="78" t="b">
        <v>1</v>
      </c>
      <c r="AS242" s="78" t="s">
        <v>1910</v>
      </c>
      <c r="AT242" s="78">
        <v>116</v>
      </c>
      <c r="AU242" s="83" t="s">
        <v>3561</v>
      </c>
      <c r="AV242" s="78" t="b">
        <v>0</v>
      </c>
      <c r="AW242" s="78" t="s">
        <v>3704</v>
      </c>
      <c r="AX242" s="83" t="s">
        <v>3943</v>
      </c>
      <c r="AY242" s="78" t="s">
        <v>66</v>
      </c>
      <c r="AZ242" s="78" t="str">
        <f>REPLACE(INDEX(GroupVertices[Group],MATCH(Vertices[[#This Row],[Vertex]],GroupVertices[Vertex],0)),1,1,"")</f>
        <v>6</v>
      </c>
      <c r="BA242" s="48"/>
      <c r="BB242" s="48"/>
      <c r="BC242" s="48"/>
      <c r="BD242" s="48"/>
      <c r="BE242" s="48"/>
      <c r="BF242" s="48"/>
      <c r="BG242" s="120" t="s">
        <v>5200</v>
      </c>
      <c r="BH242" s="120" t="s">
        <v>5228</v>
      </c>
      <c r="BI242" s="120" t="s">
        <v>5314</v>
      </c>
      <c r="BJ242" s="120" t="s">
        <v>5314</v>
      </c>
      <c r="BK242" s="120">
        <v>0</v>
      </c>
      <c r="BL242" s="123">
        <v>0</v>
      </c>
      <c r="BM242" s="120">
        <v>1</v>
      </c>
      <c r="BN242" s="123">
        <v>2.7777777777777777</v>
      </c>
      <c r="BO242" s="120">
        <v>0</v>
      </c>
      <c r="BP242" s="123">
        <v>0</v>
      </c>
      <c r="BQ242" s="120">
        <v>35</v>
      </c>
      <c r="BR242" s="123">
        <v>97.22222222222223</v>
      </c>
      <c r="BS242" s="120">
        <v>36</v>
      </c>
      <c r="BT242" s="2"/>
      <c r="BU242" s="3"/>
      <c r="BV242" s="3"/>
      <c r="BW242" s="3"/>
      <c r="BX242" s="3"/>
    </row>
    <row r="243" spans="1:76" ht="15">
      <c r="A243" s="64" t="s">
        <v>628</v>
      </c>
      <c r="B243" s="65"/>
      <c r="C243" s="65" t="s">
        <v>64</v>
      </c>
      <c r="D243" s="66">
        <v>177.98369204189936</v>
      </c>
      <c r="E243" s="68"/>
      <c r="F243" s="100" t="s">
        <v>3685</v>
      </c>
      <c r="G243" s="65"/>
      <c r="H243" s="69" t="s">
        <v>628</v>
      </c>
      <c r="I243" s="70"/>
      <c r="J243" s="70"/>
      <c r="K243" s="69" t="s">
        <v>4378</v>
      </c>
      <c r="L243" s="73">
        <v>1</v>
      </c>
      <c r="M243" s="74">
        <v>8657.6337890625</v>
      </c>
      <c r="N243" s="74">
        <v>9646.09375</v>
      </c>
      <c r="O243" s="75"/>
      <c r="P243" s="76"/>
      <c r="Q243" s="76"/>
      <c r="R243" s="86"/>
      <c r="S243" s="48">
        <v>1</v>
      </c>
      <c r="T243" s="48">
        <v>0</v>
      </c>
      <c r="U243" s="49">
        <v>0</v>
      </c>
      <c r="V243" s="49">
        <v>0.04</v>
      </c>
      <c r="W243" s="49">
        <v>0</v>
      </c>
      <c r="X243" s="49">
        <v>0.402869</v>
      </c>
      <c r="Y243" s="49">
        <v>0</v>
      </c>
      <c r="Z243" s="49">
        <v>0</v>
      </c>
      <c r="AA243" s="71">
        <v>243</v>
      </c>
      <c r="AB243" s="71"/>
      <c r="AC243" s="72"/>
      <c r="AD243" s="78" t="s">
        <v>2220</v>
      </c>
      <c r="AE243" s="78">
        <v>408</v>
      </c>
      <c r="AF243" s="78">
        <v>45883</v>
      </c>
      <c r="AG243" s="78">
        <v>4036</v>
      </c>
      <c r="AH243" s="78">
        <v>418</v>
      </c>
      <c r="AI243" s="78">
        <v>-25200</v>
      </c>
      <c r="AJ243" s="78" t="s">
        <v>2608</v>
      </c>
      <c r="AK243" s="78" t="s">
        <v>2922</v>
      </c>
      <c r="AL243" s="78"/>
      <c r="AM243" s="78" t="s">
        <v>3203</v>
      </c>
      <c r="AN243" s="80">
        <v>39096.13460648148</v>
      </c>
      <c r="AO243" s="83" t="s">
        <v>3391</v>
      </c>
      <c r="AP243" s="78" t="b">
        <v>0</v>
      </c>
      <c r="AQ243" s="78" t="b">
        <v>0</v>
      </c>
      <c r="AR243" s="78" t="b">
        <v>1</v>
      </c>
      <c r="AS243" s="78" t="s">
        <v>1909</v>
      </c>
      <c r="AT243" s="78">
        <v>646</v>
      </c>
      <c r="AU243" s="83" t="s">
        <v>3575</v>
      </c>
      <c r="AV243" s="78" t="b">
        <v>0</v>
      </c>
      <c r="AW243" s="78" t="s">
        <v>3704</v>
      </c>
      <c r="AX243" s="83" t="s">
        <v>3944</v>
      </c>
      <c r="AY243" s="78" t="s">
        <v>65</v>
      </c>
      <c r="AZ243" s="78" t="str">
        <f>REPLACE(INDEX(GroupVertices[Group],MATCH(Vertices[[#This Row],[Vertex]],GroupVertices[Vertex],0)),1,1,"")</f>
        <v>6</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629</v>
      </c>
      <c r="B244" s="65"/>
      <c r="C244" s="65" t="s">
        <v>64</v>
      </c>
      <c r="D244" s="66">
        <v>216.12118604540953</v>
      </c>
      <c r="E244" s="68"/>
      <c r="F244" s="100" t="s">
        <v>3686</v>
      </c>
      <c r="G244" s="65"/>
      <c r="H244" s="69" t="s">
        <v>629</v>
      </c>
      <c r="I244" s="70"/>
      <c r="J244" s="70"/>
      <c r="K244" s="69" t="s">
        <v>4379</v>
      </c>
      <c r="L244" s="73">
        <v>1</v>
      </c>
      <c r="M244" s="74">
        <v>8641.111328125</v>
      </c>
      <c r="N244" s="74">
        <v>8604.470703125</v>
      </c>
      <c r="O244" s="75"/>
      <c r="P244" s="76"/>
      <c r="Q244" s="76"/>
      <c r="R244" s="86"/>
      <c r="S244" s="48">
        <v>2</v>
      </c>
      <c r="T244" s="48">
        <v>0</v>
      </c>
      <c r="U244" s="49">
        <v>0</v>
      </c>
      <c r="V244" s="49">
        <v>0.045455</v>
      </c>
      <c r="W244" s="49">
        <v>0</v>
      </c>
      <c r="X244" s="49">
        <v>0.655764</v>
      </c>
      <c r="Y244" s="49">
        <v>1</v>
      </c>
      <c r="Z244" s="49">
        <v>0</v>
      </c>
      <c r="AA244" s="71">
        <v>244</v>
      </c>
      <c r="AB244" s="71"/>
      <c r="AC244" s="72"/>
      <c r="AD244" s="78" t="s">
        <v>2221</v>
      </c>
      <c r="AE244" s="78">
        <v>3020</v>
      </c>
      <c r="AF244" s="78">
        <v>155361</v>
      </c>
      <c r="AG244" s="78">
        <v>3729</v>
      </c>
      <c r="AH244" s="78">
        <v>3982</v>
      </c>
      <c r="AI244" s="78"/>
      <c r="AJ244" s="78" t="s">
        <v>2609</v>
      </c>
      <c r="AK244" s="78" t="s">
        <v>2810</v>
      </c>
      <c r="AL244" s="78"/>
      <c r="AM244" s="78"/>
      <c r="AN244" s="80">
        <v>40093.3569212963</v>
      </c>
      <c r="AO244" s="83" t="s">
        <v>3392</v>
      </c>
      <c r="AP244" s="78" t="b">
        <v>0</v>
      </c>
      <c r="AQ244" s="78" t="b">
        <v>0</v>
      </c>
      <c r="AR244" s="78" t="b">
        <v>1</v>
      </c>
      <c r="AS244" s="78" t="s">
        <v>1909</v>
      </c>
      <c r="AT244" s="78">
        <v>1212</v>
      </c>
      <c r="AU244" s="83" t="s">
        <v>3565</v>
      </c>
      <c r="AV244" s="78" t="b">
        <v>1</v>
      </c>
      <c r="AW244" s="78" t="s">
        <v>3704</v>
      </c>
      <c r="AX244" s="83" t="s">
        <v>3945</v>
      </c>
      <c r="AY244" s="78" t="s">
        <v>65</v>
      </c>
      <c r="AZ244" s="78" t="str">
        <f>REPLACE(INDEX(GroupVertices[Group],MATCH(Vertices[[#This Row],[Vertex]],GroupVertices[Vertex],0)),1,1,"")</f>
        <v>6</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630</v>
      </c>
      <c r="B245" s="65"/>
      <c r="C245" s="65" t="s">
        <v>64</v>
      </c>
      <c r="D245" s="66">
        <v>164.69942308987376</v>
      </c>
      <c r="E245" s="68"/>
      <c r="F245" s="100" t="s">
        <v>3687</v>
      </c>
      <c r="G245" s="65"/>
      <c r="H245" s="69" t="s">
        <v>630</v>
      </c>
      <c r="I245" s="70"/>
      <c r="J245" s="70"/>
      <c r="K245" s="69" t="s">
        <v>4380</v>
      </c>
      <c r="L245" s="73">
        <v>1</v>
      </c>
      <c r="M245" s="74">
        <v>9109.3388671875</v>
      </c>
      <c r="N245" s="74">
        <v>9498.1943359375</v>
      </c>
      <c r="O245" s="75"/>
      <c r="P245" s="76"/>
      <c r="Q245" s="76"/>
      <c r="R245" s="86"/>
      <c r="S245" s="48">
        <v>2</v>
      </c>
      <c r="T245" s="48">
        <v>0</v>
      </c>
      <c r="U245" s="49">
        <v>0</v>
      </c>
      <c r="V245" s="49">
        <v>0.045455</v>
      </c>
      <c r="W245" s="49">
        <v>0</v>
      </c>
      <c r="X245" s="49">
        <v>0.655764</v>
      </c>
      <c r="Y245" s="49">
        <v>1</v>
      </c>
      <c r="Z245" s="49">
        <v>0</v>
      </c>
      <c r="AA245" s="71">
        <v>245</v>
      </c>
      <c r="AB245" s="71"/>
      <c r="AC245" s="72"/>
      <c r="AD245" s="78" t="s">
        <v>2222</v>
      </c>
      <c r="AE245" s="78">
        <v>734</v>
      </c>
      <c r="AF245" s="78">
        <v>7749</v>
      </c>
      <c r="AG245" s="78">
        <v>1855</v>
      </c>
      <c r="AH245" s="78">
        <v>1054</v>
      </c>
      <c r="AI245" s="78"/>
      <c r="AJ245" s="78" t="s">
        <v>2610</v>
      </c>
      <c r="AK245" s="78" t="s">
        <v>2810</v>
      </c>
      <c r="AL245" s="83" t="s">
        <v>3125</v>
      </c>
      <c r="AM245" s="78"/>
      <c r="AN245" s="80">
        <v>42529.539606481485</v>
      </c>
      <c r="AO245" s="83" t="s">
        <v>3393</v>
      </c>
      <c r="AP245" s="78" t="b">
        <v>0</v>
      </c>
      <c r="AQ245" s="78" t="b">
        <v>0</v>
      </c>
      <c r="AR245" s="78" t="b">
        <v>1</v>
      </c>
      <c r="AS245" s="78" t="s">
        <v>1910</v>
      </c>
      <c r="AT245" s="78">
        <v>249</v>
      </c>
      <c r="AU245" s="83" t="s">
        <v>3559</v>
      </c>
      <c r="AV245" s="78" t="b">
        <v>1</v>
      </c>
      <c r="AW245" s="78" t="s">
        <v>3704</v>
      </c>
      <c r="AX245" s="83" t="s">
        <v>3946</v>
      </c>
      <c r="AY245" s="78" t="s">
        <v>65</v>
      </c>
      <c r="AZ245" s="78" t="str">
        <f>REPLACE(INDEX(GroupVertices[Group],MATCH(Vertices[[#This Row],[Vertex]],GroupVertices[Vertex],0)),1,1,"")</f>
        <v>6</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631</v>
      </c>
      <c r="B246" s="65"/>
      <c r="C246" s="65" t="s">
        <v>64</v>
      </c>
      <c r="D246" s="66">
        <v>209.40972840577757</v>
      </c>
      <c r="E246" s="68"/>
      <c r="F246" s="100" t="s">
        <v>3688</v>
      </c>
      <c r="G246" s="65"/>
      <c r="H246" s="69" t="s">
        <v>631</v>
      </c>
      <c r="I246" s="70"/>
      <c r="J246" s="70"/>
      <c r="K246" s="69" t="s">
        <v>4381</v>
      </c>
      <c r="L246" s="73">
        <v>1</v>
      </c>
      <c r="M246" s="74">
        <v>9426.802734375</v>
      </c>
      <c r="N246" s="74">
        <v>9486.2783203125</v>
      </c>
      <c r="O246" s="75"/>
      <c r="P246" s="76"/>
      <c r="Q246" s="76"/>
      <c r="R246" s="86"/>
      <c r="S246" s="48">
        <v>2</v>
      </c>
      <c r="T246" s="48">
        <v>0</v>
      </c>
      <c r="U246" s="49">
        <v>0</v>
      </c>
      <c r="V246" s="49">
        <v>0.045455</v>
      </c>
      <c r="W246" s="49">
        <v>0</v>
      </c>
      <c r="X246" s="49">
        <v>0.655764</v>
      </c>
      <c r="Y246" s="49">
        <v>1</v>
      </c>
      <c r="Z246" s="49">
        <v>0</v>
      </c>
      <c r="AA246" s="71">
        <v>246</v>
      </c>
      <c r="AB246" s="71"/>
      <c r="AC246" s="72"/>
      <c r="AD246" s="78" t="s">
        <v>2223</v>
      </c>
      <c r="AE246" s="78">
        <v>430</v>
      </c>
      <c r="AF246" s="78">
        <v>136095</v>
      </c>
      <c r="AG246" s="78">
        <v>7963</v>
      </c>
      <c r="AH246" s="78">
        <v>952</v>
      </c>
      <c r="AI246" s="78"/>
      <c r="AJ246" s="78" t="s">
        <v>2611</v>
      </c>
      <c r="AK246" s="78" t="s">
        <v>2810</v>
      </c>
      <c r="AL246" s="83" t="s">
        <v>3126</v>
      </c>
      <c r="AM246" s="78"/>
      <c r="AN246" s="80">
        <v>40206.57208333333</v>
      </c>
      <c r="AO246" s="83" t="s">
        <v>3394</v>
      </c>
      <c r="AP246" s="78" t="b">
        <v>0</v>
      </c>
      <c r="AQ246" s="78" t="b">
        <v>0</v>
      </c>
      <c r="AR246" s="78" t="b">
        <v>1</v>
      </c>
      <c r="AS246" s="78" t="s">
        <v>1910</v>
      </c>
      <c r="AT246" s="78">
        <v>1663</v>
      </c>
      <c r="AU246" s="83" t="s">
        <v>3559</v>
      </c>
      <c r="AV246" s="78" t="b">
        <v>1</v>
      </c>
      <c r="AW246" s="78" t="s">
        <v>3704</v>
      </c>
      <c r="AX246" s="83" t="s">
        <v>3947</v>
      </c>
      <c r="AY246" s="78" t="s">
        <v>65</v>
      </c>
      <c r="AZ246" s="78" t="str">
        <f>REPLACE(INDEX(GroupVertices[Group],MATCH(Vertices[[#This Row],[Vertex]],GroupVertices[Vertex],0)),1,1,"")</f>
        <v>6</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632</v>
      </c>
      <c r="B247" s="65"/>
      <c r="C247" s="65" t="s">
        <v>64</v>
      </c>
      <c r="D247" s="66">
        <v>162.82177559285228</v>
      </c>
      <c r="E247" s="68"/>
      <c r="F247" s="100" t="s">
        <v>3689</v>
      </c>
      <c r="G247" s="65"/>
      <c r="H247" s="69" t="s">
        <v>632</v>
      </c>
      <c r="I247" s="70"/>
      <c r="J247" s="70"/>
      <c r="K247" s="69" t="s">
        <v>4382</v>
      </c>
      <c r="L247" s="73">
        <v>1</v>
      </c>
      <c r="M247" s="74">
        <v>9119.4033203125</v>
      </c>
      <c r="N247" s="74">
        <v>8215.1435546875</v>
      </c>
      <c r="O247" s="75"/>
      <c r="P247" s="76"/>
      <c r="Q247" s="76"/>
      <c r="R247" s="86"/>
      <c r="S247" s="48">
        <v>2</v>
      </c>
      <c r="T247" s="48">
        <v>0</v>
      </c>
      <c r="U247" s="49">
        <v>0</v>
      </c>
      <c r="V247" s="49">
        <v>0.045455</v>
      </c>
      <c r="W247" s="49">
        <v>0</v>
      </c>
      <c r="X247" s="49">
        <v>0.655764</v>
      </c>
      <c r="Y247" s="49">
        <v>1</v>
      </c>
      <c r="Z247" s="49">
        <v>0</v>
      </c>
      <c r="AA247" s="71">
        <v>247</v>
      </c>
      <c r="AB247" s="71"/>
      <c r="AC247" s="72"/>
      <c r="AD247" s="78" t="s">
        <v>2224</v>
      </c>
      <c r="AE247" s="78">
        <v>2114</v>
      </c>
      <c r="AF247" s="78">
        <v>2359</v>
      </c>
      <c r="AG247" s="78">
        <v>2280</v>
      </c>
      <c r="AH247" s="78">
        <v>2305</v>
      </c>
      <c r="AI247" s="78"/>
      <c r="AJ247" s="78" t="s">
        <v>2612</v>
      </c>
      <c r="AK247" s="78" t="s">
        <v>2822</v>
      </c>
      <c r="AL247" s="83" t="s">
        <v>3127</v>
      </c>
      <c r="AM247" s="78"/>
      <c r="AN247" s="80">
        <v>41591.630891203706</v>
      </c>
      <c r="AO247" s="83" t="s">
        <v>3395</v>
      </c>
      <c r="AP247" s="78" t="b">
        <v>1</v>
      </c>
      <c r="AQ247" s="78" t="b">
        <v>0</v>
      </c>
      <c r="AR247" s="78" t="b">
        <v>0</v>
      </c>
      <c r="AS247" s="78" t="s">
        <v>1910</v>
      </c>
      <c r="AT247" s="78">
        <v>43</v>
      </c>
      <c r="AU247" s="83" t="s">
        <v>3559</v>
      </c>
      <c r="AV247" s="78" t="b">
        <v>0</v>
      </c>
      <c r="AW247" s="78" t="s">
        <v>3704</v>
      </c>
      <c r="AX247" s="83" t="s">
        <v>3948</v>
      </c>
      <c r="AY247" s="78" t="s">
        <v>65</v>
      </c>
      <c r="AZ247" s="78" t="str">
        <f>REPLACE(INDEX(GroupVertices[Group],MATCH(Vertices[[#This Row],[Vertex]],GroupVertices[Vertex],0)),1,1,"")</f>
        <v>6</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633</v>
      </c>
      <c r="B248" s="65"/>
      <c r="C248" s="65" t="s">
        <v>64</v>
      </c>
      <c r="D248" s="66">
        <v>162.2135432125555</v>
      </c>
      <c r="E248" s="68"/>
      <c r="F248" s="100" t="s">
        <v>3690</v>
      </c>
      <c r="G248" s="65"/>
      <c r="H248" s="69" t="s">
        <v>633</v>
      </c>
      <c r="I248" s="70"/>
      <c r="J248" s="70"/>
      <c r="K248" s="69" t="s">
        <v>4383</v>
      </c>
      <c r="L248" s="73">
        <v>1</v>
      </c>
      <c r="M248" s="74">
        <v>8686.2568359375</v>
      </c>
      <c r="N248" s="74">
        <v>9024.587890625</v>
      </c>
      <c r="O248" s="75"/>
      <c r="P248" s="76"/>
      <c r="Q248" s="76"/>
      <c r="R248" s="86"/>
      <c r="S248" s="48">
        <v>2</v>
      </c>
      <c r="T248" s="48">
        <v>0</v>
      </c>
      <c r="U248" s="49">
        <v>0</v>
      </c>
      <c r="V248" s="49">
        <v>0.045455</v>
      </c>
      <c r="W248" s="49">
        <v>0</v>
      </c>
      <c r="X248" s="49">
        <v>0.655764</v>
      </c>
      <c r="Y248" s="49">
        <v>1</v>
      </c>
      <c r="Z248" s="49">
        <v>0</v>
      </c>
      <c r="AA248" s="71">
        <v>248</v>
      </c>
      <c r="AB248" s="71"/>
      <c r="AC248" s="72"/>
      <c r="AD248" s="78" t="s">
        <v>2225</v>
      </c>
      <c r="AE248" s="78">
        <v>737</v>
      </c>
      <c r="AF248" s="78">
        <v>613</v>
      </c>
      <c r="AG248" s="78">
        <v>935</v>
      </c>
      <c r="AH248" s="78">
        <v>423</v>
      </c>
      <c r="AI248" s="78"/>
      <c r="AJ248" s="78" t="s">
        <v>2613</v>
      </c>
      <c r="AK248" s="78" t="s">
        <v>2810</v>
      </c>
      <c r="AL248" s="83" t="s">
        <v>3128</v>
      </c>
      <c r="AM248" s="78"/>
      <c r="AN248" s="80">
        <v>42741.73604166666</v>
      </c>
      <c r="AO248" s="83" t="s">
        <v>3396</v>
      </c>
      <c r="AP248" s="78" t="b">
        <v>0</v>
      </c>
      <c r="AQ248" s="78" t="b">
        <v>0</v>
      </c>
      <c r="AR248" s="78" t="b">
        <v>0</v>
      </c>
      <c r="AS248" s="78" t="s">
        <v>1910</v>
      </c>
      <c r="AT248" s="78">
        <v>38</v>
      </c>
      <c r="AU248" s="83" t="s">
        <v>3559</v>
      </c>
      <c r="AV248" s="78" t="b">
        <v>0</v>
      </c>
      <c r="AW248" s="78" t="s">
        <v>3704</v>
      </c>
      <c r="AX248" s="83" t="s">
        <v>3949</v>
      </c>
      <c r="AY248" s="78" t="s">
        <v>65</v>
      </c>
      <c r="AZ248" s="78" t="str">
        <f>REPLACE(INDEX(GroupVertices[Group],MATCH(Vertices[[#This Row],[Vertex]],GroupVertices[Vertex],0)),1,1,"")</f>
        <v>6</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634</v>
      </c>
      <c r="B249" s="65"/>
      <c r="C249" s="65" t="s">
        <v>64</v>
      </c>
      <c r="D249" s="66">
        <v>162.02194652918595</v>
      </c>
      <c r="E249" s="68"/>
      <c r="F249" s="100" t="s">
        <v>3691</v>
      </c>
      <c r="G249" s="65"/>
      <c r="H249" s="69" t="s">
        <v>634</v>
      </c>
      <c r="I249" s="70"/>
      <c r="J249" s="70"/>
      <c r="K249" s="69" t="s">
        <v>4384</v>
      </c>
      <c r="L249" s="73">
        <v>1</v>
      </c>
      <c r="M249" s="74">
        <v>9632.3955078125</v>
      </c>
      <c r="N249" s="74">
        <v>8789.1630859375</v>
      </c>
      <c r="O249" s="75"/>
      <c r="P249" s="76"/>
      <c r="Q249" s="76"/>
      <c r="R249" s="86"/>
      <c r="S249" s="48">
        <v>2</v>
      </c>
      <c r="T249" s="48">
        <v>0</v>
      </c>
      <c r="U249" s="49">
        <v>0</v>
      </c>
      <c r="V249" s="49">
        <v>0.045455</v>
      </c>
      <c r="W249" s="49">
        <v>0</v>
      </c>
      <c r="X249" s="49">
        <v>0.655764</v>
      </c>
      <c r="Y249" s="49">
        <v>1</v>
      </c>
      <c r="Z249" s="49">
        <v>0</v>
      </c>
      <c r="AA249" s="71">
        <v>249</v>
      </c>
      <c r="AB249" s="71"/>
      <c r="AC249" s="72"/>
      <c r="AD249" s="78" t="s">
        <v>2226</v>
      </c>
      <c r="AE249" s="78">
        <v>101</v>
      </c>
      <c r="AF249" s="78">
        <v>63</v>
      </c>
      <c r="AG249" s="78">
        <v>327</v>
      </c>
      <c r="AH249" s="78">
        <v>12</v>
      </c>
      <c r="AI249" s="78"/>
      <c r="AJ249" s="78"/>
      <c r="AK249" s="78"/>
      <c r="AL249" s="78"/>
      <c r="AM249" s="78"/>
      <c r="AN249" s="80">
        <v>41649.37278935185</v>
      </c>
      <c r="AO249" s="78"/>
      <c r="AP249" s="78" t="b">
        <v>1</v>
      </c>
      <c r="AQ249" s="78" t="b">
        <v>0</v>
      </c>
      <c r="AR249" s="78" t="b">
        <v>0</v>
      </c>
      <c r="AS249" s="78" t="s">
        <v>1910</v>
      </c>
      <c r="AT249" s="78">
        <v>7</v>
      </c>
      <c r="AU249" s="83" t="s">
        <v>3559</v>
      </c>
      <c r="AV249" s="78" t="b">
        <v>0</v>
      </c>
      <c r="AW249" s="78" t="s">
        <v>3704</v>
      </c>
      <c r="AX249" s="83" t="s">
        <v>3950</v>
      </c>
      <c r="AY249" s="78" t="s">
        <v>65</v>
      </c>
      <c r="AZ249" s="78" t="str">
        <f>REPLACE(INDEX(GroupVertices[Group],MATCH(Vertices[[#This Row],[Vertex]],GroupVertices[Vertex],0)),1,1,"")</f>
        <v>6</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635</v>
      </c>
      <c r="B250" s="65"/>
      <c r="C250" s="65" t="s">
        <v>64</v>
      </c>
      <c r="D250" s="66">
        <v>162.07071659404366</v>
      </c>
      <c r="E250" s="68"/>
      <c r="F250" s="100" t="s">
        <v>3692</v>
      </c>
      <c r="G250" s="65"/>
      <c r="H250" s="69" t="s">
        <v>635</v>
      </c>
      <c r="I250" s="70"/>
      <c r="J250" s="70"/>
      <c r="K250" s="69" t="s">
        <v>4385</v>
      </c>
      <c r="L250" s="73">
        <v>1</v>
      </c>
      <c r="M250" s="74">
        <v>8809.841796875</v>
      </c>
      <c r="N250" s="74">
        <v>8248.3857421875</v>
      </c>
      <c r="O250" s="75"/>
      <c r="P250" s="76"/>
      <c r="Q250" s="76"/>
      <c r="R250" s="86"/>
      <c r="S250" s="48">
        <v>2</v>
      </c>
      <c r="T250" s="48">
        <v>0</v>
      </c>
      <c r="U250" s="49">
        <v>0</v>
      </c>
      <c r="V250" s="49">
        <v>0.045455</v>
      </c>
      <c r="W250" s="49">
        <v>0</v>
      </c>
      <c r="X250" s="49">
        <v>0.655764</v>
      </c>
      <c r="Y250" s="49">
        <v>1</v>
      </c>
      <c r="Z250" s="49">
        <v>0</v>
      </c>
      <c r="AA250" s="71">
        <v>250</v>
      </c>
      <c r="AB250" s="71"/>
      <c r="AC250" s="72"/>
      <c r="AD250" s="78" t="s">
        <v>2227</v>
      </c>
      <c r="AE250" s="78">
        <v>433</v>
      </c>
      <c r="AF250" s="78">
        <v>203</v>
      </c>
      <c r="AG250" s="78">
        <v>82</v>
      </c>
      <c r="AH250" s="78">
        <v>35</v>
      </c>
      <c r="AI250" s="78"/>
      <c r="AJ250" s="78" t="s">
        <v>2614</v>
      </c>
      <c r="AK250" s="78" t="s">
        <v>2891</v>
      </c>
      <c r="AL250" s="83" t="s">
        <v>3129</v>
      </c>
      <c r="AM250" s="78"/>
      <c r="AN250" s="80">
        <v>41036.36398148148</v>
      </c>
      <c r="AO250" s="78"/>
      <c r="AP250" s="78" t="b">
        <v>0</v>
      </c>
      <c r="AQ250" s="78" t="b">
        <v>0</v>
      </c>
      <c r="AR250" s="78" t="b">
        <v>1</v>
      </c>
      <c r="AS250" s="78" t="s">
        <v>1910</v>
      </c>
      <c r="AT250" s="78">
        <v>1</v>
      </c>
      <c r="AU250" s="83" t="s">
        <v>3559</v>
      </c>
      <c r="AV250" s="78" t="b">
        <v>0</v>
      </c>
      <c r="AW250" s="78" t="s">
        <v>3704</v>
      </c>
      <c r="AX250" s="83" t="s">
        <v>3951</v>
      </c>
      <c r="AY250" s="78" t="s">
        <v>65</v>
      </c>
      <c r="AZ250" s="78" t="str">
        <f>REPLACE(INDEX(GroupVertices[Group],MATCH(Vertices[[#This Row],[Vertex]],GroupVertices[Vertex],0)),1,1,"")</f>
        <v>6</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636</v>
      </c>
      <c r="B251" s="65"/>
      <c r="C251" s="65" t="s">
        <v>64</v>
      </c>
      <c r="D251" s="66">
        <v>162.01776623791244</v>
      </c>
      <c r="E251" s="68"/>
      <c r="F251" s="100" t="s">
        <v>3693</v>
      </c>
      <c r="G251" s="65"/>
      <c r="H251" s="69" t="s">
        <v>636</v>
      </c>
      <c r="I251" s="70"/>
      <c r="J251" s="70"/>
      <c r="K251" s="69" t="s">
        <v>4386</v>
      </c>
      <c r="L251" s="73">
        <v>1</v>
      </c>
      <c r="M251" s="74">
        <v>9659.6181640625</v>
      </c>
      <c r="N251" s="74">
        <v>9202.208984375</v>
      </c>
      <c r="O251" s="75"/>
      <c r="P251" s="76"/>
      <c r="Q251" s="76"/>
      <c r="R251" s="86"/>
      <c r="S251" s="48">
        <v>2</v>
      </c>
      <c r="T251" s="48">
        <v>0</v>
      </c>
      <c r="U251" s="49">
        <v>0</v>
      </c>
      <c r="V251" s="49">
        <v>0.045455</v>
      </c>
      <c r="W251" s="49">
        <v>0</v>
      </c>
      <c r="X251" s="49">
        <v>0.655764</v>
      </c>
      <c r="Y251" s="49">
        <v>1</v>
      </c>
      <c r="Z251" s="49">
        <v>0</v>
      </c>
      <c r="AA251" s="71">
        <v>251</v>
      </c>
      <c r="AB251" s="71"/>
      <c r="AC251" s="72"/>
      <c r="AD251" s="78" t="s">
        <v>2228</v>
      </c>
      <c r="AE251" s="78">
        <v>207</v>
      </c>
      <c r="AF251" s="78">
        <v>51</v>
      </c>
      <c r="AG251" s="78">
        <v>232</v>
      </c>
      <c r="AH251" s="78">
        <v>193</v>
      </c>
      <c r="AI251" s="78"/>
      <c r="AJ251" s="78" t="s">
        <v>2615</v>
      </c>
      <c r="AK251" s="78" t="s">
        <v>2810</v>
      </c>
      <c r="AL251" s="78"/>
      <c r="AM251" s="78"/>
      <c r="AN251" s="80">
        <v>41712.62527777778</v>
      </c>
      <c r="AO251" s="78"/>
      <c r="AP251" s="78" t="b">
        <v>1</v>
      </c>
      <c r="AQ251" s="78" t="b">
        <v>0</v>
      </c>
      <c r="AR251" s="78" t="b">
        <v>0</v>
      </c>
      <c r="AS251" s="78" t="s">
        <v>1910</v>
      </c>
      <c r="AT251" s="78">
        <v>2</v>
      </c>
      <c r="AU251" s="83" t="s">
        <v>3559</v>
      </c>
      <c r="AV251" s="78" t="b">
        <v>0</v>
      </c>
      <c r="AW251" s="78" t="s">
        <v>3704</v>
      </c>
      <c r="AX251" s="83" t="s">
        <v>3952</v>
      </c>
      <c r="AY251" s="78" t="s">
        <v>65</v>
      </c>
      <c r="AZ251" s="78" t="str">
        <f>REPLACE(INDEX(GroupVertices[Group],MATCH(Vertices[[#This Row],[Vertex]],GroupVertices[Vertex],0)),1,1,"")</f>
        <v>6</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354</v>
      </c>
      <c r="B252" s="65"/>
      <c r="C252" s="65" t="s">
        <v>64</v>
      </c>
      <c r="D252" s="66">
        <v>162.0132375890328</v>
      </c>
      <c r="E252" s="68"/>
      <c r="F252" s="100" t="s">
        <v>984</v>
      </c>
      <c r="G252" s="65"/>
      <c r="H252" s="69" t="s">
        <v>354</v>
      </c>
      <c r="I252" s="70"/>
      <c r="J252" s="70"/>
      <c r="K252" s="69" t="s">
        <v>4387</v>
      </c>
      <c r="L252" s="73">
        <v>1</v>
      </c>
      <c r="M252" s="74">
        <v>9687.140625</v>
      </c>
      <c r="N252" s="74">
        <v>2540.92236328125</v>
      </c>
      <c r="O252" s="75"/>
      <c r="P252" s="76"/>
      <c r="Q252" s="76"/>
      <c r="R252" s="86"/>
      <c r="S252" s="48">
        <v>0</v>
      </c>
      <c r="T252" s="48">
        <v>1</v>
      </c>
      <c r="U252" s="49">
        <v>0</v>
      </c>
      <c r="V252" s="49">
        <v>1</v>
      </c>
      <c r="W252" s="49">
        <v>0</v>
      </c>
      <c r="X252" s="49">
        <v>0.999999</v>
      </c>
      <c r="Y252" s="49">
        <v>0</v>
      </c>
      <c r="Z252" s="49">
        <v>0</v>
      </c>
      <c r="AA252" s="71">
        <v>252</v>
      </c>
      <c r="AB252" s="71"/>
      <c r="AC252" s="72"/>
      <c r="AD252" s="78" t="s">
        <v>2229</v>
      </c>
      <c r="AE252" s="78">
        <v>452</v>
      </c>
      <c r="AF252" s="78">
        <v>38</v>
      </c>
      <c r="AG252" s="78">
        <v>75</v>
      </c>
      <c r="AH252" s="78">
        <v>66</v>
      </c>
      <c r="AI252" s="78"/>
      <c r="AJ252" s="78" t="s">
        <v>2616</v>
      </c>
      <c r="AK252" s="78"/>
      <c r="AL252" s="78"/>
      <c r="AM252" s="78"/>
      <c r="AN252" s="80">
        <v>42838.59501157407</v>
      </c>
      <c r="AO252" s="78"/>
      <c r="AP252" s="78" t="b">
        <v>1</v>
      </c>
      <c r="AQ252" s="78" t="b">
        <v>0</v>
      </c>
      <c r="AR252" s="78" t="b">
        <v>0</v>
      </c>
      <c r="AS252" s="78" t="s">
        <v>1909</v>
      </c>
      <c r="AT252" s="78">
        <v>0</v>
      </c>
      <c r="AU252" s="78"/>
      <c r="AV252" s="78" t="b">
        <v>0</v>
      </c>
      <c r="AW252" s="78" t="s">
        <v>3704</v>
      </c>
      <c r="AX252" s="83" t="s">
        <v>3953</v>
      </c>
      <c r="AY252" s="78" t="s">
        <v>66</v>
      </c>
      <c r="AZ252" s="78" t="str">
        <f>REPLACE(INDEX(GroupVertices[Group],MATCH(Vertices[[#This Row],[Vertex]],GroupVertices[Vertex],0)),1,1,"")</f>
        <v>35</v>
      </c>
      <c r="BA252" s="48"/>
      <c r="BB252" s="48"/>
      <c r="BC252" s="48"/>
      <c r="BD252" s="48"/>
      <c r="BE252" s="48"/>
      <c r="BF252" s="48"/>
      <c r="BG252" s="120" t="s">
        <v>5201</v>
      </c>
      <c r="BH252" s="120" t="s">
        <v>5201</v>
      </c>
      <c r="BI252" s="120" t="s">
        <v>5315</v>
      </c>
      <c r="BJ252" s="120" t="s">
        <v>5315</v>
      </c>
      <c r="BK252" s="120">
        <v>0</v>
      </c>
      <c r="BL252" s="123">
        <v>0</v>
      </c>
      <c r="BM252" s="120">
        <v>2</v>
      </c>
      <c r="BN252" s="123">
        <v>4.444444444444445</v>
      </c>
      <c r="BO252" s="120">
        <v>0</v>
      </c>
      <c r="BP252" s="123">
        <v>0</v>
      </c>
      <c r="BQ252" s="120">
        <v>43</v>
      </c>
      <c r="BR252" s="123">
        <v>95.55555555555556</v>
      </c>
      <c r="BS252" s="120">
        <v>45</v>
      </c>
      <c r="BT252" s="2"/>
      <c r="BU252" s="3"/>
      <c r="BV252" s="3"/>
      <c r="BW252" s="3"/>
      <c r="BX252" s="3"/>
    </row>
    <row r="253" spans="1:76" ht="15">
      <c r="A253" s="64" t="s">
        <v>637</v>
      </c>
      <c r="B253" s="65"/>
      <c r="C253" s="65" t="s">
        <v>64</v>
      </c>
      <c r="D253" s="66">
        <v>447.74903536536397</v>
      </c>
      <c r="E253" s="68"/>
      <c r="F253" s="100" t="s">
        <v>3694</v>
      </c>
      <c r="G253" s="65"/>
      <c r="H253" s="69" t="s">
        <v>637</v>
      </c>
      <c r="I253" s="70"/>
      <c r="J253" s="70"/>
      <c r="K253" s="69" t="s">
        <v>4388</v>
      </c>
      <c r="L253" s="73">
        <v>1</v>
      </c>
      <c r="M253" s="74">
        <v>9687.140625</v>
      </c>
      <c r="N253" s="74">
        <v>2870.30126953125</v>
      </c>
      <c r="O253" s="75"/>
      <c r="P253" s="76"/>
      <c r="Q253" s="76"/>
      <c r="R253" s="86"/>
      <c r="S253" s="48">
        <v>1</v>
      </c>
      <c r="T253" s="48">
        <v>0</v>
      </c>
      <c r="U253" s="49">
        <v>0</v>
      </c>
      <c r="V253" s="49">
        <v>1</v>
      </c>
      <c r="W253" s="49">
        <v>0</v>
      </c>
      <c r="X253" s="49">
        <v>0.999999</v>
      </c>
      <c r="Y253" s="49">
        <v>0</v>
      </c>
      <c r="Z253" s="49">
        <v>0</v>
      </c>
      <c r="AA253" s="71">
        <v>253</v>
      </c>
      <c r="AB253" s="71"/>
      <c r="AC253" s="72"/>
      <c r="AD253" s="78" t="s">
        <v>2230</v>
      </c>
      <c r="AE253" s="78">
        <v>85</v>
      </c>
      <c r="AF253" s="78">
        <v>820275</v>
      </c>
      <c r="AG253" s="78">
        <v>9283</v>
      </c>
      <c r="AH253" s="78">
        <v>291</v>
      </c>
      <c r="AI253" s="78"/>
      <c r="AJ253" s="78" t="s">
        <v>2617</v>
      </c>
      <c r="AK253" s="78"/>
      <c r="AL253" s="83" t="s">
        <v>3130</v>
      </c>
      <c r="AM253" s="78"/>
      <c r="AN253" s="80">
        <v>41926.399305555555</v>
      </c>
      <c r="AO253" s="83" t="s">
        <v>3397</v>
      </c>
      <c r="AP253" s="78" t="b">
        <v>1</v>
      </c>
      <c r="AQ253" s="78" t="b">
        <v>0</v>
      </c>
      <c r="AR253" s="78" t="b">
        <v>1</v>
      </c>
      <c r="AS253" s="78" t="s">
        <v>1909</v>
      </c>
      <c r="AT253" s="78">
        <v>467</v>
      </c>
      <c r="AU253" s="83" t="s">
        <v>3559</v>
      </c>
      <c r="AV253" s="78" t="b">
        <v>1</v>
      </c>
      <c r="AW253" s="78" t="s">
        <v>3704</v>
      </c>
      <c r="AX253" s="83" t="s">
        <v>3954</v>
      </c>
      <c r="AY253" s="78" t="s">
        <v>65</v>
      </c>
      <c r="AZ253" s="78" t="str">
        <f>REPLACE(INDEX(GroupVertices[Group],MATCH(Vertices[[#This Row],[Vertex]],GroupVertices[Vertex],0)),1,1,"")</f>
        <v>35</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355</v>
      </c>
      <c r="B254" s="65"/>
      <c r="C254" s="65" t="s">
        <v>64</v>
      </c>
      <c r="D254" s="66">
        <v>162.1407364728751</v>
      </c>
      <c r="E254" s="68"/>
      <c r="F254" s="100" t="s">
        <v>3695</v>
      </c>
      <c r="G254" s="65"/>
      <c r="H254" s="69" t="s">
        <v>355</v>
      </c>
      <c r="I254" s="70"/>
      <c r="J254" s="70"/>
      <c r="K254" s="69" t="s">
        <v>4389</v>
      </c>
      <c r="L254" s="73">
        <v>1</v>
      </c>
      <c r="M254" s="74">
        <v>6589.984375</v>
      </c>
      <c r="N254" s="74">
        <v>8993.2177734375</v>
      </c>
      <c r="O254" s="75"/>
      <c r="P254" s="76"/>
      <c r="Q254" s="76"/>
      <c r="R254" s="86"/>
      <c r="S254" s="48">
        <v>1</v>
      </c>
      <c r="T254" s="48">
        <v>1</v>
      </c>
      <c r="U254" s="49">
        <v>0</v>
      </c>
      <c r="V254" s="49">
        <v>0</v>
      </c>
      <c r="W254" s="49">
        <v>0</v>
      </c>
      <c r="X254" s="49">
        <v>0.999999</v>
      </c>
      <c r="Y254" s="49">
        <v>0</v>
      </c>
      <c r="Z254" s="49" t="s">
        <v>5710</v>
      </c>
      <c r="AA254" s="71">
        <v>254</v>
      </c>
      <c r="AB254" s="71"/>
      <c r="AC254" s="72"/>
      <c r="AD254" s="78" t="s">
        <v>2231</v>
      </c>
      <c r="AE254" s="78">
        <v>462</v>
      </c>
      <c r="AF254" s="78">
        <v>404</v>
      </c>
      <c r="AG254" s="78">
        <v>7519</v>
      </c>
      <c r="AH254" s="78">
        <v>5208</v>
      </c>
      <c r="AI254" s="78"/>
      <c r="AJ254" s="78" t="s">
        <v>2618</v>
      </c>
      <c r="AK254" s="78" t="s">
        <v>2923</v>
      </c>
      <c r="AL254" s="78"/>
      <c r="AM254" s="78"/>
      <c r="AN254" s="80">
        <v>41577.836180555554</v>
      </c>
      <c r="AO254" s="83" t="s">
        <v>3398</v>
      </c>
      <c r="AP254" s="78" t="b">
        <v>1</v>
      </c>
      <c r="AQ254" s="78" t="b">
        <v>0</v>
      </c>
      <c r="AR254" s="78" t="b">
        <v>0</v>
      </c>
      <c r="AS254" s="78" t="s">
        <v>1909</v>
      </c>
      <c r="AT254" s="78">
        <v>14</v>
      </c>
      <c r="AU254" s="83" t="s">
        <v>3559</v>
      </c>
      <c r="AV254" s="78" t="b">
        <v>0</v>
      </c>
      <c r="AW254" s="78" t="s">
        <v>3704</v>
      </c>
      <c r="AX254" s="83" t="s">
        <v>3955</v>
      </c>
      <c r="AY254" s="78" t="s">
        <v>66</v>
      </c>
      <c r="AZ254" s="78" t="str">
        <f>REPLACE(INDEX(GroupVertices[Group],MATCH(Vertices[[#This Row],[Vertex]],GroupVertices[Vertex],0)),1,1,"")</f>
        <v>5</v>
      </c>
      <c r="BA254" s="48"/>
      <c r="BB254" s="48"/>
      <c r="BC254" s="48"/>
      <c r="BD254" s="48"/>
      <c r="BE254" s="48"/>
      <c r="BF254" s="48"/>
      <c r="BG254" s="120" t="s">
        <v>5202</v>
      </c>
      <c r="BH254" s="120" t="s">
        <v>5202</v>
      </c>
      <c r="BI254" s="120" t="s">
        <v>5316</v>
      </c>
      <c r="BJ254" s="120" t="s">
        <v>5316</v>
      </c>
      <c r="BK254" s="120">
        <v>1</v>
      </c>
      <c r="BL254" s="123">
        <v>14.285714285714286</v>
      </c>
      <c r="BM254" s="120">
        <v>0</v>
      </c>
      <c r="BN254" s="123">
        <v>0</v>
      </c>
      <c r="BO254" s="120">
        <v>0</v>
      </c>
      <c r="BP254" s="123">
        <v>0</v>
      </c>
      <c r="BQ254" s="120">
        <v>6</v>
      </c>
      <c r="BR254" s="123">
        <v>85.71428571428571</v>
      </c>
      <c r="BS254" s="120">
        <v>7</v>
      </c>
      <c r="BT254" s="2"/>
      <c r="BU254" s="3"/>
      <c r="BV254" s="3"/>
      <c r="BW254" s="3"/>
      <c r="BX254" s="3"/>
    </row>
    <row r="255" spans="1:76" ht="15">
      <c r="A255" s="64" t="s">
        <v>356</v>
      </c>
      <c r="B255" s="65"/>
      <c r="C255" s="65" t="s">
        <v>64</v>
      </c>
      <c r="D255" s="66">
        <v>162.00034835760613</v>
      </c>
      <c r="E255" s="68"/>
      <c r="F255" s="100" t="s">
        <v>985</v>
      </c>
      <c r="G255" s="65"/>
      <c r="H255" s="69" t="s">
        <v>356</v>
      </c>
      <c r="I255" s="70"/>
      <c r="J255" s="70"/>
      <c r="K255" s="69" t="s">
        <v>4390</v>
      </c>
      <c r="L255" s="73">
        <v>1</v>
      </c>
      <c r="M255" s="74">
        <v>7354.68994140625</v>
      </c>
      <c r="N255" s="74">
        <v>6815.31884765625</v>
      </c>
      <c r="O255" s="75"/>
      <c r="P255" s="76"/>
      <c r="Q255" s="76"/>
      <c r="R255" s="86"/>
      <c r="S255" s="48">
        <v>0</v>
      </c>
      <c r="T255" s="48">
        <v>1</v>
      </c>
      <c r="U255" s="49">
        <v>0</v>
      </c>
      <c r="V255" s="49">
        <v>0.111111</v>
      </c>
      <c r="W255" s="49">
        <v>0</v>
      </c>
      <c r="X255" s="49">
        <v>0.585365</v>
      </c>
      <c r="Y255" s="49">
        <v>0</v>
      </c>
      <c r="Z255" s="49">
        <v>0</v>
      </c>
      <c r="AA255" s="71">
        <v>255</v>
      </c>
      <c r="AB255" s="71"/>
      <c r="AC255" s="72"/>
      <c r="AD255" s="78" t="s">
        <v>2232</v>
      </c>
      <c r="AE255" s="78">
        <v>71</v>
      </c>
      <c r="AF255" s="78">
        <v>1</v>
      </c>
      <c r="AG255" s="78">
        <v>20</v>
      </c>
      <c r="AH255" s="78">
        <v>16</v>
      </c>
      <c r="AI255" s="78"/>
      <c r="AJ255" s="78"/>
      <c r="AK255" s="78" t="s">
        <v>2924</v>
      </c>
      <c r="AL255" s="78"/>
      <c r="AM255" s="78"/>
      <c r="AN255" s="80">
        <v>43473.67056712963</v>
      </c>
      <c r="AO255" s="83" t="s">
        <v>3399</v>
      </c>
      <c r="AP255" s="78" t="b">
        <v>1</v>
      </c>
      <c r="AQ255" s="78" t="b">
        <v>0</v>
      </c>
      <c r="AR255" s="78" t="b">
        <v>0</v>
      </c>
      <c r="AS255" s="78" t="s">
        <v>1909</v>
      </c>
      <c r="AT255" s="78">
        <v>0</v>
      </c>
      <c r="AU255" s="78"/>
      <c r="AV255" s="78" t="b">
        <v>0</v>
      </c>
      <c r="AW255" s="78" t="s">
        <v>3704</v>
      </c>
      <c r="AX255" s="83" t="s">
        <v>3956</v>
      </c>
      <c r="AY255" s="78" t="s">
        <v>66</v>
      </c>
      <c r="AZ255" s="78" t="str">
        <f>REPLACE(INDEX(GroupVertices[Group],MATCH(Vertices[[#This Row],[Vertex]],GroupVertices[Vertex],0)),1,1,"")</f>
        <v>12</v>
      </c>
      <c r="BA255" s="48"/>
      <c r="BB255" s="48"/>
      <c r="BC255" s="48"/>
      <c r="BD255" s="48"/>
      <c r="BE255" s="48" t="s">
        <v>841</v>
      </c>
      <c r="BF255" s="48" t="s">
        <v>841</v>
      </c>
      <c r="BG255" s="120" t="s">
        <v>5203</v>
      </c>
      <c r="BH255" s="120" t="s">
        <v>5203</v>
      </c>
      <c r="BI255" s="120" t="s">
        <v>5317</v>
      </c>
      <c r="BJ255" s="120" t="s">
        <v>5317</v>
      </c>
      <c r="BK255" s="120">
        <v>0</v>
      </c>
      <c r="BL255" s="123">
        <v>0</v>
      </c>
      <c r="BM255" s="120">
        <v>0</v>
      </c>
      <c r="BN255" s="123">
        <v>0</v>
      </c>
      <c r="BO255" s="120">
        <v>0</v>
      </c>
      <c r="BP255" s="123">
        <v>0</v>
      </c>
      <c r="BQ255" s="120">
        <v>26</v>
      </c>
      <c r="BR255" s="123">
        <v>100</v>
      </c>
      <c r="BS255" s="120">
        <v>26</v>
      </c>
      <c r="BT255" s="2"/>
      <c r="BU255" s="3"/>
      <c r="BV255" s="3"/>
      <c r="BW255" s="3"/>
      <c r="BX255" s="3"/>
    </row>
    <row r="256" spans="1:76" ht="15">
      <c r="A256" s="64" t="s">
        <v>364</v>
      </c>
      <c r="B256" s="65"/>
      <c r="C256" s="65" t="s">
        <v>64</v>
      </c>
      <c r="D256" s="66">
        <v>163.13146550469867</v>
      </c>
      <c r="E256" s="68"/>
      <c r="F256" s="100" t="s">
        <v>993</v>
      </c>
      <c r="G256" s="65"/>
      <c r="H256" s="69" t="s">
        <v>364</v>
      </c>
      <c r="I256" s="70"/>
      <c r="J256" s="70"/>
      <c r="K256" s="69" t="s">
        <v>4391</v>
      </c>
      <c r="L256" s="73">
        <v>11.953911328410015</v>
      </c>
      <c r="M256" s="74">
        <v>7722.82568359375</v>
      </c>
      <c r="N256" s="74">
        <v>7081.9091796875</v>
      </c>
      <c r="O256" s="75"/>
      <c r="P256" s="76"/>
      <c r="Q256" s="76"/>
      <c r="R256" s="86"/>
      <c r="S256" s="48">
        <v>6</v>
      </c>
      <c r="T256" s="48">
        <v>1</v>
      </c>
      <c r="U256" s="49">
        <v>20</v>
      </c>
      <c r="V256" s="49">
        <v>0.2</v>
      </c>
      <c r="W256" s="49">
        <v>0</v>
      </c>
      <c r="X256" s="49">
        <v>3.073167</v>
      </c>
      <c r="Y256" s="49">
        <v>0</v>
      </c>
      <c r="Z256" s="49">
        <v>0</v>
      </c>
      <c r="AA256" s="71">
        <v>256</v>
      </c>
      <c r="AB256" s="71"/>
      <c r="AC256" s="72"/>
      <c r="AD256" s="78" t="s">
        <v>2233</v>
      </c>
      <c r="AE256" s="78">
        <v>714</v>
      </c>
      <c r="AF256" s="78">
        <v>3248</v>
      </c>
      <c r="AG256" s="78">
        <v>204</v>
      </c>
      <c r="AH256" s="78">
        <v>26</v>
      </c>
      <c r="AI256" s="78"/>
      <c r="AJ256" s="78" t="s">
        <v>2619</v>
      </c>
      <c r="AK256" s="78" t="s">
        <v>2925</v>
      </c>
      <c r="AL256" s="78"/>
      <c r="AM256" s="78"/>
      <c r="AN256" s="80">
        <v>42773.5649537037</v>
      </c>
      <c r="AO256" s="83" t="s">
        <v>3400</v>
      </c>
      <c r="AP256" s="78" t="b">
        <v>1</v>
      </c>
      <c r="AQ256" s="78" t="b">
        <v>0</v>
      </c>
      <c r="AR256" s="78" t="b">
        <v>1</v>
      </c>
      <c r="AS256" s="78" t="s">
        <v>1910</v>
      </c>
      <c r="AT256" s="78">
        <v>21</v>
      </c>
      <c r="AU256" s="78"/>
      <c r="AV256" s="78" t="b">
        <v>0</v>
      </c>
      <c r="AW256" s="78" t="s">
        <v>3704</v>
      </c>
      <c r="AX256" s="83" t="s">
        <v>3957</v>
      </c>
      <c r="AY256" s="78" t="s">
        <v>66</v>
      </c>
      <c r="AZ256" s="78" t="str">
        <f>REPLACE(INDEX(GroupVertices[Group],MATCH(Vertices[[#This Row],[Vertex]],GroupVertices[Vertex],0)),1,1,"")</f>
        <v>12</v>
      </c>
      <c r="BA256" s="48"/>
      <c r="BB256" s="48"/>
      <c r="BC256" s="48"/>
      <c r="BD256" s="48"/>
      <c r="BE256" s="48" t="s">
        <v>842</v>
      </c>
      <c r="BF256" s="48" t="s">
        <v>842</v>
      </c>
      <c r="BG256" s="120" t="s">
        <v>5204</v>
      </c>
      <c r="BH256" s="120" t="s">
        <v>5204</v>
      </c>
      <c r="BI256" s="120" t="s">
        <v>5318</v>
      </c>
      <c r="BJ256" s="120" t="s">
        <v>5318</v>
      </c>
      <c r="BK256" s="120">
        <v>0</v>
      </c>
      <c r="BL256" s="123">
        <v>0</v>
      </c>
      <c r="BM256" s="120">
        <v>0</v>
      </c>
      <c r="BN256" s="123">
        <v>0</v>
      </c>
      <c r="BO256" s="120">
        <v>0</v>
      </c>
      <c r="BP256" s="123">
        <v>0</v>
      </c>
      <c r="BQ256" s="120">
        <v>49</v>
      </c>
      <c r="BR256" s="123">
        <v>100</v>
      </c>
      <c r="BS256" s="120">
        <v>49</v>
      </c>
      <c r="BT256" s="2"/>
      <c r="BU256" s="3"/>
      <c r="BV256" s="3"/>
      <c r="BW256" s="3"/>
      <c r="BX256" s="3"/>
    </row>
    <row r="257" spans="1:76" ht="15">
      <c r="A257" s="64" t="s">
        <v>357</v>
      </c>
      <c r="B257" s="65"/>
      <c r="C257" s="65" t="s">
        <v>64</v>
      </c>
      <c r="D257" s="66">
        <v>164.01629382425983</v>
      </c>
      <c r="E257" s="68"/>
      <c r="F257" s="100" t="s">
        <v>986</v>
      </c>
      <c r="G257" s="65"/>
      <c r="H257" s="69" t="s">
        <v>357</v>
      </c>
      <c r="I257" s="70"/>
      <c r="J257" s="70"/>
      <c r="K257" s="69" t="s">
        <v>4392</v>
      </c>
      <c r="L257" s="73">
        <v>1</v>
      </c>
      <c r="M257" s="74">
        <v>7824.55078125</v>
      </c>
      <c r="N257" s="74">
        <v>6587.57666015625</v>
      </c>
      <c r="O257" s="75"/>
      <c r="P257" s="76"/>
      <c r="Q257" s="76"/>
      <c r="R257" s="86"/>
      <c r="S257" s="48">
        <v>0</v>
      </c>
      <c r="T257" s="48">
        <v>1</v>
      </c>
      <c r="U257" s="49">
        <v>0</v>
      </c>
      <c r="V257" s="49">
        <v>0.111111</v>
      </c>
      <c r="W257" s="49">
        <v>0</v>
      </c>
      <c r="X257" s="49">
        <v>0.585365</v>
      </c>
      <c r="Y257" s="49">
        <v>0</v>
      </c>
      <c r="Z257" s="49">
        <v>0</v>
      </c>
      <c r="AA257" s="71">
        <v>257</v>
      </c>
      <c r="AB257" s="71"/>
      <c r="AC257" s="72"/>
      <c r="AD257" s="78" t="s">
        <v>2234</v>
      </c>
      <c r="AE257" s="78">
        <v>1519</v>
      </c>
      <c r="AF257" s="78">
        <v>5788</v>
      </c>
      <c r="AG257" s="78">
        <v>40003</v>
      </c>
      <c r="AH257" s="78">
        <v>2786</v>
      </c>
      <c r="AI257" s="78"/>
      <c r="AJ257" s="78" t="s">
        <v>2620</v>
      </c>
      <c r="AK257" s="78" t="s">
        <v>2926</v>
      </c>
      <c r="AL257" s="83" t="s">
        <v>3131</v>
      </c>
      <c r="AM257" s="78"/>
      <c r="AN257" s="80">
        <v>40238.886469907404</v>
      </c>
      <c r="AO257" s="83" t="s">
        <v>3401</v>
      </c>
      <c r="AP257" s="78" t="b">
        <v>0</v>
      </c>
      <c r="AQ257" s="78" t="b">
        <v>0</v>
      </c>
      <c r="AR257" s="78" t="b">
        <v>1</v>
      </c>
      <c r="AS257" s="78" t="s">
        <v>1910</v>
      </c>
      <c r="AT257" s="78">
        <v>64</v>
      </c>
      <c r="AU257" s="83" t="s">
        <v>3569</v>
      </c>
      <c r="AV257" s="78" t="b">
        <v>0</v>
      </c>
      <c r="AW257" s="78" t="s">
        <v>3704</v>
      </c>
      <c r="AX257" s="83" t="s">
        <v>3958</v>
      </c>
      <c r="AY257" s="78" t="s">
        <v>66</v>
      </c>
      <c r="AZ257" s="78" t="str">
        <f>REPLACE(INDEX(GroupVertices[Group],MATCH(Vertices[[#This Row],[Vertex]],GroupVertices[Vertex],0)),1,1,"")</f>
        <v>12</v>
      </c>
      <c r="BA257" s="48"/>
      <c r="BB257" s="48"/>
      <c r="BC257" s="48"/>
      <c r="BD257" s="48"/>
      <c r="BE257" s="48" t="s">
        <v>841</v>
      </c>
      <c r="BF257" s="48" t="s">
        <v>841</v>
      </c>
      <c r="BG257" s="120" t="s">
        <v>5203</v>
      </c>
      <c r="BH257" s="120" t="s">
        <v>5203</v>
      </c>
      <c r="BI257" s="120" t="s">
        <v>5317</v>
      </c>
      <c r="BJ257" s="120" t="s">
        <v>5317</v>
      </c>
      <c r="BK257" s="120">
        <v>0</v>
      </c>
      <c r="BL257" s="123">
        <v>0</v>
      </c>
      <c r="BM257" s="120">
        <v>0</v>
      </c>
      <c r="BN257" s="123">
        <v>0</v>
      </c>
      <c r="BO257" s="120">
        <v>0</v>
      </c>
      <c r="BP257" s="123">
        <v>0</v>
      </c>
      <c r="BQ257" s="120">
        <v>26</v>
      </c>
      <c r="BR257" s="123">
        <v>100</v>
      </c>
      <c r="BS257" s="120">
        <v>26</v>
      </c>
      <c r="BT257" s="2"/>
      <c r="BU257" s="3"/>
      <c r="BV257" s="3"/>
      <c r="BW257" s="3"/>
      <c r="BX257" s="3"/>
    </row>
    <row r="258" spans="1:76" ht="15">
      <c r="A258" s="64" t="s">
        <v>358</v>
      </c>
      <c r="B258" s="65"/>
      <c r="C258" s="65" t="s">
        <v>64</v>
      </c>
      <c r="D258" s="66">
        <v>162.44763952387248</v>
      </c>
      <c r="E258" s="68"/>
      <c r="F258" s="100" t="s">
        <v>987</v>
      </c>
      <c r="G258" s="65"/>
      <c r="H258" s="69" t="s">
        <v>358</v>
      </c>
      <c r="I258" s="70"/>
      <c r="J258" s="70"/>
      <c r="K258" s="69" t="s">
        <v>4393</v>
      </c>
      <c r="L258" s="73">
        <v>1</v>
      </c>
      <c r="M258" s="74">
        <v>5412.064453125</v>
      </c>
      <c r="N258" s="74">
        <v>2521.080078125</v>
      </c>
      <c r="O258" s="75"/>
      <c r="P258" s="76"/>
      <c r="Q258" s="76"/>
      <c r="R258" s="86"/>
      <c r="S258" s="48">
        <v>0</v>
      </c>
      <c r="T258" s="48">
        <v>2</v>
      </c>
      <c r="U258" s="49">
        <v>0</v>
      </c>
      <c r="V258" s="49">
        <v>0.083333</v>
      </c>
      <c r="W258" s="49">
        <v>0</v>
      </c>
      <c r="X258" s="49">
        <v>0.64876</v>
      </c>
      <c r="Y258" s="49">
        <v>0.5</v>
      </c>
      <c r="Z258" s="49">
        <v>0</v>
      </c>
      <c r="AA258" s="71">
        <v>258</v>
      </c>
      <c r="AB258" s="71"/>
      <c r="AC258" s="72"/>
      <c r="AD258" s="78" t="s">
        <v>2235</v>
      </c>
      <c r="AE258" s="78">
        <v>4106</v>
      </c>
      <c r="AF258" s="78">
        <v>1285</v>
      </c>
      <c r="AG258" s="78">
        <v>13536</v>
      </c>
      <c r="AH258" s="78">
        <v>13743</v>
      </c>
      <c r="AI258" s="78"/>
      <c r="AJ258" s="78"/>
      <c r="AK258" s="78"/>
      <c r="AL258" s="78"/>
      <c r="AM258" s="78"/>
      <c r="AN258" s="80">
        <v>41318.16103009259</v>
      </c>
      <c r="AO258" s="78"/>
      <c r="AP258" s="78" t="b">
        <v>1</v>
      </c>
      <c r="AQ258" s="78" t="b">
        <v>0</v>
      </c>
      <c r="AR258" s="78" t="b">
        <v>0</v>
      </c>
      <c r="AS258" s="78" t="s">
        <v>1909</v>
      </c>
      <c r="AT258" s="78">
        <v>9</v>
      </c>
      <c r="AU258" s="83" t="s">
        <v>3559</v>
      </c>
      <c r="AV258" s="78" t="b">
        <v>0</v>
      </c>
      <c r="AW258" s="78" t="s">
        <v>3704</v>
      </c>
      <c r="AX258" s="83" t="s">
        <v>3959</v>
      </c>
      <c r="AY258" s="78" t="s">
        <v>66</v>
      </c>
      <c r="AZ258" s="78" t="str">
        <f>REPLACE(INDEX(GroupVertices[Group],MATCH(Vertices[[#This Row],[Vertex]],GroupVertices[Vertex],0)),1,1,"")</f>
        <v>9</v>
      </c>
      <c r="BA258" s="48"/>
      <c r="BB258" s="48"/>
      <c r="BC258" s="48"/>
      <c r="BD258" s="48"/>
      <c r="BE258" s="48"/>
      <c r="BF258" s="48"/>
      <c r="BG258" s="120" t="s">
        <v>5205</v>
      </c>
      <c r="BH258" s="120" t="s">
        <v>5205</v>
      </c>
      <c r="BI258" s="120" t="s">
        <v>5319</v>
      </c>
      <c r="BJ258" s="120" t="s">
        <v>5319</v>
      </c>
      <c r="BK258" s="120">
        <v>1</v>
      </c>
      <c r="BL258" s="123">
        <v>3.8461538461538463</v>
      </c>
      <c r="BM258" s="120">
        <v>0</v>
      </c>
      <c r="BN258" s="123">
        <v>0</v>
      </c>
      <c r="BO258" s="120">
        <v>0</v>
      </c>
      <c r="BP258" s="123">
        <v>0</v>
      </c>
      <c r="BQ258" s="120">
        <v>25</v>
      </c>
      <c r="BR258" s="123">
        <v>96.15384615384616</v>
      </c>
      <c r="BS258" s="120">
        <v>26</v>
      </c>
      <c r="BT258" s="2"/>
      <c r="BU258" s="3"/>
      <c r="BV258" s="3"/>
      <c r="BW258" s="3"/>
      <c r="BX258" s="3"/>
    </row>
    <row r="259" spans="1:76" ht="15">
      <c r="A259" s="64" t="s">
        <v>638</v>
      </c>
      <c r="B259" s="65"/>
      <c r="C259" s="65" t="s">
        <v>64</v>
      </c>
      <c r="D259" s="66">
        <v>162.59987179774973</v>
      </c>
      <c r="E259" s="68"/>
      <c r="F259" s="100" t="s">
        <v>3696</v>
      </c>
      <c r="G259" s="65"/>
      <c r="H259" s="69" t="s">
        <v>638</v>
      </c>
      <c r="I259" s="70"/>
      <c r="J259" s="70"/>
      <c r="K259" s="69" t="s">
        <v>4394</v>
      </c>
      <c r="L259" s="73">
        <v>9.215433496307512</v>
      </c>
      <c r="M259" s="74">
        <v>5772.07666015625</v>
      </c>
      <c r="N259" s="74">
        <v>2574.22265625</v>
      </c>
      <c r="O259" s="75"/>
      <c r="P259" s="76"/>
      <c r="Q259" s="76"/>
      <c r="R259" s="86"/>
      <c r="S259" s="48">
        <v>7</v>
      </c>
      <c r="T259" s="48">
        <v>0</v>
      </c>
      <c r="U259" s="49">
        <v>15</v>
      </c>
      <c r="V259" s="49">
        <v>0.142857</v>
      </c>
      <c r="W259" s="49">
        <v>0</v>
      </c>
      <c r="X259" s="49">
        <v>2.053716</v>
      </c>
      <c r="Y259" s="49">
        <v>0.14285714285714285</v>
      </c>
      <c r="Z259" s="49">
        <v>0</v>
      </c>
      <c r="AA259" s="71">
        <v>259</v>
      </c>
      <c r="AB259" s="71"/>
      <c r="AC259" s="72"/>
      <c r="AD259" s="78" t="s">
        <v>2236</v>
      </c>
      <c r="AE259" s="78">
        <v>111</v>
      </c>
      <c r="AF259" s="78">
        <v>1722</v>
      </c>
      <c r="AG259" s="78">
        <v>189</v>
      </c>
      <c r="AH259" s="78">
        <v>1</v>
      </c>
      <c r="AI259" s="78">
        <v>-18000</v>
      </c>
      <c r="AJ259" s="78" t="s">
        <v>2621</v>
      </c>
      <c r="AK259" s="78" t="s">
        <v>2927</v>
      </c>
      <c r="AL259" s="83" t="s">
        <v>3132</v>
      </c>
      <c r="AM259" s="78" t="s">
        <v>3204</v>
      </c>
      <c r="AN259" s="80">
        <v>42722.8996875</v>
      </c>
      <c r="AO259" s="83" t="s">
        <v>3402</v>
      </c>
      <c r="AP259" s="78" t="b">
        <v>0</v>
      </c>
      <c r="AQ259" s="78" t="b">
        <v>0</v>
      </c>
      <c r="AR259" s="78" t="b">
        <v>0</v>
      </c>
      <c r="AS259" s="78" t="s">
        <v>1909</v>
      </c>
      <c r="AT259" s="78">
        <v>9</v>
      </c>
      <c r="AU259" s="83" t="s">
        <v>3559</v>
      </c>
      <c r="AV259" s="78" t="b">
        <v>0</v>
      </c>
      <c r="AW259" s="78" t="s">
        <v>3704</v>
      </c>
      <c r="AX259" s="83" t="s">
        <v>3960</v>
      </c>
      <c r="AY259" s="78" t="s">
        <v>65</v>
      </c>
      <c r="AZ259" s="78" t="str">
        <f>REPLACE(INDEX(GroupVertices[Group],MATCH(Vertices[[#This Row],[Vertex]],GroupVertices[Vertex],0)),1,1,"")</f>
        <v>9</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367</v>
      </c>
      <c r="B260" s="65"/>
      <c r="C260" s="65" t="s">
        <v>64</v>
      </c>
      <c r="D260" s="66">
        <v>218.27717126972607</v>
      </c>
      <c r="E260" s="68"/>
      <c r="F260" s="100" t="s">
        <v>996</v>
      </c>
      <c r="G260" s="65"/>
      <c r="H260" s="69" t="s">
        <v>367</v>
      </c>
      <c r="I260" s="70"/>
      <c r="J260" s="70"/>
      <c r="K260" s="69" t="s">
        <v>4395</v>
      </c>
      <c r="L260" s="73">
        <v>9.215433496307512</v>
      </c>
      <c r="M260" s="74">
        <v>5812.2216796875</v>
      </c>
      <c r="N260" s="74">
        <v>2813.468017578125</v>
      </c>
      <c r="O260" s="75"/>
      <c r="P260" s="76"/>
      <c r="Q260" s="76"/>
      <c r="R260" s="86"/>
      <c r="S260" s="48">
        <v>6</v>
      </c>
      <c r="T260" s="48">
        <v>1</v>
      </c>
      <c r="U260" s="49">
        <v>15</v>
      </c>
      <c r="V260" s="49">
        <v>0.142857</v>
      </c>
      <c r="W260" s="49">
        <v>0</v>
      </c>
      <c r="X260" s="49">
        <v>2.053716</v>
      </c>
      <c r="Y260" s="49">
        <v>0.14285714285714285</v>
      </c>
      <c r="Z260" s="49">
        <v>0</v>
      </c>
      <c r="AA260" s="71">
        <v>260</v>
      </c>
      <c r="AB260" s="71"/>
      <c r="AC260" s="72"/>
      <c r="AD260" s="78" t="s">
        <v>2237</v>
      </c>
      <c r="AE260" s="78">
        <v>1240</v>
      </c>
      <c r="AF260" s="78">
        <v>161550</v>
      </c>
      <c r="AG260" s="78">
        <v>28310</v>
      </c>
      <c r="AH260" s="78">
        <v>2701</v>
      </c>
      <c r="AI260" s="78"/>
      <c r="AJ260" s="78" t="s">
        <v>2622</v>
      </c>
      <c r="AK260" s="78" t="s">
        <v>2928</v>
      </c>
      <c r="AL260" s="83" t="s">
        <v>3133</v>
      </c>
      <c r="AM260" s="78"/>
      <c r="AN260" s="80">
        <v>40424.955671296295</v>
      </c>
      <c r="AO260" s="83" t="s">
        <v>3403</v>
      </c>
      <c r="AP260" s="78" t="b">
        <v>0</v>
      </c>
      <c r="AQ260" s="78" t="b">
        <v>0</v>
      </c>
      <c r="AR260" s="78" t="b">
        <v>0</v>
      </c>
      <c r="AS260" s="78" t="s">
        <v>1910</v>
      </c>
      <c r="AT260" s="78">
        <v>232</v>
      </c>
      <c r="AU260" s="83" t="s">
        <v>3559</v>
      </c>
      <c r="AV260" s="78" t="b">
        <v>1</v>
      </c>
      <c r="AW260" s="78" t="s">
        <v>3704</v>
      </c>
      <c r="AX260" s="83" t="s">
        <v>3961</v>
      </c>
      <c r="AY260" s="78" t="s">
        <v>66</v>
      </c>
      <c r="AZ260" s="78" t="str">
        <f>REPLACE(INDEX(GroupVertices[Group],MATCH(Vertices[[#This Row],[Vertex]],GroupVertices[Vertex],0)),1,1,"")</f>
        <v>9</v>
      </c>
      <c r="BA260" s="48"/>
      <c r="BB260" s="48"/>
      <c r="BC260" s="48"/>
      <c r="BD260" s="48"/>
      <c r="BE260" s="48"/>
      <c r="BF260" s="48"/>
      <c r="BG260" s="120" t="s">
        <v>5206</v>
      </c>
      <c r="BH260" s="120" t="s">
        <v>5206</v>
      </c>
      <c r="BI260" s="120" t="s">
        <v>5320</v>
      </c>
      <c r="BJ260" s="120" t="s">
        <v>5320</v>
      </c>
      <c r="BK260" s="120">
        <v>1</v>
      </c>
      <c r="BL260" s="123">
        <v>1.8867924528301887</v>
      </c>
      <c r="BM260" s="120">
        <v>0</v>
      </c>
      <c r="BN260" s="123">
        <v>0</v>
      </c>
      <c r="BO260" s="120">
        <v>0</v>
      </c>
      <c r="BP260" s="123">
        <v>0</v>
      </c>
      <c r="BQ260" s="120">
        <v>52</v>
      </c>
      <c r="BR260" s="123">
        <v>98.11320754716981</v>
      </c>
      <c r="BS260" s="120">
        <v>53</v>
      </c>
      <c r="BT260" s="2"/>
      <c r="BU260" s="3"/>
      <c r="BV260" s="3"/>
      <c r="BW260" s="3"/>
      <c r="BX260" s="3"/>
    </row>
    <row r="261" spans="1:76" ht="15">
      <c r="A261" s="64" t="s">
        <v>359</v>
      </c>
      <c r="B261" s="65"/>
      <c r="C261" s="65" t="s">
        <v>64</v>
      </c>
      <c r="D261" s="66">
        <v>162.01672116509408</v>
      </c>
      <c r="E261" s="68"/>
      <c r="F261" s="100" t="s">
        <v>988</v>
      </c>
      <c r="G261" s="65"/>
      <c r="H261" s="69" t="s">
        <v>359</v>
      </c>
      <c r="I261" s="70"/>
      <c r="J261" s="70"/>
      <c r="K261" s="69" t="s">
        <v>4396</v>
      </c>
      <c r="L261" s="73">
        <v>1</v>
      </c>
      <c r="M261" s="74">
        <v>5682.39306640625</v>
      </c>
      <c r="N261" s="74">
        <v>1952.745849609375</v>
      </c>
      <c r="O261" s="75"/>
      <c r="P261" s="76"/>
      <c r="Q261" s="76"/>
      <c r="R261" s="86"/>
      <c r="S261" s="48">
        <v>0</v>
      </c>
      <c r="T261" s="48">
        <v>2</v>
      </c>
      <c r="U261" s="49">
        <v>0</v>
      </c>
      <c r="V261" s="49">
        <v>0.083333</v>
      </c>
      <c r="W261" s="49">
        <v>0</v>
      </c>
      <c r="X261" s="49">
        <v>0.64876</v>
      </c>
      <c r="Y261" s="49">
        <v>0.5</v>
      </c>
      <c r="Z261" s="49">
        <v>0</v>
      </c>
      <c r="AA261" s="71">
        <v>261</v>
      </c>
      <c r="AB261" s="71"/>
      <c r="AC261" s="72"/>
      <c r="AD261" s="78" t="s">
        <v>2238</v>
      </c>
      <c r="AE261" s="78">
        <v>94</v>
      </c>
      <c r="AF261" s="78">
        <v>48</v>
      </c>
      <c r="AG261" s="78">
        <v>3113</v>
      </c>
      <c r="AH261" s="78">
        <v>904</v>
      </c>
      <c r="AI261" s="78"/>
      <c r="AJ261" s="78"/>
      <c r="AK261" s="78"/>
      <c r="AL261" s="78"/>
      <c r="AM261" s="78"/>
      <c r="AN261" s="80">
        <v>42242.81810185185</v>
      </c>
      <c r="AO261" s="83" t="s">
        <v>3404</v>
      </c>
      <c r="AP261" s="78" t="b">
        <v>1</v>
      </c>
      <c r="AQ261" s="78" t="b">
        <v>0</v>
      </c>
      <c r="AR261" s="78" t="b">
        <v>0</v>
      </c>
      <c r="AS261" s="78" t="s">
        <v>1910</v>
      </c>
      <c r="AT261" s="78">
        <v>2</v>
      </c>
      <c r="AU261" s="83" t="s">
        <v>3559</v>
      </c>
      <c r="AV261" s="78" t="b">
        <v>0</v>
      </c>
      <c r="AW261" s="78" t="s">
        <v>3704</v>
      </c>
      <c r="AX261" s="83" t="s">
        <v>3962</v>
      </c>
      <c r="AY261" s="78" t="s">
        <v>66</v>
      </c>
      <c r="AZ261" s="78" t="str">
        <f>REPLACE(INDEX(GroupVertices[Group],MATCH(Vertices[[#This Row],[Vertex]],GroupVertices[Vertex],0)),1,1,"")</f>
        <v>9</v>
      </c>
      <c r="BA261" s="48"/>
      <c r="BB261" s="48"/>
      <c r="BC261" s="48"/>
      <c r="BD261" s="48"/>
      <c r="BE261" s="48"/>
      <c r="BF261" s="48"/>
      <c r="BG261" s="120" t="s">
        <v>5205</v>
      </c>
      <c r="BH261" s="120" t="s">
        <v>5205</v>
      </c>
      <c r="BI261" s="120" t="s">
        <v>5319</v>
      </c>
      <c r="BJ261" s="120" t="s">
        <v>5319</v>
      </c>
      <c r="BK261" s="120">
        <v>1</v>
      </c>
      <c r="BL261" s="123">
        <v>3.8461538461538463</v>
      </c>
      <c r="BM261" s="120">
        <v>0</v>
      </c>
      <c r="BN261" s="123">
        <v>0</v>
      </c>
      <c r="BO261" s="120">
        <v>0</v>
      </c>
      <c r="BP261" s="123">
        <v>0</v>
      </c>
      <c r="BQ261" s="120">
        <v>25</v>
      </c>
      <c r="BR261" s="123">
        <v>96.15384615384616</v>
      </c>
      <c r="BS261" s="120">
        <v>26</v>
      </c>
      <c r="BT261" s="2"/>
      <c r="BU261" s="3"/>
      <c r="BV261" s="3"/>
      <c r="BW261" s="3"/>
      <c r="BX261" s="3"/>
    </row>
    <row r="262" spans="1:76" ht="15">
      <c r="A262" s="64" t="s">
        <v>360</v>
      </c>
      <c r="B262" s="65"/>
      <c r="C262" s="65" t="s">
        <v>64</v>
      </c>
      <c r="D262" s="66">
        <v>170.01466344415095</v>
      </c>
      <c r="E262" s="68"/>
      <c r="F262" s="100" t="s">
        <v>989</v>
      </c>
      <c r="G262" s="65"/>
      <c r="H262" s="69" t="s">
        <v>360</v>
      </c>
      <c r="I262" s="70"/>
      <c r="J262" s="70"/>
      <c r="K262" s="69" t="s">
        <v>4397</v>
      </c>
      <c r="L262" s="73">
        <v>1</v>
      </c>
      <c r="M262" s="74">
        <v>7887.4755859375</v>
      </c>
      <c r="N262" s="74">
        <v>7552.18603515625</v>
      </c>
      <c r="O262" s="75"/>
      <c r="P262" s="76"/>
      <c r="Q262" s="76"/>
      <c r="R262" s="86"/>
      <c r="S262" s="48">
        <v>0</v>
      </c>
      <c r="T262" s="48">
        <v>1</v>
      </c>
      <c r="U262" s="49">
        <v>0</v>
      </c>
      <c r="V262" s="49">
        <v>0.111111</v>
      </c>
      <c r="W262" s="49">
        <v>0</v>
      </c>
      <c r="X262" s="49">
        <v>0.585365</v>
      </c>
      <c r="Y262" s="49">
        <v>0</v>
      </c>
      <c r="Z262" s="49">
        <v>0</v>
      </c>
      <c r="AA262" s="71">
        <v>262</v>
      </c>
      <c r="AB262" s="71"/>
      <c r="AC262" s="72"/>
      <c r="AD262" s="78" t="s">
        <v>2239</v>
      </c>
      <c r="AE262" s="78">
        <v>159</v>
      </c>
      <c r="AF262" s="78">
        <v>23007</v>
      </c>
      <c r="AG262" s="78">
        <v>2149</v>
      </c>
      <c r="AH262" s="78">
        <v>193</v>
      </c>
      <c r="AI262" s="78"/>
      <c r="AJ262" s="78" t="s">
        <v>2623</v>
      </c>
      <c r="AK262" s="78"/>
      <c r="AL262" s="83" t="s">
        <v>3134</v>
      </c>
      <c r="AM262" s="78"/>
      <c r="AN262" s="80">
        <v>41598.68246527778</v>
      </c>
      <c r="AO262" s="83" t="s">
        <v>3405</v>
      </c>
      <c r="AP262" s="78" t="b">
        <v>1</v>
      </c>
      <c r="AQ262" s="78" t="b">
        <v>0</v>
      </c>
      <c r="AR262" s="78" t="b">
        <v>1</v>
      </c>
      <c r="AS262" s="78" t="s">
        <v>1910</v>
      </c>
      <c r="AT262" s="78">
        <v>94</v>
      </c>
      <c r="AU262" s="83" t="s">
        <v>3559</v>
      </c>
      <c r="AV262" s="78" t="b">
        <v>0</v>
      </c>
      <c r="AW262" s="78" t="s">
        <v>3704</v>
      </c>
      <c r="AX262" s="83" t="s">
        <v>3963</v>
      </c>
      <c r="AY262" s="78" t="s">
        <v>66</v>
      </c>
      <c r="AZ262" s="78" t="str">
        <f>REPLACE(INDEX(GroupVertices[Group],MATCH(Vertices[[#This Row],[Vertex]],GroupVertices[Vertex],0)),1,1,"")</f>
        <v>12</v>
      </c>
      <c r="BA262" s="48"/>
      <c r="BB262" s="48"/>
      <c r="BC262" s="48"/>
      <c r="BD262" s="48"/>
      <c r="BE262" s="48" t="s">
        <v>841</v>
      </c>
      <c r="BF262" s="48" t="s">
        <v>841</v>
      </c>
      <c r="BG262" s="120" t="s">
        <v>5203</v>
      </c>
      <c r="BH262" s="120" t="s">
        <v>5203</v>
      </c>
      <c r="BI262" s="120" t="s">
        <v>5317</v>
      </c>
      <c r="BJ262" s="120" t="s">
        <v>5317</v>
      </c>
      <c r="BK262" s="120">
        <v>0</v>
      </c>
      <c r="BL262" s="123">
        <v>0</v>
      </c>
      <c r="BM262" s="120">
        <v>0</v>
      </c>
      <c r="BN262" s="123">
        <v>0</v>
      </c>
      <c r="BO262" s="120">
        <v>0</v>
      </c>
      <c r="BP262" s="123">
        <v>0</v>
      </c>
      <c r="BQ262" s="120">
        <v>26</v>
      </c>
      <c r="BR262" s="123">
        <v>100</v>
      </c>
      <c r="BS262" s="120">
        <v>26</v>
      </c>
      <c r="BT262" s="2"/>
      <c r="BU262" s="3"/>
      <c r="BV262" s="3"/>
      <c r="BW262" s="3"/>
      <c r="BX262" s="3"/>
    </row>
    <row r="263" spans="1:76" ht="15">
      <c r="A263" s="64" t="s">
        <v>361</v>
      </c>
      <c r="B263" s="65"/>
      <c r="C263" s="65" t="s">
        <v>64</v>
      </c>
      <c r="D263" s="66">
        <v>162.00766386733477</v>
      </c>
      <c r="E263" s="68"/>
      <c r="F263" s="100" t="s">
        <v>990</v>
      </c>
      <c r="G263" s="65"/>
      <c r="H263" s="69" t="s">
        <v>361</v>
      </c>
      <c r="I263" s="70"/>
      <c r="J263" s="70"/>
      <c r="K263" s="69" t="s">
        <v>4398</v>
      </c>
      <c r="L263" s="73">
        <v>1</v>
      </c>
      <c r="M263" s="74">
        <v>8153.83056640625</v>
      </c>
      <c r="N263" s="74">
        <v>7042.9853515625</v>
      </c>
      <c r="O263" s="75"/>
      <c r="P263" s="76"/>
      <c r="Q263" s="76"/>
      <c r="R263" s="86"/>
      <c r="S263" s="48">
        <v>0</v>
      </c>
      <c r="T263" s="48">
        <v>1</v>
      </c>
      <c r="U263" s="49">
        <v>0</v>
      </c>
      <c r="V263" s="49">
        <v>0.111111</v>
      </c>
      <c r="W263" s="49">
        <v>0</v>
      </c>
      <c r="X263" s="49">
        <v>0.585365</v>
      </c>
      <c r="Y263" s="49">
        <v>0</v>
      </c>
      <c r="Z263" s="49">
        <v>0</v>
      </c>
      <c r="AA263" s="71">
        <v>263</v>
      </c>
      <c r="AB263" s="71"/>
      <c r="AC263" s="72"/>
      <c r="AD263" s="78" t="s">
        <v>2240</v>
      </c>
      <c r="AE263" s="78">
        <v>331</v>
      </c>
      <c r="AF263" s="78">
        <v>22</v>
      </c>
      <c r="AG263" s="78">
        <v>368</v>
      </c>
      <c r="AH263" s="78">
        <v>581</v>
      </c>
      <c r="AI263" s="78"/>
      <c r="AJ263" s="78" t="s">
        <v>2624</v>
      </c>
      <c r="AK263" s="78" t="s">
        <v>2925</v>
      </c>
      <c r="AL263" s="78"/>
      <c r="AM263" s="78"/>
      <c r="AN263" s="80">
        <v>43364.82461805556</v>
      </c>
      <c r="AO263" s="78"/>
      <c r="AP263" s="78" t="b">
        <v>1</v>
      </c>
      <c r="AQ263" s="78" t="b">
        <v>0</v>
      </c>
      <c r="AR263" s="78" t="b">
        <v>0</v>
      </c>
      <c r="AS263" s="78" t="s">
        <v>1909</v>
      </c>
      <c r="AT263" s="78">
        <v>0</v>
      </c>
      <c r="AU263" s="78"/>
      <c r="AV263" s="78" t="b">
        <v>0</v>
      </c>
      <c r="AW263" s="78" t="s">
        <v>3704</v>
      </c>
      <c r="AX263" s="83" t="s">
        <v>3964</v>
      </c>
      <c r="AY263" s="78" t="s">
        <v>66</v>
      </c>
      <c r="AZ263" s="78" t="str">
        <f>REPLACE(INDEX(GroupVertices[Group],MATCH(Vertices[[#This Row],[Vertex]],GroupVertices[Vertex],0)),1,1,"")</f>
        <v>12</v>
      </c>
      <c r="BA263" s="48"/>
      <c r="BB263" s="48"/>
      <c r="BC263" s="48"/>
      <c r="BD263" s="48"/>
      <c r="BE263" s="48" t="s">
        <v>841</v>
      </c>
      <c r="BF263" s="48" t="s">
        <v>841</v>
      </c>
      <c r="BG263" s="120" t="s">
        <v>5203</v>
      </c>
      <c r="BH263" s="120" t="s">
        <v>5203</v>
      </c>
      <c r="BI263" s="120" t="s">
        <v>5317</v>
      </c>
      <c r="BJ263" s="120" t="s">
        <v>5317</v>
      </c>
      <c r="BK263" s="120">
        <v>0</v>
      </c>
      <c r="BL263" s="123">
        <v>0</v>
      </c>
      <c r="BM263" s="120">
        <v>0</v>
      </c>
      <c r="BN263" s="123">
        <v>0</v>
      </c>
      <c r="BO263" s="120">
        <v>0</v>
      </c>
      <c r="BP263" s="123">
        <v>0</v>
      </c>
      <c r="BQ263" s="120">
        <v>26</v>
      </c>
      <c r="BR263" s="123">
        <v>100</v>
      </c>
      <c r="BS263" s="120">
        <v>26</v>
      </c>
      <c r="BT263" s="2"/>
      <c r="BU263" s="3"/>
      <c r="BV263" s="3"/>
      <c r="BW263" s="3"/>
      <c r="BX263" s="3"/>
    </row>
    <row r="264" spans="1:76" ht="15">
      <c r="A264" s="64" t="s">
        <v>362</v>
      </c>
      <c r="B264" s="65"/>
      <c r="C264" s="65" t="s">
        <v>64</v>
      </c>
      <c r="D264" s="66">
        <v>162.42360284904976</v>
      </c>
      <c r="E264" s="68"/>
      <c r="F264" s="100" t="s">
        <v>991</v>
      </c>
      <c r="G264" s="65"/>
      <c r="H264" s="69" t="s">
        <v>362</v>
      </c>
      <c r="I264" s="70"/>
      <c r="J264" s="70"/>
      <c r="K264" s="69" t="s">
        <v>4399</v>
      </c>
      <c r="L264" s="73">
        <v>1</v>
      </c>
      <c r="M264" s="74">
        <v>6064.93310546875</v>
      </c>
      <c r="N264" s="74">
        <v>2147.47802734375</v>
      </c>
      <c r="O264" s="75"/>
      <c r="P264" s="76"/>
      <c r="Q264" s="76"/>
      <c r="R264" s="86"/>
      <c r="S264" s="48">
        <v>0</v>
      </c>
      <c r="T264" s="48">
        <v>2</v>
      </c>
      <c r="U264" s="49">
        <v>0</v>
      </c>
      <c r="V264" s="49">
        <v>0.083333</v>
      </c>
      <c r="W264" s="49">
        <v>0</v>
      </c>
      <c r="X264" s="49">
        <v>0.64876</v>
      </c>
      <c r="Y264" s="49">
        <v>0.5</v>
      </c>
      <c r="Z264" s="49">
        <v>0</v>
      </c>
      <c r="AA264" s="71">
        <v>264</v>
      </c>
      <c r="AB264" s="71"/>
      <c r="AC264" s="72"/>
      <c r="AD264" s="78" t="s">
        <v>2241</v>
      </c>
      <c r="AE264" s="78">
        <v>1234</v>
      </c>
      <c r="AF264" s="78">
        <v>1216</v>
      </c>
      <c r="AG264" s="78">
        <v>11584</v>
      </c>
      <c r="AH264" s="78">
        <v>2329</v>
      </c>
      <c r="AI264" s="78"/>
      <c r="AJ264" s="78" t="s">
        <v>2625</v>
      </c>
      <c r="AK264" s="78" t="s">
        <v>2929</v>
      </c>
      <c r="AL264" s="78"/>
      <c r="AM264" s="78"/>
      <c r="AN264" s="80">
        <v>40599.14800925926</v>
      </c>
      <c r="AO264" s="83" t="s">
        <v>3406</v>
      </c>
      <c r="AP264" s="78" t="b">
        <v>0</v>
      </c>
      <c r="AQ264" s="78" t="b">
        <v>0</v>
      </c>
      <c r="AR264" s="78" t="b">
        <v>0</v>
      </c>
      <c r="AS264" s="78" t="s">
        <v>1909</v>
      </c>
      <c r="AT264" s="78">
        <v>17</v>
      </c>
      <c r="AU264" s="83" t="s">
        <v>3559</v>
      </c>
      <c r="AV264" s="78" t="b">
        <v>0</v>
      </c>
      <c r="AW264" s="78" t="s">
        <v>3704</v>
      </c>
      <c r="AX264" s="83" t="s">
        <v>3965</v>
      </c>
      <c r="AY264" s="78" t="s">
        <v>66</v>
      </c>
      <c r="AZ264" s="78" t="str">
        <f>REPLACE(INDEX(GroupVertices[Group],MATCH(Vertices[[#This Row],[Vertex]],GroupVertices[Vertex],0)),1,1,"")</f>
        <v>9</v>
      </c>
      <c r="BA264" s="48"/>
      <c r="BB264" s="48"/>
      <c r="BC264" s="48"/>
      <c r="BD264" s="48"/>
      <c r="BE264" s="48"/>
      <c r="BF264" s="48"/>
      <c r="BG264" s="120" t="s">
        <v>5205</v>
      </c>
      <c r="BH264" s="120" t="s">
        <v>5205</v>
      </c>
      <c r="BI264" s="120" t="s">
        <v>5319</v>
      </c>
      <c r="BJ264" s="120" t="s">
        <v>5319</v>
      </c>
      <c r="BK264" s="120">
        <v>1</v>
      </c>
      <c r="BL264" s="123">
        <v>3.8461538461538463</v>
      </c>
      <c r="BM264" s="120">
        <v>0</v>
      </c>
      <c r="BN264" s="123">
        <v>0</v>
      </c>
      <c r="BO264" s="120">
        <v>0</v>
      </c>
      <c r="BP264" s="123">
        <v>0</v>
      </c>
      <c r="BQ264" s="120">
        <v>25</v>
      </c>
      <c r="BR264" s="123">
        <v>96.15384615384616</v>
      </c>
      <c r="BS264" s="120">
        <v>26</v>
      </c>
      <c r="BT264" s="2"/>
      <c r="BU264" s="3"/>
      <c r="BV264" s="3"/>
      <c r="BW264" s="3"/>
      <c r="BX264" s="3"/>
    </row>
    <row r="265" spans="1:76" ht="15">
      <c r="A265" s="64" t="s">
        <v>363</v>
      </c>
      <c r="B265" s="65"/>
      <c r="C265" s="65" t="s">
        <v>64</v>
      </c>
      <c r="D265" s="66">
        <v>162.13760125441993</v>
      </c>
      <c r="E265" s="68"/>
      <c r="F265" s="100" t="s">
        <v>992</v>
      </c>
      <c r="G265" s="65"/>
      <c r="H265" s="69" t="s">
        <v>363</v>
      </c>
      <c r="I265" s="70"/>
      <c r="J265" s="70"/>
      <c r="K265" s="69" t="s">
        <v>4400</v>
      </c>
      <c r="L265" s="73">
        <v>1</v>
      </c>
      <c r="M265" s="74">
        <v>5519.34765625</v>
      </c>
      <c r="N265" s="74">
        <v>3240.215576171875</v>
      </c>
      <c r="O265" s="75"/>
      <c r="P265" s="76"/>
      <c r="Q265" s="76"/>
      <c r="R265" s="86"/>
      <c r="S265" s="48">
        <v>0</v>
      </c>
      <c r="T265" s="48">
        <v>2</v>
      </c>
      <c r="U265" s="49">
        <v>0</v>
      </c>
      <c r="V265" s="49">
        <v>0.083333</v>
      </c>
      <c r="W265" s="49">
        <v>0</v>
      </c>
      <c r="X265" s="49">
        <v>0.64876</v>
      </c>
      <c r="Y265" s="49">
        <v>0.5</v>
      </c>
      <c r="Z265" s="49">
        <v>0</v>
      </c>
      <c r="AA265" s="71">
        <v>265</v>
      </c>
      <c r="AB265" s="71"/>
      <c r="AC265" s="72"/>
      <c r="AD265" s="78" t="s">
        <v>2242</v>
      </c>
      <c r="AE265" s="78">
        <v>432</v>
      </c>
      <c r="AF265" s="78">
        <v>395</v>
      </c>
      <c r="AG265" s="78">
        <v>79483</v>
      </c>
      <c r="AH265" s="78">
        <v>22509</v>
      </c>
      <c r="AI265" s="78"/>
      <c r="AJ265" s="78" t="s">
        <v>2626</v>
      </c>
      <c r="AK265" s="78" t="s">
        <v>2930</v>
      </c>
      <c r="AL265" s="78"/>
      <c r="AM265" s="78"/>
      <c r="AN265" s="80">
        <v>40715.848599537036</v>
      </c>
      <c r="AO265" s="83" t="s">
        <v>3407</v>
      </c>
      <c r="AP265" s="78" t="b">
        <v>0</v>
      </c>
      <c r="AQ265" s="78" t="b">
        <v>0</v>
      </c>
      <c r="AR265" s="78" t="b">
        <v>1</v>
      </c>
      <c r="AS265" s="78" t="s">
        <v>1909</v>
      </c>
      <c r="AT265" s="78">
        <v>36</v>
      </c>
      <c r="AU265" s="83" t="s">
        <v>3568</v>
      </c>
      <c r="AV265" s="78" t="b">
        <v>0</v>
      </c>
      <c r="AW265" s="78" t="s">
        <v>3704</v>
      </c>
      <c r="AX265" s="83" t="s">
        <v>3966</v>
      </c>
      <c r="AY265" s="78" t="s">
        <v>66</v>
      </c>
      <c r="AZ265" s="78" t="str">
        <f>REPLACE(INDEX(GroupVertices[Group],MATCH(Vertices[[#This Row],[Vertex]],GroupVertices[Vertex],0)),1,1,"")</f>
        <v>9</v>
      </c>
      <c r="BA265" s="48"/>
      <c r="BB265" s="48"/>
      <c r="BC265" s="48"/>
      <c r="BD265" s="48"/>
      <c r="BE265" s="48"/>
      <c r="BF265" s="48"/>
      <c r="BG265" s="120" t="s">
        <v>5205</v>
      </c>
      <c r="BH265" s="120" t="s">
        <v>5205</v>
      </c>
      <c r="BI265" s="120" t="s">
        <v>5319</v>
      </c>
      <c r="BJ265" s="120" t="s">
        <v>5319</v>
      </c>
      <c r="BK265" s="120">
        <v>1</v>
      </c>
      <c r="BL265" s="123">
        <v>3.8461538461538463</v>
      </c>
      <c r="BM265" s="120">
        <v>0</v>
      </c>
      <c r="BN265" s="123">
        <v>0</v>
      </c>
      <c r="BO265" s="120">
        <v>0</v>
      </c>
      <c r="BP265" s="123">
        <v>0</v>
      </c>
      <c r="BQ265" s="120">
        <v>25</v>
      </c>
      <c r="BR265" s="123">
        <v>96.15384615384616</v>
      </c>
      <c r="BS265" s="120">
        <v>26</v>
      </c>
      <c r="BT265" s="2"/>
      <c r="BU265" s="3"/>
      <c r="BV265" s="3"/>
      <c r="BW265" s="3"/>
      <c r="BX265" s="3"/>
    </row>
    <row r="266" spans="1:76" ht="15">
      <c r="A266" s="64" t="s">
        <v>365</v>
      </c>
      <c r="B266" s="65"/>
      <c r="C266" s="65" t="s">
        <v>64</v>
      </c>
      <c r="D266" s="66">
        <v>162.00696715212254</v>
      </c>
      <c r="E266" s="68"/>
      <c r="F266" s="100" t="s">
        <v>994</v>
      </c>
      <c r="G266" s="65"/>
      <c r="H266" s="69" t="s">
        <v>365</v>
      </c>
      <c r="I266" s="70"/>
      <c r="J266" s="70"/>
      <c r="K266" s="69" t="s">
        <v>4401</v>
      </c>
      <c r="L266" s="73">
        <v>1</v>
      </c>
      <c r="M266" s="74">
        <v>7393.57958984375</v>
      </c>
      <c r="N266" s="74">
        <v>7411.47998046875</v>
      </c>
      <c r="O266" s="75"/>
      <c r="P266" s="76"/>
      <c r="Q266" s="76"/>
      <c r="R266" s="86"/>
      <c r="S266" s="48">
        <v>0</v>
      </c>
      <c r="T266" s="48">
        <v>1</v>
      </c>
      <c r="U266" s="49">
        <v>0</v>
      </c>
      <c r="V266" s="49">
        <v>0.111111</v>
      </c>
      <c r="W266" s="49">
        <v>0</v>
      </c>
      <c r="X266" s="49">
        <v>0.585365</v>
      </c>
      <c r="Y266" s="49">
        <v>0</v>
      </c>
      <c r="Z266" s="49">
        <v>0</v>
      </c>
      <c r="AA266" s="71">
        <v>266</v>
      </c>
      <c r="AB266" s="71"/>
      <c r="AC266" s="72"/>
      <c r="AD266" s="78" t="s">
        <v>2243</v>
      </c>
      <c r="AE266" s="78">
        <v>264</v>
      </c>
      <c r="AF266" s="78">
        <v>20</v>
      </c>
      <c r="AG266" s="78">
        <v>78</v>
      </c>
      <c r="AH266" s="78">
        <v>39</v>
      </c>
      <c r="AI266" s="78"/>
      <c r="AJ266" s="78" t="s">
        <v>2627</v>
      </c>
      <c r="AK266" s="78" t="s">
        <v>2925</v>
      </c>
      <c r="AL266" s="83" t="s">
        <v>3135</v>
      </c>
      <c r="AM266" s="78"/>
      <c r="AN266" s="80">
        <v>43255.06484953704</v>
      </c>
      <c r="AO266" s="83" t="s">
        <v>3408</v>
      </c>
      <c r="AP266" s="78" t="b">
        <v>1</v>
      </c>
      <c r="AQ266" s="78" t="b">
        <v>0</v>
      </c>
      <c r="AR266" s="78" t="b">
        <v>0</v>
      </c>
      <c r="AS266" s="78" t="s">
        <v>1910</v>
      </c>
      <c r="AT266" s="78">
        <v>0</v>
      </c>
      <c r="AU266" s="78"/>
      <c r="AV266" s="78" t="b">
        <v>0</v>
      </c>
      <c r="AW266" s="78" t="s">
        <v>3704</v>
      </c>
      <c r="AX266" s="83" t="s">
        <v>3967</v>
      </c>
      <c r="AY266" s="78" t="s">
        <v>66</v>
      </c>
      <c r="AZ266" s="78" t="str">
        <f>REPLACE(INDEX(GroupVertices[Group],MATCH(Vertices[[#This Row],[Vertex]],GroupVertices[Vertex],0)),1,1,"")</f>
        <v>12</v>
      </c>
      <c r="BA266" s="48"/>
      <c r="BB266" s="48"/>
      <c r="BC266" s="48"/>
      <c r="BD266" s="48"/>
      <c r="BE266" s="48" t="s">
        <v>841</v>
      </c>
      <c r="BF266" s="48" t="s">
        <v>841</v>
      </c>
      <c r="BG266" s="120" t="s">
        <v>5203</v>
      </c>
      <c r="BH266" s="120" t="s">
        <v>5203</v>
      </c>
      <c r="BI266" s="120" t="s">
        <v>5317</v>
      </c>
      <c r="BJ266" s="120" t="s">
        <v>5317</v>
      </c>
      <c r="BK266" s="120">
        <v>0</v>
      </c>
      <c r="BL266" s="123">
        <v>0</v>
      </c>
      <c r="BM266" s="120">
        <v>0</v>
      </c>
      <c r="BN266" s="123">
        <v>0</v>
      </c>
      <c r="BO266" s="120">
        <v>0</v>
      </c>
      <c r="BP266" s="123">
        <v>0</v>
      </c>
      <c r="BQ266" s="120">
        <v>26</v>
      </c>
      <c r="BR266" s="123">
        <v>100</v>
      </c>
      <c r="BS266" s="120">
        <v>26</v>
      </c>
      <c r="BT266" s="2"/>
      <c r="BU266" s="3"/>
      <c r="BV266" s="3"/>
      <c r="BW266" s="3"/>
      <c r="BX266" s="3"/>
    </row>
    <row r="267" spans="1:76" ht="15">
      <c r="A267" s="64" t="s">
        <v>366</v>
      </c>
      <c r="B267" s="65"/>
      <c r="C267" s="65" t="s">
        <v>64</v>
      </c>
      <c r="D267" s="66">
        <v>162.00452864887964</v>
      </c>
      <c r="E267" s="68"/>
      <c r="F267" s="100" t="s">
        <v>995</v>
      </c>
      <c r="G267" s="65"/>
      <c r="H267" s="69" t="s">
        <v>366</v>
      </c>
      <c r="I267" s="70"/>
      <c r="J267" s="70"/>
      <c r="K267" s="69" t="s">
        <v>4402</v>
      </c>
      <c r="L267" s="73">
        <v>1</v>
      </c>
      <c r="M267" s="74">
        <v>5901.89453125</v>
      </c>
      <c r="N267" s="74">
        <v>3434.95068359375</v>
      </c>
      <c r="O267" s="75"/>
      <c r="P267" s="76"/>
      <c r="Q267" s="76"/>
      <c r="R267" s="86"/>
      <c r="S267" s="48">
        <v>0</v>
      </c>
      <c r="T267" s="48">
        <v>2</v>
      </c>
      <c r="U267" s="49">
        <v>0</v>
      </c>
      <c r="V267" s="49">
        <v>0.083333</v>
      </c>
      <c r="W267" s="49">
        <v>0</v>
      </c>
      <c r="X267" s="49">
        <v>0.64876</v>
      </c>
      <c r="Y267" s="49">
        <v>0.5</v>
      </c>
      <c r="Z267" s="49">
        <v>0</v>
      </c>
      <c r="AA267" s="71">
        <v>267</v>
      </c>
      <c r="AB267" s="71"/>
      <c r="AC267" s="72"/>
      <c r="AD267" s="78" t="s">
        <v>2244</v>
      </c>
      <c r="AE267" s="78">
        <v>371</v>
      </c>
      <c r="AF267" s="78">
        <v>13</v>
      </c>
      <c r="AG267" s="78">
        <v>31</v>
      </c>
      <c r="AH267" s="78">
        <v>100</v>
      </c>
      <c r="AI267" s="78"/>
      <c r="AJ267" s="78"/>
      <c r="AK267" s="78"/>
      <c r="AL267" s="78"/>
      <c r="AM267" s="78"/>
      <c r="AN267" s="80">
        <v>43436.74199074074</v>
      </c>
      <c r="AO267" s="83" t="s">
        <v>3409</v>
      </c>
      <c r="AP267" s="78" t="b">
        <v>1</v>
      </c>
      <c r="AQ267" s="78" t="b">
        <v>0</v>
      </c>
      <c r="AR267" s="78" t="b">
        <v>0</v>
      </c>
      <c r="AS267" s="78" t="s">
        <v>1909</v>
      </c>
      <c r="AT267" s="78">
        <v>0</v>
      </c>
      <c r="AU267" s="78"/>
      <c r="AV267" s="78" t="b">
        <v>0</v>
      </c>
      <c r="AW267" s="78" t="s">
        <v>3704</v>
      </c>
      <c r="AX267" s="83" t="s">
        <v>3968</v>
      </c>
      <c r="AY267" s="78" t="s">
        <v>66</v>
      </c>
      <c r="AZ267" s="78" t="str">
        <f>REPLACE(INDEX(GroupVertices[Group],MATCH(Vertices[[#This Row],[Vertex]],GroupVertices[Vertex],0)),1,1,"")</f>
        <v>9</v>
      </c>
      <c r="BA267" s="48"/>
      <c r="BB267" s="48"/>
      <c r="BC267" s="48"/>
      <c r="BD267" s="48"/>
      <c r="BE267" s="48"/>
      <c r="BF267" s="48"/>
      <c r="BG267" s="120" t="s">
        <v>5207</v>
      </c>
      <c r="BH267" s="120" t="s">
        <v>5207</v>
      </c>
      <c r="BI267" s="120" t="s">
        <v>5321</v>
      </c>
      <c r="BJ267" s="120" t="s">
        <v>5321</v>
      </c>
      <c r="BK267" s="120">
        <v>1</v>
      </c>
      <c r="BL267" s="123">
        <v>4.3478260869565215</v>
      </c>
      <c r="BM267" s="120">
        <v>0</v>
      </c>
      <c r="BN267" s="123">
        <v>0</v>
      </c>
      <c r="BO267" s="120">
        <v>0</v>
      </c>
      <c r="BP267" s="123">
        <v>0</v>
      </c>
      <c r="BQ267" s="120">
        <v>22</v>
      </c>
      <c r="BR267" s="123">
        <v>95.65217391304348</v>
      </c>
      <c r="BS267" s="120">
        <v>23</v>
      </c>
      <c r="BT267" s="2"/>
      <c r="BU267" s="3"/>
      <c r="BV267" s="3"/>
      <c r="BW267" s="3"/>
      <c r="BX267" s="3"/>
    </row>
    <row r="268" spans="1:76" ht="15">
      <c r="A268" s="64" t="s">
        <v>368</v>
      </c>
      <c r="B268" s="65"/>
      <c r="C268" s="65" t="s">
        <v>64</v>
      </c>
      <c r="D268" s="66">
        <v>162.19055161055115</v>
      </c>
      <c r="E268" s="68"/>
      <c r="F268" s="100" t="s">
        <v>997</v>
      </c>
      <c r="G268" s="65"/>
      <c r="H268" s="69" t="s">
        <v>368</v>
      </c>
      <c r="I268" s="70"/>
      <c r="J268" s="70"/>
      <c r="K268" s="69" t="s">
        <v>4403</v>
      </c>
      <c r="L268" s="73">
        <v>1</v>
      </c>
      <c r="M268" s="74">
        <v>6172.22216796875</v>
      </c>
      <c r="N268" s="74">
        <v>2866.618408203125</v>
      </c>
      <c r="O268" s="75"/>
      <c r="P268" s="76"/>
      <c r="Q268" s="76"/>
      <c r="R268" s="86"/>
      <c r="S268" s="48">
        <v>0</v>
      </c>
      <c r="T268" s="48">
        <v>2</v>
      </c>
      <c r="U268" s="49">
        <v>0</v>
      </c>
      <c r="V268" s="49">
        <v>0.083333</v>
      </c>
      <c r="W268" s="49">
        <v>0</v>
      </c>
      <c r="X268" s="49">
        <v>0.64876</v>
      </c>
      <c r="Y268" s="49">
        <v>0.5</v>
      </c>
      <c r="Z268" s="49">
        <v>0</v>
      </c>
      <c r="AA268" s="71">
        <v>268</v>
      </c>
      <c r="AB268" s="71"/>
      <c r="AC268" s="72"/>
      <c r="AD268" s="78" t="s">
        <v>2245</v>
      </c>
      <c r="AE268" s="78">
        <v>4899</v>
      </c>
      <c r="AF268" s="78">
        <v>547</v>
      </c>
      <c r="AG268" s="78">
        <v>90</v>
      </c>
      <c r="AH268" s="78">
        <v>528</v>
      </c>
      <c r="AI268" s="78"/>
      <c r="AJ268" s="78" t="s">
        <v>2628</v>
      </c>
      <c r="AK268" s="78" t="s">
        <v>2927</v>
      </c>
      <c r="AL268" s="78"/>
      <c r="AM268" s="78"/>
      <c r="AN268" s="80">
        <v>42851.544386574074</v>
      </c>
      <c r="AO268" s="83" t="s">
        <v>3410</v>
      </c>
      <c r="AP268" s="78" t="b">
        <v>1</v>
      </c>
      <c r="AQ268" s="78" t="b">
        <v>0</v>
      </c>
      <c r="AR268" s="78" t="b">
        <v>0</v>
      </c>
      <c r="AS268" s="78" t="s">
        <v>1910</v>
      </c>
      <c r="AT268" s="78">
        <v>0</v>
      </c>
      <c r="AU268" s="78"/>
      <c r="AV268" s="78" t="b">
        <v>0</v>
      </c>
      <c r="AW268" s="78" t="s">
        <v>3704</v>
      </c>
      <c r="AX268" s="83" t="s">
        <v>3969</v>
      </c>
      <c r="AY268" s="78" t="s">
        <v>66</v>
      </c>
      <c r="AZ268" s="78" t="str">
        <f>REPLACE(INDEX(GroupVertices[Group],MATCH(Vertices[[#This Row],[Vertex]],GroupVertices[Vertex],0)),1,1,"")</f>
        <v>9</v>
      </c>
      <c r="BA268" s="48"/>
      <c r="BB268" s="48"/>
      <c r="BC268" s="48"/>
      <c r="BD268" s="48"/>
      <c r="BE268" s="48"/>
      <c r="BF268" s="48"/>
      <c r="BG268" s="120" t="s">
        <v>5207</v>
      </c>
      <c r="BH268" s="120" t="s">
        <v>5207</v>
      </c>
      <c r="BI268" s="120" t="s">
        <v>5321</v>
      </c>
      <c r="BJ268" s="120" t="s">
        <v>5321</v>
      </c>
      <c r="BK268" s="120">
        <v>1</v>
      </c>
      <c r="BL268" s="123">
        <v>4.3478260869565215</v>
      </c>
      <c r="BM268" s="120">
        <v>0</v>
      </c>
      <c r="BN268" s="123">
        <v>0</v>
      </c>
      <c r="BO268" s="120">
        <v>0</v>
      </c>
      <c r="BP268" s="123">
        <v>0</v>
      </c>
      <c r="BQ268" s="120">
        <v>22</v>
      </c>
      <c r="BR268" s="123">
        <v>95.65217391304348</v>
      </c>
      <c r="BS268" s="120">
        <v>23</v>
      </c>
      <c r="BT268" s="2"/>
      <c r="BU268" s="3"/>
      <c r="BV268" s="3"/>
      <c r="BW268" s="3"/>
      <c r="BX268" s="3"/>
    </row>
    <row r="269" spans="1:76" ht="15">
      <c r="A269" s="64" t="s">
        <v>369</v>
      </c>
      <c r="B269" s="65"/>
      <c r="C269" s="65" t="s">
        <v>64</v>
      </c>
      <c r="D269" s="66">
        <v>162.93464345723723</v>
      </c>
      <c r="E269" s="68"/>
      <c r="F269" s="100" t="s">
        <v>998</v>
      </c>
      <c r="G269" s="65"/>
      <c r="H269" s="69" t="s">
        <v>369</v>
      </c>
      <c r="I269" s="70"/>
      <c r="J269" s="70"/>
      <c r="K269" s="69" t="s">
        <v>4404</v>
      </c>
      <c r="L269" s="73">
        <v>9999</v>
      </c>
      <c r="M269" s="74">
        <v>1892.7391357421875</v>
      </c>
      <c r="N269" s="74">
        <v>1805.953125</v>
      </c>
      <c r="O269" s="75"/>
      <c r="P269" s="76"/>
      <c r="Q269" s="76"/>
      <c r="R269" s="86"/>
      <c r="S269" s="48">
        <v>76</v>
      </c>
      <c r="T269" s="48">
        <v>1</v>
      </c>
      <c r="U269" s="49">
        <v>18254.666667</v>
      </c>
      <c r="V269" s="49">
        <v>0.003021</v>
      </c>
      <c r="W269" s="49">
        <v>0.006563</v>
      </c>
      <c r="X269" s="49">
        <v>32.69408</v>
      </c>
      <c r="Y269" s="49">
        <v>0</v>
      </c>
      <c r="Z269" s="49">
        <v>0</v>
      </c>
      <c r="AA269" s="71">
        <v>269</v>
      </c>
      <c r="AB269" s="71"/>
      <c r="AC269" s="72"/>
      <c r="AD269" s="78" t="s">
        <v>2246</v>
      </c>
      <c r="AE269" s="78">
        <v>3322</v>
      </c>
      <c r="AF269" s="78">
        <v>2683</v>
      </c>
      <c r="AG269" s="78">
        <v>5036</v>
      </c>
      <c r="AH269" s="78">
        <v>7180</v>
      </c>
      <c r="AI269" s="78"/>
      <c r="AJ269" s="78" t="s">
        <v>2629</v>
      </c>
      <c r="AK269" s="78" t="s">
        <v>2931</v>
      </c>
      <c r="AL269" s="83" t="s">
        <v>3136</v>
      </c>
      <c r="AM269" s="78"/>
      <c r="AN269" s="80">
        <v>40437.9053587963</v>
      </c>
      <c r="AO269" s="83" t="s">
        <v>3411</v>
      </c>
      <c r="AP269" s="78" t="b">
        <v>0</v>
      </c>
      <c r="AQ269" s="78" t="b">
        <v>0</v>
      </c>
      <c r="AR269" s="78" t="b">
        <v>0</v>
      </c>
      <c r="AS269" s="78" t="s">
        <v>1909</v>
      </c>
      <c r="AT269" s="78">
        <v>157</v>
      </c>
      <c r="AU269" s="83" t="s">
        <v>3576</v>
      </c>
      <c r="AV269" s="78" t="b">
        <v>0</v>
      </c>
      <c r="AW269" s="78" t="s">
        <v>3704</v>
      </c>
      <c r="AX269" s="83" t="s">
        <v>3970</v>
      </c>
      <c r="AY269" s="78" t="s">
        <v>66</v>
      </c>
      <c r="AZ269" s="78" t="str">
        <f>REPLACE(INDEX(GroupVertices[Group],MATCH(Vertices[[#This Row],[Vertex]],GroupVertices[Vertex],0)),1,1,"")</f>
        <v>2</v>
      </c>
      <c r="BA269" s="48" t="s">
        <v>798</v>
      </c>
      <c r="BB269" s="48" t="s">
        <v>798</v>
      </c>
      <c r="BC269" s="48" t="s">
        <v>801</v>
      </c>
      <c r="BD269" s="48" t="s">
        <v>801</v>
      </c>
      <c r="BE269" s="48"/>
      <c r="BF269" s="48"/>
      <c r="BG269" s="120" t="s">
        <v>5208</v>
      </c>
      <c r="BH269" s="120" t="s">
        <v>5208</v>
      </c>
      <c r="BI269" s="120" t="s">
        <v>5322</v>
      </c>
      <c r="BJ269" s="120" t="s">
        <v>5322</v>
      </c>
      <c r="BK269" s="120">
        <v>1</v>
      </c>
      <c r="BL269" s="123">
        <v>2.1739130434782608</v>
      </c>
      <c r="BM269" s="120">
        <v>2</v>
      </c>
      <c r="BN269" s="123">
        <v>4.3478260869565215</v>
      </c>
      <c r="BO269" s="120">
        <v>0</v>
      </c>
      <c r="BP269" s="123">
        <v>0</v>
      </c>
      <c r="BQ269" s="120">
        <v>43</v>
      </c>
      <c r="BR269" s="123">
        <v>93.47826086956522</v>
      </c>
      <c r="BS269" s="120">
        <v>46</v>
      </c>
      <c r="BT269" s="2"/>
      <c r="BU269" s="3"/>
      <c r="BV269" s="3"/>
      <c r="BW269" s="3"/>
      <c r="BX269" s="3"/>
    </row>
    <row r="270" spans="1:76" ht="15">
      <c r="A270" s="64" t="s">
        <v>639</v>
      </c>
      <c r="B270" s="65"/>
      <c r="C270" s="65" t="s">
        <v>64</v>
      </c>
      <c r="D270" s="66">
        <v>162.20657606043298</v>
      </c>
      <c r="E270" s="68"/>
      <c r="F270" s="100" t="s">
        <v>3697</v>
      </c>
      <c r="G270" s="65"/>
      <c r="H270" s="69" t="s">
        <v>639</v>
      </c>
      <c r="I270" s="70"/>
      <c r="J270" s="70"/>
      <c r="K270" s="69" t="s">
        <v>4405</v>
      </c>
      <c r="L270" s="73">
        <v>1</v>
      </c>
      <c r="M270" s="74">
        <v>1737.1541748046875</v>
      </c>
      <c r="N270" s="74">
        <v>352.9058837890625</v>
      </c>
      <c r="O270" s="75"/>
      <c r="P270" s="76"/>
      <c r="Q270" s="76"/>
      <c r="R270" s="86"/>
      <c r="S270" s="48">
        <v>1</v>
      </c>
      <c r="T270" s="48">
        <v>0</v>
      </c>
      <c r="U270" s="49">
        <v>0</v>
      </c>
      <c r="V270" s="49">
        <v>0.002033</v>
      </c>
      <c r="W270" s="49">
        <v>0.000492</v>
      </c>
      <c r="X270" s="49">
        <v>0.510909</v>
      </c>
      <c r="Y270" s="49">
        <v>0</v>
      </c>
      <c r="Z270" s="49">
        <v>0</v>
      </c>
      <c r="AA270" s="71">
        <v>270</v>
      </c>
      <c r="AB270" s="71"/>
      <c r="AC270" s="72"/>
      <c r="AD270" s="78" t="s">
        <v>2247</v>
      </c>
      <c r="AE270" s="78">
        <v>483</v>
      </c>
      <c r="AF270" s="78">
        <v>593</v>
      </c>
      <c r="AG270" s="78">
        <v>1495</v>
      </c>
      <c r="AH270" s="78">
        <v>46</v>
      </c>
      <c r="AI270" s="78">
        <v>-28800</v>
      </c>
      <c r="AJ270" s="78" t="s">
        <v>2630</v>
      </c>
      <c r="AK270" s="78" t="s">
        <v>2931</v>
      </c>
      <c r="AL270" s="83" t="s">
        <v>3137</v>
      </c>
      <c r="AM270" s="78" t="s">
        <v>2946</v>
      </c>
      <c r="AN270" s="80">
        <v>40015.30328703704</v>
      </c>
      <c r="AO270" s="83" t="s">
        <v>3412</v>
      </c>
      <c r="AP270" s="78" t="b">
        <v>0</v>
      </c>
      <c r="AQ270" s="78" t="b">
        <v>0</v>
      </c>
      <c r="AR270" s="78" t="b">
        <v>1</v>
      </c>
      <c r="AS270" s="78" t="s">
        <v>1909</v>
      </c>
      <c r="AT270" s="78">
        <v>24</v>
      </c>
      <c r="AU270" s="83" t="s">
        <v>3577</v>
      </c>
      <c r="AV270" s="78" t="b">
        <v>0</v>
      </c>
      <c r="AW270" s="78" t="s">
        <v>3704</v>
      </c>
      <c r="AX270" s="83" t="s">
        <v>3971</v>
      </c>
      <c r="AY270" s="78" t="s">
        <v>65</v>
      </c>
      <c r="AZ270" s="78" t="str">
        <f>REPLACE(INDEX(GroupVertices[Group],MATCH(Vertices[[#This Row],[Vertex]],GroupVertices[Vertex],0)),1,1,"")</f>
        <v>2</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370</v>
      </c>
      <c r="B271" s="65"/>
      <c r="C271" s="65" t="s">
        <v>64</v>
      </c>
      <c r="D271" s="66">
        <v>162.09997863295828</v>
      </c>
      <c r="E271" s="68"/>
      <c r="F271" s="100" t="s">
        <v>999</v>
      </c>
      <c r="G271" s="65"/>
      <c r="H271" s="69" t="s">
        <v>370</v>
      </c>
      <c r="I271" s="70"/>
      <c r="J271" s="70"/>
      <c r="K271" s="69" t="s">
        <v>4406</v>
      </c>
      <c r="L271" s="73">
        <v>1</v>
      </c>
      <c r="M271" s="74">
        <v>3029.720703125</v>
      </c>
      <c r="N271" s="74">
        <v>2864.597412109375</v>
      </c>
      <c r="O271" s="75"/>
      <c r="P271" s="76"/>
      <c r="Q271" s="76"/>
      <c r="R271" s="86"/>
      <c r="S271" s="48">
        <v>0</v>
      </c>
      <c r="T271" s="48">
        <v>1</v>
      </c>
      <c r="U271" s="49">
        <v>0</v>
      </c>
      <c r="V271" s="49">
        <v>0.002033</v>
      </c>
      <c r="W271" s="49">
        <v>0.000492</v>
      </c>
      <c r="X271" s="49">
        <v>0.510909</v>
      </c>
      <c r="Y271" s="49">
        <v>0</v>
      </c>
      <c r="Z271" s="49">
        <v>0</v>
      </c>
      <c r="AA271" s="71">
        <v>271</v>
      </c>
      <c r="AB271" s="71"/>
      <c r="AC271" s="72"/>
      <c r="AD271" s="78" t="s">
        <v>2248</v>
      </c>
      <c r="AE271" s="78">
        <v>285</v>
      </c>
      <c r="AF271" s="78">
        <v>287</v>
      </c>
      <c r="AG271" s="78">
        <v>13777</v>
      </c>
      <c r="AH271" s="78">
        <v>15650</v>
      </c>
      <c r="AI271" s="78"/>
      <c r="AJ271" s="78" t="s">
        <v>2631</v>
      </c>
      <c r="AK271" s="78" t="s">
        <v>2836</v>
      </c>
      <c r="AL271" s="78"/>
      <c r="AM271" s="78"/>
      <c r="AN271" s="80">
        <v>41352.05648148148</v>
      </c>
      <c r="AO271" s="83" t="s">
        <v>3413</v>
      </c>
      <c r="AP271" s="78" t="b">
        <v>0</v>
      </c>
      <c r="AQ271" s="78" t="b">
        <v>0</v>
      </c>
      <c r="AR271" s="78" t="b">
        <v>0</v>
      </c>
      <c r="AS271" s="78" t="s">
        <v>1909</v>
      </c>
      <c r="AT271" s="78">
        <v>19</v>
      </c>
      <c r="AU271" s="83" t="s">
        <v>3559</v>
      </c>
      <c r="AV271" s="78" t="b">
        <v>0</v>
      </c>
      <c r="AW271" s="78" t="s">
        <v>3704</v>
      </c>
      <c r="AX271" s="83" t="s">
        <v>3972</v>
      </c>
      <c r="AY271" s="78" t="s">
        <v>66</v>
      </c>
      <c r="AZ271" s="78" t="str">
        <f>REPLACE(INDEX(GroupVertices[Group],MATCH(Vertices[[#This Row],[Vertex]],GroupVertices[Vertex],0)),1,1,"")</f>
        <v>2</v>
      </c>
      <c r="BA271" s="48"/>
      <c r="BB271" s="48"/>
      <c r="BC271" s="48"/>
      <c r="BD271" s="48"/>
      <c r="BE271" s="48"/>
      <c r="BF271" s="48"/>
      <c r="BG271" s="120" t="s">
        <v>5209</v>
      </c>
      <c r="BH271" s="120" t="s">
        <v>5209</v>
      </c>
      <c r="BI271" s="120" t="s">
        <v>5323</v>
      </c>
      <c r="BJ271" s="120" t="s">
        <v>5323</v>
      </c>
      <c r="BK271" s="120">
        <v>0</v>
      </c>
      <c r="BL271" s="123">
        <v>0</v>
      </c>
      <c r="BM271" s="120">
        <v>2</v>
      </c>
      <c r="BN271" s="123">
        <v>7.142857142857143</v>
      </c>
      <c r="BO271" s="120">
        <v>0</v>
      </c>
      <c r="BP271" s="123">
        <v>0</v>
      </c>
      <c r="BQ271" s="120">
        <v>26</v>
      </c>
      <c r="BR271" s="123">
        <v>92.85714285714286</v>
      </c>
      <c r="BS271" s="120">
        <v>28</v>
      </c>
      <c r="BT271" s="2"/>
      <c r="BU271" s="3"/>
      <c r="BV271" s="3"/>
      <c r="BW271" s="3"/>
      <c r="BX271" s="3"/>
    </row>
    <row r="272" spans="1:76" ht="15">
      <c r="A272" s="64" t="s">
        <v>371</v>
      </c>
      <c r="B272" s="65"/>
      <c r="C272" s="65" t="s">
        <v>64</v>
      </c>
      <c r="D272" s="66">
        <v>162.66640810051987</v>
      </c>
      <c r="E272" s="68"/>
      <c r="F272" s="100" t="s">
        <v>1000</v>
      </c>
      <c r="G272" s="65"/>
      <c r="H272" s="69" t="s">
        <v>371</v>
      </c>
      <c r="I272" s="70"/>
      <c r="J272" s="70"/>
      <c r="K272" s="69" t="s">
        <v>4407</v>
      </c>
      <c r="L272" s="73">
        <v>177.35797238740125</v>
      </c>
      <c r="M272" s="74">
        <v>2242.3046875</v>
      </c>
      <c r="N272" s="74">
        <v>3291.3212890625</v>
      </c>
      <c r="O272" s="75"/>
      <c r="P272" s="76"/>
      <c r="Q272" s="76"/>
      <c r="R272" s="86"/>
      <c r="S272" s="48">
        <v>0</v>
      </c>
      <c r="T272" s="48">
        <v>2</v>
      </c>
      <c r="U272" s="49">
        <v>322</v>
      </c>
      <c r="V272" s="49">
        <v>0.002041</v>
      </c>
      <c r="W272" s="49">
        <v>0.000495</v>
      </c>
      <c r="X272" s="49">
        <v>0.999465</v>
      </c>
      <c r="Y272" s="49">
        <v>0</v>
      </c>
      <c r="Z272" s="49">
        <v>0</v>
      </c>
      <c r="AA272" s="71">
        <v>272</v>
      </c>
      <c r="AB272" s="71"/>
      <c r="AC272" s="72"/>
      <c r="AD272" s="78" t="s">
        <v>371</v>
      </c>
      <c r="AE272" s="78">
        <v>482</v>
      </c>
      <c r="AF272" s="78">
        <v>1913</v>
      </c>
      <c r="AG272" s="78">
        <v>37529</v>
      </c>
      <c r="AH272" s="78">
        <v>2720</v>
      </c>
      <c r="AI272" s="78"/>
      <c r="AJ272" s="78" t="s">
        <v>2632</v>
      </c>
      <c r="AK272" s="78" t="s">
        <v>2932</v>
      </c>
      <c r="AL272" s="83" t="s">
        <v>3138</v>
      </c>
      <c r="AM272" s="78"/>
      <c r="AN272" s="80">
        <v>39800.797118055554</v>
      </c>
      <c r="AO272" s="83" t="s">
        <v>3414</v>
      </c>
      <c r="AP272" s="78" t="b">
        <v>0</v>
      </c>
      <c r="AQ272" s="78" t="b">
        <v>0</v>
      </c>
      <c r="AR272" s="78" t="b">
        <v>1</v>
      </c>
      <c r="AS272" s="78" t="s">
        <v>1909</v>
      </c>
      <c r="AT272" s="78">
        <v>150</v>
      </c>
      <c r="AU272" s="83" t="s">
        <v>3566</v>
      </c>
      <c r="AV272" s="78" t="b">
        <v>0</v>
      </c>
      <c r="AW272" s="78" t="s">
        <v>3704</v>
      </c>
      <c r="AX272" s="83" t="s">
        <v>3973</v>
      </c>
      <c r="AY272" s="78" t="s">
        <v>66</v>
      </c>
      <c r="AZ272" s="78" t="str">
        <f>REPLACE(INDEX(GroupVertices[Group],MATCH(Vertices[[#This Row],[Vertex]],GroupVertices[Vertex],0)),1,1,"")</f>
        <v>2</v>
      </c>
      <c r="BA272" s="48"/>
      <c r="BB272" s="48"/>
      <c r="BC272" s="48"/>
      <c r="BD272" s="48"/>
      <c r="BE272" s="48"/>
      <c r="BF272" s="48"/>
      <c r="BG272" s="120" t="s">
        <v>5210</v>
      </c>
      <c r="BH272" s="120" t="s">
        <v>5210</v>
      </c>
      <c r="BI272" s="120" t="s">
        <v>5324</v>
      </c>
      <c r="BJ272" s="120" t="s">
        <v>5324</v>
      </c>
      <c r="BK272" s="120">
        <v>1</v>
      </c>
      <c r="BL272" s="123">
        <v>2</v>
      </c>
      <c r="BM272" s="120">
        <v>2</v>
      </c>
      <c r="BN272" s="123">
        <v>4</v>
      </c>
      <c r="BO272" s="120">
        <v>0</v>
      </c>
      <c r="BP272" s="123">
        <v>0</v>
      </c>
      <c r="BQ272" s="120">
        <v>47</v>
      </c>
      <c r="BR272" s="123">
        <v>94</v>
      </c>
      <c r="BS272" s="120">
        <v>50</v>
      </c>
      <c r="BT272" s="2"/>
      <c r="BU272" s="3"/>
      <c r="BV272" s="3"/>
      <c r="BW272" s="3"/>
      <c r="BX272" s="3"/>
    </row>
    <row r="273" spans="1:76" ht="15">
      <c r="A273" s="64" t="s">
        <v>640</v>
      </c>
      <c r="B273" s="65"/>
      <c r="C273" s="65" t="s">
        <v>64</v>
      </c>
      <c r="D273" s="66">
        <v>162.1013720633828</v>
      </c>
      <c r="E273" s="68"/>
      <c r="F273" s="100" t="s">
        <v>3698</v>
      </c>
      <c r="G273" s="65"/>
      <c r="H273" s="69" t="s">
        <v>640</v>
      </c>
      <c r="I273" s="70"/>
      <c r="J273" s="70"/>
      <c r="K273" s="69" t="s">
        <v>4408</v>
      </c>
      <c r="L273" s="73">
        <v>1</v>
      </c>
      <c r="M273" s="74">
        <v>2497.401123046875</v>
      </c>
      <c r="N273" s="74">
        <v>4458.37744140625</v>
      </c>
      <c r="O273" s="75"/>
      <c r="P273" s="76"/>
      <c r="Q273" s="76"/>
      <c r="R273" s="86"/>
      <c r="S273" s="48">
        <v>1</v>
      </c>
      <c r="T273" s="48">
        <v>0</v>
      </c>
      <c r="U273" s="49">
        <v>0</v>
      </c>
      <c r="V273" s="49">
        <v>0.001536</v>
      </c>
      <c r="W273" s="49">
        <v>3.7E-05</v>
      </c>
      <c r="X273" s="49">
        <v>0.574773</v>
      </c>
      <c r="Y273" s="49">
        <v>0</v>
      </c>
      <c r="Z273" s="49">
        <v>0</v>
      </c>
      <c r="AA273" s="71">
        <v>273</v>
      </c>
      <c r="AB273" s="71"/>
      <c r="AC273" s="72"/>
      <c r="AD273" s="78" t="s">
        <v>2249</v>
      </c>
      <c r="AE273" s="78">
        <v>782</v>
      </c>
      <c r="AF273" s="78">
        <v>291</v>
      </c>
      <c r="AG273" s="78">
        <v>899</v>
      </c>
      <c r="AH273" s="78">
        <v>959</v>
      </c>
      <c r="AI273" s="78"/>
      <c r="AJ273" s="78" t="s">
        <v>2633</v>
      </c>
      <c r="AK273" s="78" t="s">
        <v>2933</v>
      </c>
      <c r="AL273" s="83" t="s">
        <v>3139</v>
      </c>
      <c r="AM273" s="78"/>
      <c r="AN273" s="80">
        <v>40639.67459490741</v>
      </c>
      <c r="AO273" s="83" t="s">
        <v>3415</v>
      </c>
      <c r="AP273" s="78" t="b">
        <v>1</v>
      </c>
      <c r="AQ273" s="78" t="b">
        <v>0</v>
      </c>
      <c r="AR273" s="78" t="b">
        <v>1</v>
      </c>
      <c r="AS273" s="78" t="s">
        <v>1909</v>
      </c>
      <c r="AT273" s="78">
        <v>9</v>
      </c>
      <c r="AU273" s="83" t="s">
        <v>3559</v>
      </c>
      <c r="AV273" s="78" t="b">
        <v>0</v>
      </c>
      <c r="AW273" s="78" t="s">
        <v>3704</v>
      </c>
      <c r="AX273" s="83" t="s">
        <v>3974</v>
      </c>
      <c r="AY273" s="78" t="s">
        <v>65</v>
      </c>
      <c r="AZ273" s="78" t="str">
        <f>REPLACE(INDEX(GroupVertices[Group],MATCH(Vertices[[#This Row],[Vertex]],GroupVertices[Vertex],0)),1,1,"")</f>
        <v>2</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372</v>
      </c>
      <c r="B274" s="65"/>
      <c r="C274" s="65" t="s">
        <v>64</v>
      </c>
      <c r="D274" s="66">
        <v>162.10206877859505</v>
      </c>
      <c r="E274" s="68"/>
      <c r="F274" s="100" t="s">
        <v>1001</v>
      </c>
      <c r="G274" s="65"/>
      <c r="H274" s="69" t="s">
        <v>372</v>
      </c>
      <c r="I274" s="70"/>
      <c r="J274" s="70"/>
      <c r="K274" s="69" t="s">
        <v>4409</v>
      </c>
      <c r="L274" s="73">
        <v>1</v>
      </c>
      <c r="M274" s="74">
        <v>2491.161865234375</v>
      </c>
      <c r="N274" s="74">
        <v>2030.763916015625</v>
      </c>
      <c r="O274" s="75"/>
      <c r="P274" s="76"/>
      <c r="Q274" s="76"/>
      <c r="R274" s="86"/>
      <c r="S274" s="48">
        <v>0</v>
      </c>
      <c r="T274" s="48">
        <v>1</v>
      </c>
      <c r="U274" s="49">
        <v>0</v>
      </c>
      <c r="V274" s="49">
        <v>0.002033</v>
      </c>
      <c r="W274" s="49">
        <v>0.000492</v>
      </c>
      <c r="X274" s="49">
        <v>0.510909</v>
      </c>
      <c r="Y274" s="49">
        <v>0</v>
      </c>
      <c r="Z274" s="49">
        <v>0</v>
      </c>
      <c r="AA274" s="71">
        <v>274</v>
      </c>
      <c r="AB274" s="71"/>
      <c r="AC274" s="72"/>
      <c r="AD274" s="78" t="s">
        <v>2250</v>
      </c>
      <c r="AE274" s="78">
        <v>710</v>
      </c>
      <c r="AF274" s="78">
        <v>293</v>
      </c>
      <c r="AG274" s="78">
        <v>5177</v>
      </c>
      <c r="AH274" s="78">
        <v>52413</v>
      </c>
      <c r="AI274" s="78"/>
      <c r="AJ274" s="78" t="s">
        <v>2634</v>
      </c>
      <c r="AK274" s="78" t="s">
        <v>2934</v>
      </c>
      <c r="AL274" s="78"/>
      <c r="AM274" s="78"/>
      <c r="AN274" s="80">
        <v>42516.064467592594</v>
      </c>
      <c r="AO274" s="83" t="s">
        <v>3416</v>
      </c>
      <c r="AP274" s="78" t="b">
        <v>0</v>
      </c>
      <c r="AQ274" s="78" t="b">
        <v>0</v>
      </c>
      <c r="AR274" s="78" t="b">
        <v>0</v>
      </c>
      <c r="AS274" s="78" t="s">
        <v>1909</v>
      </c>
      <c r="AT274" s="78">
        <v>13</v>
      </c>
      <c r="AU274" s="83" t="s">
        <v>3559</v>
      </c>
      <c r="AV274" s="78" t="b">
        <v>0</v>
      </c>
      <c r="AW274" s="78" t="s">
        <v>3704</v>
      </c>
      <c r="AX274" s="83" t="s">
        <v>3975</v>
      </c>
      <c r="AY274" s="78" t="s">
        <v>66</v>
      </c>
      <c r="AZ274" s="78" t="str">
        <f>REPLACE(INDEX(GroupVertices[Group],MATCH(Vertices[[#This Row],[Vertex]],GroupVertices[Vertex],0)),1,1,"")</f>
        <v>2</v>
      </c>
      <c r="BA274" s="48"/>
      <c r="BB274" s="48"/>
      <c r="BC274" s="48"/>
      <c r="BD274" s="48"/>
      <c r="BE274" s="48"/>
      <c r="BF274" s="48"/>
      <c r="BG274" s="120" t="s">
        <v>5209</v>
      </c>
      <c r="BH274" s="120" t="s">
        <v>5209</v>
      </c>
      <c r="BI274" s="120" t="s">
        <v>5323</v>
      </c>
      <c r="BJ274" s="120" t="s">
        <v>5323</v>
      </c>
      <c r="BK274" s="120">
        <v>0</v>
      </c>
      <c r="BL274" s="123">
        <v>0</v>
      </c>
      <c r="BM274" s="120">
        <v>2</v>
      </c>
      <c r="BN274" s="123">
        <v>7.142857142857143</v>
      </c>
      <c r="BO274" s="120">
        <v>0</v>
      </c>
      <c r="BP274" s="123">
        <v>0</v>
      </c>
      <c r="BQ274" s="120">
        <v>26</v>
      </c>
      <c r="BR274" s="123">
        <v>92.85714285714286</v>
      </c>
      <c r="BS274" s="120">
        <v>28</v>
      </c>
      <c r="BT274" s="2"/>
      <c r="BU274" s="3"/>
      <c r="BV274" s="3"/>
      <c r="BW274" s="3"/>
      <c r="BX274" s="3"/>
    </row>
    <row r="275" spans="1:76" ht="15">
      <c r="A275" s="64" t="s">
        <v>373</v>
      </c>
      <c r="B275" s="65"/>
      <c r="C275" s="65" t="s">
        <v>64</v>
      </c>
      <c r="D275" s="66">
        <v>162.2964523228136</v>
      </c>
      <c r="E275" s="68"/>
      <c r="F275" s="100" t="s">
        <v>1002</v>
      </c>
      <c r="G275" s="65"/>
      <c r="H275" s="69" t="s">
        <v>373</v>
      </c>
      <c r="I275" s="70"/>
      <c r="J275" s="70"/>
      <c r="K275" s="69" t="s">
        <v>4410</v>
      </c>
      <c r="L275" s="73">
        <v>1</v>
      </c>
      <c r="M275" s="74">
        <v>260.2585144042969</v>
      </c>
      <c r="N275" s="74">
        <v>2202.617431640625</v>
      </c>
      <c r="O275" s="75"/>
      <c r="P275" s="76"/>
      <c r="Q275" s="76"/>
      <c r="R275" s="86"/>
      <c r="S275" s="48">
        <v>0</v>
      </c>
      <c r="T275" s="48">
        <v>1</v>
      </c>
      <c r="U275" s="49">
        <v>0</v>
      </c>
      <c r="V275" s="49">
        <v>0.002033</v>
      </c>
      <c r="W275" s="49">
        <v>0.000492</v>
      </c>
      <c r="X275" s="49">
        <v>0.510909</v>
      </c>
      <c r="Y275" s="49">
        <v>0</v>
      </c>
      <c r="Z275" s="49">
        <v>0</v>
      </c>
      <c r="AA275" s="71">
        <v>275</v>
      </c>
      <c r="AB275" s="71"/>
      <c r="AC275" s="72"/>
      <c r="AD275" s="78" t="s">
        <v>2251</v>
      </c>
      <c r="AE275" s="78">
        <v>3078</v>
      </c>
      <c r="AF275" s="78">
        <v>851</v>
      </c>
      <c r="AG275" s="78">
        <v>7790</v>
      </c>
      <c r="AH275" s="78">
        <v>19465</v>
      </c>
      <c r="AI275" s="78"/>
      <c r="AJ275" s="78" t="s">
        <v>2635</v>
      </c>
      <c r="AK275" s="78" t="s">
        <v>2935</v>
      </c>
      <c r="AL275" s="78"/>
      <c r="AM275" s="78"/>
      <c r="AN275" s="80">
        <v>41285.194386574076</v>
      </c>
      <c r="AO275" s="83" t="s">
        <v>3417</v>
      </c>
      <c r="AP275" s="78" t="b">
        <v>0</v>
      </c>
      <c r="AQ275" s="78" t="b">
        <v>0</v>
      </c>
      <c r="AR275" s="78" t="b">
        <v>0</v>
      </c>
      <c r="AS275" s="78" t="s">
        <v>1909</v>
      </c>
      <c r="AT275" s="78">
        <v>9</v>
      </c>
      <c r="AU275" s="83" t="s">
        <v>3560</v>
      </c>
      <c r="AV275" s="78" t="b">
        <v>0</v>
      </c>
      <c r="AW275" s="78" t="s">
        <v>3704</v>
      </c>
      <c r="AX275" s="83" t="s">
        <v>3976</v>
      </c>
      <c r="AY275" s="78" t="s">
        <v>66</v>
      </c>
      <c r="AZ275" s="78" t="str">
        <f>REPLACE(INDEX(GroupVertices[Group],MATCH(Vertices[[#This Row],[Vertex]],GroupVertices[Vertex],0)),1,1,"")</f>
        <v>2</v>
      </c>
      <c r="BA275" s="48"/>
      <c r="BB275" s="48"/>
      <c r="BC275" s="48"/>
      <c r="BD275" s="48"/>
      <c r="BE275" s="48"/>
      <c r="BF275" s="48"/>
      <c r="BG275" s="120" t="s">
        <v>5209</v>
      </c>
      <c r="BH275" s="120" t="s">
        <v>5209</v>
      </c>
      <c r="BI275" s="120" t="s">
        <v>5323</v>
      </c>
      <c r="BJ275" s="120" t="s">
        <v>5323</v>
      </c>
      <c r="BK275" s="120">
        <v>0</v>
      </c>
      <c r="BL275" s="123">
        <v>0</v>
      </c>
      <c r="BM275" s="120">
        <v>2</v>
      </c>
      <c r="BN275" s="123">
        <v>7.142857142857143</v>
      </c>
      <c r="BO275" s="120">
        <v>0</v>
      </c>
      <c r="BP275" s="123">
        <v>0</v>
      </c>
      <c r="BQ275" s="120">
        <v>26</v>
      </c>
      <c r="BR275" s="123">
        <v>92.85714285714286</v>
      </c>
      <c r="BS275" s="120">
        <v>28</v>
      </c>
      <c r="BT275" s="2"/>
      <c r="BU275" s="3"/>
      <c r="BV275" s="3"/>
      <c r="BW275" s="3"/>
      <c r="BX275" s="3"/>
    </row>
    <row r="276" spans="1:76" ht="15">
      <c r="A276" s="64" t="s">
        <v>374</v>
      </c>
      <c r="B276" s="65"/>
      <c r="C276" s="65" t="s">
        <v>64</v>
      </c>
      <c r="D276" s="66">
        <v>162.0843025406826</v>
      </c>
      <c r="E276" s="68"/>
      <c r="F276" s="100" t="s">
        <v>1003</v>
      </c>
      <c r="G276" s="65"/>
      <c r="H276" s="69" t="s">
        <v>374</v>
      </c>
      <c r="I276" s="70"/>
      <c r="J276" s="70"/>
      <c r="K276" s="69" t="s">
        <v>4411</v>
      </c>
      <c r="L276" s="73">
        <v>1</v>
      </c>
      <c r="M276" s="74">
        <v>251.7040252685547</v>
      </c>
      <c r="N276" s="74">
        <v>1478.241455078125</v>
      </c>
      <c r="O276" s="75"/>
      <c r="P276" s="76"/>
      <c r="Q276" s="76"/>
      <c r="R276" s="86"/>
      <c r="S276" s="48">
        <v>0</v>
      </c>
      <c r="T276" s="48">
        <v>1</v>
      </c>
      <c r="U276" s="49">
        <v>0</v>
      </c>
      <c r="V276" s="49">
        <v>0.002033</v>
      </c>
      <c r="W276" s="49">
        <v>0.000492</v>
      </c>
      <c r="X276" s="49">
        <v>0.510909</v>
      </c>
      <c r="Y276" s="49">
        <v>0</v>
      </c>
      <c r="Z276" s="49">
        <v>0</v>
      </c>
      <c r="AA276" s="71">
        <v>276</v>
      </c>
      <c r="AB276" s="71"/>
      <c r="AC276" s="72"/>
      <c r="AD276" s="78" t="s">
        <v>2252</v>
      </c>
      <c r="AE276" s="78">
        <v>1295</v>
      </c>
      <c r="AF276" s="78">
        <v>242</v>
      </c>
      <c r="AG276" s="78">
        <v>1156</v>
      </c>
      <c r="AH276" s="78">
        <v>2019</v>
      </c>
      <c r="AI276" s="78"/>
      <c r="AJ276" s="78" t="s">
        <v>2636</v>
      </c>
      <c r="AK276" s="78" t="s">
        <v>2931</v>
      </c>
      <c r="AL276" s="78"/>
      <c r="AM276" s="78"/>
      <c r="AN276" s="80">
        <v>40557.25662037037</v>
      </c>
      <c r="AO276" s="83" t="s">
        <v>3418</v>
      </c>
      <c r="AP276" s="78" t="b">
        <v>0</v>
      </c>
      <c r="AQ276" s="78" t="b">
        <v>0</v>
      </c>
      <c r="AR276" s="78" t="b">
        <v>1</v>
      </c>
      <c r="AS276" s="78" t="s">
        <v>1909</v>
      </c>
      <c r="AT276" s="78">
        <v>3</v>
      </c>
      <c r="AU276" s="83" t="s">
        <v>3565</v>
      </c>
      <c r="AV276" s="78" t="b">
        <v>0</v>
      </c>
      <c r="AW276" s="78" t="s">
        <v>3704</v>
      </c>
      <c r="AX276" s="83" t="s">
        <v>3977</v>
      </c>
      <c r="AY276" s="78" t="s">
        <v>66</v>
      </c>
      <c r="AZ276" s="78" t="str">
        <f>REPLACE(INDEX(GroupVertices[Group],MATCH(Vertices[[#This Row],[Vertex]],GroupVertices[Vertex],0)),1,1,"")</f>
        <v>2</v>
      </c>
      <c r="BA276" s="48"/>
      <c r="BB276" s="48"/>
      <c r="BC276" s="48"/>
      <c r="BD276" s="48"/>
      <c r="BE276" s="48"/>
      <c r="BF276" s="48"/>
      <c r="BG276" s="120" t="s">
        <v>5209</v>
      </c>
      <c r="BH276" s="120" t="s">
        <v>5209</v>
      </c>
      <c r="BI276" s="120" t="s">
        <v>5323</v>
      </c>
      <c r="BJ276" s="120" t="s">
        <v>5323</v>
      </c>
      <c r="BK276" s="120">
        <v>0</v>
      </c>
      <c r="BL276" s="123">
        <v>0</v>
      </c>
      <c r="BM276" s="120">
        <v>2</v>
      </c>
      <c r="BN276" s="123">
        <v>7.142857142857143</v>
      </c>
      <c r="BO276" s="120">
        <v>0</v>
      </c>
      <c r="BP276" s="123">
        <v>0</v>
      </c>
      <c r="BQ276" s="120">
        <v>26</v>
      </c>
      <c r="BR276" s="123">
        <v>92.85714285714286</v>
      </c>
      <c r="BS276" s="120">
        <v>28</v>
      </c>
      <c r="BT276" s="2"/>
      <c r="BU276" s="3"/>
      <c r="BV276" s="3"/>
      <c r="BW276" s="3"/>
      <c r="BX276" s="3"/>
    </row>
    <row r="277" spans="1:76" ht="15">
      <c r="A277" s="64" t="s">
        <v>375</v>
      </c>
      <c r="B277" s="65"/>
      <c r="C277" s="65" t="s">
        <v>64</v>
      </c>
      <c r="D277" s="66">
        <v>163.69336632338062</v>
      </c>
      <c r="E277" s="68"/>
      <c r="F277" s="100" t="s">
        <v>1004</v>
      </c>
      <c r="G277" s="65"/>
      <c r="H277" s="69" t="s">
        <v>375</v>
      </c>
      <c r="I277" s="70"/>
      <c r="J277" s="70"/>
      <c r="K277" s="69" t="s">
        <v>4412</v>
      </c>
      <c r="L277" s="73">
        <v>1</v>
      </c>
      <c r="M277" s="74">
        <v>3289.790771484375</v>
      </c>
      <c r="N277" s="74">
        <v>1503.5426025390625</v>
      </c>
      <c r="O277" s="75"/>
      <c r="P277" s="76"/>
      <c r="Q277" s="76"/>
      <c r="R277" s="86"/>
      <c r="S277" s="48">
        <v>0</v>
      </c>
      <c r="T277" s="48">
        <v>1</v>
      </c>
      <c r="U277" s="49">
        <v>0</v>
      </c>
      <c r="V277" s="49">
        <v>0.002033</v>
      </c>
      <c r="W277" s="49">
        <v>0.000492</v>
      </c>
      <c r="X277" s="49">
        <v>0.510909</v>
      </c>
      <c r="Y277" s="49">
        <v>0</v>
      </c>
      <c r="Z277" s="49">
        <v>0</v>
      </c>
      <c r="AA277" s="71">
        <v>277</v>
      </c>
      <c r="AB277" s="71"/>
      <c r="AC277" s="72"/>
      <c r="AD277" s="78" t="s">
        <v>2253</v>
      </c>
      <c r="AE277" s="78">
        <v>3012</v>
      </c>
      <c r="AF277" s="78">
        <v>4861</v>
      </c>
      <c r="AG277" s="78">
        <v>7700</v>
      </c>
      <c r="AH277" s="78">
        <v>1989</v>
      </c>
      <c r="AI277" s="78"/>
      <c r="AJ277" s="78" t="s">
        <v>2637</v>
      </c>
      <c r="AK277" s="78" t="s">
        <v>2936</v>
      </c>
      <c r="AL277" s="78"/>
      <c r="AM277" s="78"/>
      <c r="AN277" s="80">
        <v>40441.84011574074</v>
      </c>
      <c r="AO277" s="83" t="s">
        <v>3419</v>
      </c>
      <c r="AP277" s="78" t="b">
        <v>0</v>
      </c>
      <c r="AQ277" s="78" t="b">
        <v>0</v>
      </c>
      <c r="AR277" s="78" t="b">
        <v>0</v>
      </c>
      <c r="AS277" s="78" t="s">
        <v>1909</v>
      </c>
      <c r="AT277" s="78">
        <v>119</v>
      </c>
      <c r="AU277" s="83" t="s">
        <v>3565</v>
      </c>
      <c r="AV277" s="78" t="b">
        <v>1</v>
      </c>
      <c r="AW277" s="78" t="s">
        <v>3704</v>
      </c>
      <c r="AX277" s="83" t="s">
        <v>3978</v>
      </c>
      <c r="AY277" s="78" t="s">
        <v>66</v>
      </c>
      <c r="AZ277" s="78" t="str">
        <f>REPLACE(INDEX(GroupVertices[Group],MATCH(Vertices[[#This Row],[Vertex]],GroupVertices[Vertex],0)),1,1,"")</f>
        <v>2</v>
      </c>
      <c r="BA277" s="48"/>
      <c r="BB277" s="48"/>
      <c r="BC277" s="48"/>
      <c r="BD277" s="48"/>
      <c r="BE277" s="48"/>
      <c r="BF277" s="48"/>
      <c r="BG277" s="120" t="s">
        <v>5209</v>
      </c>
      <c r="BH277" s="120" t="s">
        <v>5209</v>
      </c>
      <c r="BI277" s="120" t="s">
        <v>5323</v>
      </c>
      <c r="BJ277" s="120" t="s">
        <v>5323</v>
      </c>
      <c r="BK277" s="120">
        <v>0</v>
      </c>
      <c r="BL277" s="123">
        <v>0</v>
      </c>
      <c r="BM277" s="120">
        <v>2</v>
      </c>
      <c r="BN277" s="123">
        <v>7.142857142857143</v>
      </c>
      <c r="BO277" s="120">
        <v>0</v>
      </c>
      <c r="BP277" s="123">
        <v>0</v>
      </c>
      <c r="BQ277" s="120">
        <v>26</v>
      </c>
      <c r="BR277" s="123">
        <v>92.85714285714286</v>
      </c>
      <c r="BS277" s="120">
        <v>28</v>
      </c>
      <c r="BT277" s="2"/>
      <c r="BU277" s="3"/>
      <c r="BV277" s="3"/>
      <c r="BW277" s="3"/>
      <c r="BX277" s="3"/>
    </row>
    <row r="278" spans="1:76" ht="15">
      <c r="A278" s="64" t="s">
        <v>376</v>
      </c>
      <c r="B278" s="65"/>
      <c r="C278" s="65" t="s">
        <v>64</v>
      </c>
      <c r="D278" s="66">
        <v>162.39120559167998</v>
      </c>
      <c r="E278" s="68"/>
      <c r="F278" s="100" t="s">
        <v>1005</v>
      </c>
      <c r="G278" s="65"/>
      <c r="H278" s="69" t="s">
        <v>376</v>
      </c>
      <c r="I278" s="70"/>
      <c r="J278" s="70"/>
      <c r="K278" s="69" t="s">
        <v>4413</v>
      </c>
      <c r="L278" s="73">
        <v>1</v>
      </c>
      <c r="M278" s="74">
        <v>774.2625732421875</v>
      </c>
      <c r="N278" s="74">
        <v>2520.66552734375</v>
      </c>
      <c r="O278" s="75"/>
      <c r="P278" s="76"/>
      <c r="Q278" s="76"/>
      <c r="R278" s="86"/>
      <c r="S278" s="48">
        <v>0</v>
      </c>
      <c r="T278" s="48">
        <v>1</v>
      </c>
      <c r="U278" s="49">
        <v>0</v>
      </c>
      <c r="V278" s="49">
        <v>0.002033</v>
      </c>
      <c r="W278" s="49">
        <v>0.000492</v>
      </c>
      <c r="X278" s="49">
        <v>0.510909</v>
      </c>
      <c r="Y278" s="49">
        <v>0</v>
      </c>
      <c r="Z278" s="49">
        <v>0</v>
      </c>
      <c r="AA278" s="71">
        <v>278</v>
      </c>
      <c r="AB278" s="71"/>
      <c r="AC278" s="72"/>
      <c r="AD278" s="78" t="s">
        <v>2254</v>
      </c>
      <c r="AE278" s="78">
        <v>2330</v>
      </c>
      <c r="AF278" s="78">
        <v>1123</v>
      </c>
      <c r="AG278" s="78">
        <v>1715</v>
      </c>
      <c r="AH278" s="78">
        <v>3399</v>
      </c>
      <c r="AI278" s="78"/>
      <c r="AJ278" s="78" t="s">
        <v>2638</v>
      </c>
      <c r="AK278" s="78" t="s">
        <v>2937</v>
      </c>
      <c r="AL278" s="78"/>
      <c r="AM278" s="78"/>
      <c r="AN278" s="80">
        <v>40877.17903935185</v>
      </c>
      <c r="AO278" s="83" t="s">
        <v>3420</v>
      </c>
      <c r="AP278" s="78" t="b">
        <v>0</v>
      </c>
      <c r="AQ278" s="78" t="b">
        <v>0</v>
      </c>
      <c r="AR278" s="78" t="b">
        <v>0</v>
      </c>
      <c r="AS278" s="78" t="s">
        <v>1909</v>
      </c>
      <c r="AT278" s="78">
        <v>63</v>
      </c>
      <c r="AU278" s="83" t="s">
        <v>3559</v>
      </c>
      <c r="AV278" s="78" t="b">
        <v>0</v>
      </c>
      <c r="AW278" s="78" t="s">
        <v>3704</v>
      </c>
      <c r="AX278" s="83" t="s">
        <v>3979</v>
      </c>
      <c r="AY278" s="78" t="s">
        <v>66</v>
      </c>
      <c r="AZ278" s="78" t="str">
        <f>REPLACE(INDEX(GroupVertices[Group],MATCH(Vertices[[#This Row],[Vertex]],GroupVertices[Vertex],0)),1,1,"")</f>
        <v>2</v>
      </c>
      <c r="BA278" s="48"/>
      <c r="BB278" s="48"/>
      <c r="BC278" s="48"/>
      <c r="BD278" s="48"/>
      <c r="BE278" s="48"/>
      <c r="BF278" s="48"/>
      <c r="BG278" s="120" t="s">
        <v>5209</v>
      </c>
      <c r="BH278" s="120" t="s">
        <v>5209</v>
      </c>
      <c r="BI278" s="120" t="s">
        <v>5323</v>
      </c>
      <c r="BJ278" s="120" t="s">
        <v>5323</v>
      </c>
      <c r="BK278" s="120">
        <v>0</v>
      </c>
      <c r="BL278" s="123">
        <v>0</v>
      </c>
      <c r="BM278" s="120">
        <v>2</v>
      </c>
      <c r="BN278" s="123">
        <v>7.142857142857143</v>
      </c>
      <c r="BO278" s="120">
        <v>0</v>
      </c>
      <c r="BP278" s="123">
        <v>0</v>
      </c>
      <c r="BQ278" s="120">
        <v>26</v>
      </c>
      <c r="BR278" s="123">
        <v>92.85714285714286</v>
      </c>
      <c r="BS278" s="120">
        <v>28</v>
      </c>
      <c r="BT278" s="2"/>
      <c r="BU278" s="3"/>
      <c r="BV278" s="3"/>
      <c r="BW278" s="3"/>
      <c r="BX278" s="3"/>
    </row>
    <row r="279" spans="1:76" ht="15">
      <c r="A279" s="64" t="s">
        <v>377</v>
      </c>
      <c r="B279" s="65"/>
      <c r="C279" s="65" t="s">
        <v>64</v>
      </c>
      <c r="D279" s="66">
        <v>162.01881131073083</v>
      </c>
      <c r="E279" s="68"/>
      <c r="F279" s="100" t="s">
        <v>1006</v>
      </c>
      <c r="G279" s="65"/>
      <c r="H279" s="69" t="s">
        <v>377</v>
      </c>
      <c r="I279" s="70"/>
      <c r="J279" s="70"/>
      <c r="K279" s="69" t="s">
        <v>4414</v>
      </c>
      <c r="L279" s="73">
        <v>1</v>
      </c>
      <c r="M279" s="74">
        <v>2359.10498046875</v>
      </c>
      <c r="N279" s="74">
        <v>1625.1204833984375</v>
      </c>
      <c r="O279" s="75"/>
      <c r="P279" s="76"/>
      <c r="Q279" s="76"/>
      <c r="R279" s="86"/>
      <c r="S279" s="48">
        <v>0</v>
      </c>
      <c r="T279" s="48">
        <v>1</v>
      </c>
      <c r="U279" s="49">
        <v>0</v>
      </c>
      <c r="V279" s="49">
        <v>0.002033</v>
      </c>
      <c r="W279" s="49">
        <v>0.000492</v>
      </c>
      <c r="X279" s="49">
        <v>0.510909</v>
      </c>
      <c r="Y279" s="49">
        <v>0</v>
      </c>
      <c r="Z279" s="49">
        <v>0</v>
      </c>
      <c r="AA279" s="71">
        <v>279</v>
      </c>
      <c r="AB279" s="71"/>
      <c r="AC279" s="72"/>
      <c r="AD279" s="78" t="s">
        <v>2255</v>
      </c>
      <c r="AE279" s="78">
        <v>21</v>
      </c>
      <c r="AF279" s="78">
        <v>54</v>
      </c>
      <c r="AG279" s="78">
        <v>39</v>
      </c>
      <c r="AH279" s="78">
        <v>1</v>
      </c>
      <c r="AI279" s="78"/>
      <c r="AJ279" s="78"/>
      <c r="AK279" s="78"/>
      <c r="AL279" s="78"/>
      <c r="AM279" s="78"/>
      <c r="AN279" s="80">
        <v>43470.60445601852</v>
      </c>
      <c r="AO279" s="83" t="s">
        <v>3421</v>
      </c>
      <c r="AP279" s="78" t="b">
        <v>1</v>
      </c>
      <c r="AQ279" s="78" t="b">
        <v>0</v>
      </c>
      <c r="AR279" s="78" t="b">
        <v>0</v>
      </c>
      <c r="AS279" s="78" t="s">
        <v>1909</v>
      </c>
      <c r="AT279" s="78">
        <v>0</v>
      </c>
      <c r="AU279" s="78"/>
      <c r="AV279" s="78" t="b">
        <v>0</v>
      </c>
      <c r="AW279" s="78" t="s">
        <v>3704</v>
      </c>
      <c r="AX279" s="83" t="s">
        <v>3980</v>
      </c>
      <c r="AY279" s="78" t="s">
        <v>66</v>
      </c>
      <c r="AZ279" s="78" t="str">
        <f>REPLACE(INDEX(GroupVertices[Group],MATCH(Vertices[[#This Row],[Vertex]],GroupVertices[Vertex],0)),1,1,"")</f>
        <v>2</v>
      </c>
      <c r="BA279" s="48"/>
      <c r="BB279" s="48"/>
      <c r="BC279" s="48"/>
      <c r="BD279" s="48"/>
      <c r="BE279" s="48"/>
      <c r="BF279" s="48"/>
      <c r="BG279" s="120" t="s">
        <v>5209</v>
      </c>
      <c r="BH279" s="120" t="s">
        <v>5209</v>
      </c>
      <c r="BI279" s="120" t="s">
        <v>5323</v>
      </c>
      <c r="BJ279" s="120" t="s">
        <v>5323</v>
      </c>
      <c r="BK279" s="120">
        <v>0</v>
      </c>
      <c r="BL279" s="123">
        <v>0</v>
      </c>
      <c r="BM279" s="120">
        <v>2</v>
      </c>
      <c r="BN279" s="123">
        <v>7.142857142857143</v>
      </c>
      <c r="BO279" s="120">
        <v>0</v>
      </c>
      <c r="BP279" s="123">
        <v>0</v>
      </c>
      <c r="BQ279" s="120">
        <v>26</v>
      </c>
      <c r="BR279" s="123">
        <v>92.85714285714286</v>
      </c>
      <c r="BS279" s="120">
        <v>28</v>
      </c>
      <c r="BT279" s="2"/>
      <c r="BU279" s="3"/>
      <c r="BV279" s="3"/>
      <c r="BW279" s="3"/>
      <c r="BX279" s="3"/>
    </row>
    <row r="280" spans="1:76" ht="15">
      <c r="A280" s="64" t="s">
        <v>378</v>
      </c>
      <c r="B280" s="65"/>
      <c r="C280" s="65" t="s">
        <v>64</v>
      </c>
      <c r="D280" s="66">
        <v>163.2018337411362</v>
      </c>
      <c r="E280" s="68"/>
      <c r="F280" s="100" t="s">
        <v>1007</v>
      </c>
      <c r="G280" s="65"/>
      <c r="H280" s="69" t="s">
        <v>378</v>
      </c>
      <c r="I280" s="70"/>
      <c r="J280" s="70"/>
      <c r="K280" s="69" t="s">
        <v>4415</v>
      </c>
      <c r="L280" s="73">
        <v>1</v>
      </c>
      <c r="M280" s="74">
        <v>2101.435791015625</v>
      </c>
      <c r="N280" s="74">
        <v>3057.31005859375</v>
      </c>
      <c r="O280" s="75"/>
      <c r="P280" s="76"/>
      <c r="Q280" s="76"/>
      <c r="R280" s="86"/>
      <c r="S280" s="48">
        <v>0</v>
      </c>
      <c r="T280" s="48">
        <v>1</v>
      </c>
      <c r="U280" s="49">
        <v>0</v>
      </c>
      <c r="V280" s="49">
        <v>0.002033</v>
      </c>
      <c r="W280" s="49">
        <v>0.000492</v>
      </c>
      <c r="X280" s="49">
        <v>0.510909</v>
      </c>
      <c r="Y280" s="49">
        <v>0</v>
      </c>
      <c r="Z280" s="49">
        <v>0</v>
      </c>
      <c r="AA280" s="71">
        <v>280</v>
      </c>
      <c r="AB280" s="71"/>
      <c r="AC280" s="72"/>
      <c r="AD280" s="78" t="s">
        <v>2256</v>
      </c>
      <c r="AE280" s="78">
        <v>4674</v>
      </c>
      <c r="AF280" s="78">
        <v>3450</v>
      </c>
      <c r="AG280" s="78">
        <v>75711</v>
      </c>
      <c r="AH280" s="78">
        <v>320369</v>
      </c>
      <c r="AI280" s="78"/>
      <c r="AJ280" s="78" t="s">
        <v>2639</v>
      </c>
      <c r="AK280" s="78" t="s">
        <v>2938</v>
      </c>
      <c r="AL280" s="78"/>
      <c r="AM280" s="78"/>
      <c r="AN280" s="80">
        <v>41908.96984953704</v>
      </c>
      <c r="AO280" s="83" t="s">
        <v>3422</v>
      </c>
      <c r="AP280" s="78" t="b">
        <v>0</v>
      </c>
      <c r="AQ280" s="78" t="b">
        <v>0</v>
      </c>
      <c r="AR280" s="78" t="b">
        <v>1</v>
      </c>
      <c r="AS280" s="78" t="s">
        <v>1909</v>
      </c>
      <c r="AT280" s="78">
        <v>132</v>
      </c>
      <c r="AU280" s="83" t="s">
        <v>3559</v>
      </c>
      <c r="AV280" s="78" t="b">
        <v>0</v>
      </c>
      <c r="AW280" s="78" t="s">
        <v>3704</v>
      </c>
      <c r="AX280" s="83" t="s">
        <v>3981</v>
      </c>
      <c r="AY280" s="78" t="s">
        <v>66</v>
      </c>
      <c r="AZ280" s="78" t="str">
        <f>REPLACE(INDEX(GroupVertices[Group],MATCH(Vertices[[#This Row],[Vertex]],GroupVertices[Vertex],0)),1,1,"")</f>
        <v>2</v>
      </c>
      <c r="BA280" s="48"/>
      <c r="BB280" s="48"/>
      <c r="BC280" s="48"/>
      <c r="BD280" s="48"/>
      <c r="BE280" s="48"/>
      <c r="BF280" s="48"/>
      <c r="BG280" s="120" t="s">
        <v>5209</v>
      </c>
      <c r="BH280" s="120" t="s">
        <v>5209</v>
      </c>
      <c r="BI280" s="120" t="s">
        <v>5323</v>
      </c>
      <c r="BJ280" s="120" t="s">
        <v>5323</v>
      </c>
      <c r="BK280" s="120">
        <v>0</v>
      </c>
      <c r="BL280" s="123">
        <v>0</v>
      </c>
      <c r="BM280" s="120">
        <v>2</v>
      </c>
      <c r="BN280" s="123">
        <v>7.142857142857143</v>
      </c>
      <c r="BO280" s="120">
        <v>0</v>
      </c>
      <c r="BP280" s="123">
        <v>0</v>
      </c>
      <c r="BQ280" s="120">
        <v>26</v>
      </c>
      <c r="BR280" s="123">
        <v>92.85714285714286</v>
      </c>
      <c r="BS280" s="120">
        <v>28</v>
      </c>
      <c r="BT280" s="2"/>
      <c r="BU280" s="3"/>
      <c r="BV280" s="3"/>
      <c r="BW280" s="3"/>
      <c r="BX280" s="3"/>
    </row>
    <row r="281" spans="1:76" ht="15">
      <c r="A281" s="64" t="s">
        <v>379</v>
      </c>
      <c r="B281" s="65"/>
      <c r="C281" s="65" t="s">
        <v>64</v>
      </c>
      <c r="D281" s="66">
        <v>162.3190955672118</v>
      </c>
      <c r="E281" s="68"/>
      <c r="F281" s="100" t="s">
        <v>1008</v>
      </c>
      <c r="G281" s="65"/>
      <c r="H281" s="69" t="s">
        <v>379</v>
      </c>
      <c r="I281" s="70"/>
      <c r="J281" s="70"/>
      <c r="K281" s="69" t="s">
        <v>4416</v>
      </c>
      <c r="L281" s="73">
        <v>1</v>
      </c>
      <c r="M281" s="74">
        <v>3494.765380859375</v>
      </c>
      <c r="N281" s="74">
        <v>2349.149658203125</v>
      </c>
      <c r="O281" s="75"/>
      <c r="P281" s="76"/>
      <c r="Q281" s="76"/>
      <c r="R281" s="86"/>
      <c r="S281" s="48">
        <v>0</v>
      </c>
      <c r="T281" s="48">
        <v>1</v>
      </c>
      <c r="U281" s="49">
        <v>0</v>
      </c>
      <c r="V281" s="49">
        <v>0.002033</v>
      </c>
      <c r="W281" s="49">
        <v>0.000492</v>
      </c>
      <c r="X281" s="49">
        <v>0.510909</v>
      </c>
      <c r="Y281" s="49">
        <v>0</v>
      </c>
      <c r="Z281" s="49">
        <v>0</v>
      </c>
      <c r="AA281" s="71">
        <v>281</v>
      </c>
      <c r="AB281" s="71"/>
      <c r="AC281" s="72"/>
      <c r="AD281" s="78" t="s">
        <v>2257</v>
      </c>
      <c r="AE281" s="78">
        <v>5001</v>
      </c>
      <c r="AF281" s="78">
        <v>916</v>
      </c>
      <c r="AG281" s="78">
        <v>67462</v>
      </c>
      <c r="AH281" s="78">
        <v>49199</v>
      </c>
      <c r="AI281" s="78"/>
      <c r="AJ281" s="78"/>
      <c r="AK281" s="78"/>
      <c r="AL281" s="78"/>
      <c r="AM281" s="78"/>
      <c r="AN281" s="80">
        <v>41580.15553240741</v>
      </c>
      <c r="AO281" s="83" t="s">
        <v>3423</v>
      </c>
      <c r="AP281" s="78" t="b">
        <v>0</v>
      </c>
      <c r="AQ281" s="78" t="b">
        <v>0</v>
      </c>
      <c r="AR281" s="78" t="b">
        <v>0</v>
      </c>
      <c r="AS281" s="78" t="s">
        <v>1909</v>
      </c>
      <c r="AT281" s="78">
        <v>101</v>
      </c>
      <c r="AU281" s="83" t="s">
        <v>3576</v>
      </c>
      <c r="AV281" s="78" t="b">
        <v>0</v>
      </c>
      <c r="AW281" s="78" t="s">
        <v>3704</v>
      </c>
      <c r="AX281" s="83" t="s">
        <v>3982</v>
      </c>
      <c r="AY281" s="78" t="s">
        <v>66</v>
      </c>
      <c r="AZ281" s="78" t="str">
        <f>REPLACE(INDEX(GroupVertices[Group],MATCH(Vertices[[#This Row],[Vertex]],GroupVertices[Vertex],0)),1,1,"")</f>
        <v>2</v>
      </c>
      <c r="BA281" s="48"/>
      <c r="BB281" s="48"/>
      <c r="BC281" s="48"/>
      <c r="BD281" s="48"/>
      <c r="BE281" s="48"/>
      <c r="BF281" s="48"/>
      <c r="BG281" s="120" t="s">
        <v>5209</v>
      </c>
      <c r="BH281" s="120" t="s">
        <v>5209</v>
      </c>
      <c r="BI281" s="120" t="s">
        <v>5323</v>
      </c>
      <c r="BJ281" s="120" t="s">
        <v>5323</v>
      </c>
      <c r="BK281" s="120">
        <v>0</v>
      </c>
      <c r="BL281" s="123">
        <v>0</v>
      </c>
      <c r="BM281" s="120">
        <v>2</v>
      </c>
      <c r="BN281" s="123">
        <v>7.142857142857143</v>
      </c>
      <c r="BO281" s="120">
        <v>0</v>
      </c>
      <c r="BP281" s="123">
        <v>0</v>
      </c>
      <c r="BQ281" s="120">
        <v>26</v>
      </c>
      <c r="BR281" s="123">
        <v>92.85714285714286</v>
      </c>
      <c r="BS281" s="120">
        <v>28</v>
      </c>
      <c r="BT281" s="2"/>
      <c r="BU281" s="3"/>
      <c r="BV281" s="3"/>
      <c r="BW281" s="3"/>
      <c r="BX281" s="3"/>
    </row>
    <row r="282" spans="1:76" ht="15">
      <c r="A282" s="64" t="s">
        <v>380</v>
      </c>
      <c r="B282" s="65"/>
      <c r="C282" s="65" t="s">
        <v>64</v>
      </c>
      <c r="D282" s="66">
        <v>162.18741639209603</v>
      </c>
      <c r="E282" s="68"/>
      <c r="F282" s="100" t="s">
        <v>1009</v>
      </c>
      <c r="G282" s="65"/>
      <c r="H282" s="69" t="s">
        <v>380</v>
      </c>
      <c r="I282" s="70"/>
      <c r="J282" s="70"/>
      <c r="K282" s="69" t="s">
        <v>4417</v>
      </c>
      <c r="L282" s="73">
        <v>1</v>
      </c>
      <c r="M282" s="74">
        <v>1960.58544921875</v>
      </c>
      <c r="N282" s="74">
        <v>2744.53173828125</v>
      </c>
      <c r="O282" s="75"/>
      <c r="P282" s="76"/>
      <c r="Q282" s="76"/>
      <c r="R282" s="86"/>
      <c r="S282" s="48">
        <v>0</v>
      </c>
      <c r="T282" s="48">
        <v>1</v>
      </c>
      <c r="U282" s="49">
        <v>0</v>
      </c>
      <c r="V282" s="49">
        <v>0.002033</v>
      </c>
      <c r="W282" s="49">
        <v>0.000492</v>
      </c>
      <c r="X282" s="49">
        <v>0.510909</v>
      </c>
      <c r="Y282" s="49">
        <v>0</v>
      </c>
      <c r="Z282" s="49">
        <v>0</v>
      </c>
      <c r="AA282" s="71">
        <v>282</v>
      </c>
      <c r="AB282" s="71"/>
      <c r="AC282" s="72"/>
      <c r="AD282" s="78" t="s">
        <v>2258</v>
      </c>
      <c r="AE282" s="78">
        <v>1570</v>
      </c>
      <c r="AF282" s="78">
        <v>538</v>
      </c>
      <c r="AG282" s="78">
        <v>230</v>
      </c>
      <c r="AH282" s="78">
        <v>17483</v>
      </c>
      <c r="AI282" s="78"/>
      <c r="AJ282" s="78" t="s">
        <v>2640</v>
      </c>
      <c r="AK282" s="78" t="s">
        <v>2939</v>
      </c>
      <c r="AL282" s="78"/>
      <c r="AM282" s="78"/>
      <c r="AN282" s="80">
        <v>42240.62836805556</v>
      </c>
      <c r="AO282" s="83" t="s">
        <v>3424</v>
      </c>
      <c r="AP282" s="78" t="b">
        <v>0</v>
      </c>
      <c r="AQ282" s="78" t="b">
        <v>0</v>
      </c>
      <c r="AR282" s="78" t="b">
        <v>0</v>
      </c>
      <c r="AS282" s="78" t="s">
        <v>1909</v>
      </c>
      <c r="AT282" s="78">
        <v>5</v>
      </c>
      <c r="AU282" s="83" t="s">
        <v>3559</v>
      </c>
      <c r="AV282" s="78" t="b">
        <v>0</v>
      </c>
      <c r="AW282" s="78" t="s">
        <v>3704</v>
      </c>
      <c r="AX282" s="83" t="s">
        <v>3983</v>
      </c>
      <c r="AY282" s="78" t="s">
        <v>66</v>
      </c>
      <c r="AZ282" s="78" t="str">
        <f>REPLACE(INDEX(GroupVertices[Group],MATCH(Vertices[[#This Row],[Vertex]],GroupVertices[Vertex],0)),1,1,"")</f>
        <v>2</v>
      </c>
      <c r="BA282" s="48"/>
      <c r="BB282" s="48"/>
      <c r="BC282" s="48"/>
      <c r="BD282" s="48"/>
      <c r="BE282" s="48"/>
      <c r="BF282" s="48"/>
      <c r="BG282" s="120" t="s">
        <v>5209</v>
      </c>
      <c r="BH282" s="120" t="s">
        <v>5209</v>
      </c>
      <c r="BI282" s="120" t="s">
        <v>5323</v>
      </c>
      <c r="BJ282" s="120" t="s">
        <v>5323</v>
      </c>
      <c r="BK282" s="120">
        <v>0</v>
      </c>
      <c r="BL282" s="123">
        <v>0</v>
      </c>
      <c r="BM282" s="120">
        <v>2</v>
      </c>
      <c r="BN282" s="123">
        <v>7.142857142857143</v>
      </c>
      <c r="BO282" s="120">
        <v>0</v>
      </c>
      <c r="BP282" s="123">
        <v>0</v>
      </c>
      <c r="BQ282" s="120">
        <v>26</v>
      </c>
      <c r="BR282" s="123">
        <v>92.85714285714286</v>
      </c>
      <c r="BS282" s="120">
        <v>28</v>
      </c>
      <c r="BT282" s="2"/>
      <c r="BU282" s="3"/>
      <c r="BV282" s="3"/>
      <c r="BW282" s="3"/>
      <c r="BX282" s="3"/>
    </row>
    <row r="283" spans="1:76" ht="15">
      <c r="A283" s="64" t="s">
        <v>381</v>
      </c>
      <c r="B283" s="65"/>
      <c r="C283" s="65" t="s">
        <v>64</v>
      </c>
      <c r="D283" s="66">
        <v>162.3330298714569</v>
      </c>
      <c r="E283" s="68"/>
      <c r="F283" s="100" t="s">
        <v>1010</v>
      </c>
      <c r="G283" s="65"/>
      <c r="H283" s="69" t="s">
        <v>381</v>
      </c>
      <c r="I283" s="70"/>
      <c r="J283" s="70"/>
      <c r="K283" s="69" t="s">
        <v>4418</v>
      </c>
      <c r="L283" s="73">
        <v>1</v>
      </c>
      <c r="M283" s="74">
        <v>1424.0501708984375</v>
      </c>
      <c r="N283" s="74">
        <v>1761.5770263671875</v>
      </c>
      <c r="O283" s="75"/>
      <c r="P283" s="76"/>
      <c r="Q283" s="76"/>
      <c r="R283" s="86"/>
      <c r="S283" s="48">
        <v>0</v>
      </c>
      <c r="T283" s="48">
        <v>1</v>
      </c>
      <c r="U283" s="49">
        <v>0</v>
      </c>
      <c r="V283" s="49">
        <v>0.002033</v>
      </c>
      <c r="W283" s="49">
        <v>0.000492</v>
      </c>
      <c r="X283" s="49">
        <v>0.510909</v>
      </c>
      <c r="Y283" s="49">
        <v>0</v>
      </c>
      <c r="Z283" s="49">
        <v>0</v>
      </c>
      <c r="AA283" s="71">
        <v>283</v>
      </c>
      <c r="AB283" s="71"/>
      <c r="AC283" s="72"/>
      <c r="AD283" s="78" t="s">
        <v>2259</v>
      </c>
      <c r="AE283" s="78">
        <v>729</v>
      </c>
      <c r="AF283" s="78">
        <v>956</v>
      </c>
      <c r="AG283" s="78">
        <v>5144</v>
      </c>
      <c r="AH283" s="78">
        <v>5899</v>
      </c>
      <c r="AI283" s="78"/>
      <c r="AJ283" s="78" t="s">
        <v>2641</v>
      </c>
      <c r="AK283" s="78" t="s">
        <v>2940</v>
      </c>
      <c r="AL283" s="83" t="s">
        <v>3140</v>
      </c>
      <c r="AM283" s="78"/>
      <c r="AN283" s="80">
        <v>40546.818391203706</v>
      </c>
      <c r="AO283" s="83" t="s">
        <v>3425</v>
      </c>
      <c r="AP283" s="78" t="b">
        <v>0</v>
      </c>
      <c r="AQ283" s="78" t="b">
        <v>0</v>
      </c>
      <c r="AR283" s="78" t="b">
        <v>1</v>
      </c>
      <c r="AS283" s="78" t="s">
        <v>1909</v>
      </c>
      <c r="AT283" s="78">
        <v>29</v>
      </c>
      <c r="AU283" s="83" t="s">
        <v>3565</v>
      </c>
      <c r="AV283" s="78" t="b">
        <v>0</v>
      </c>
      <c r="AW283" s="78" t="s">
        <v>3704</v>
      </c>
      <c r="AX283" s="83" t="s">
        <v>3984</v>
      </c>
      <c r="AY283" s="78" t="s">
        <v>66</v>
      </c>
      <c r="AZ283" s="78" t="str">
        <f>REPLACE(INDEX(GroupVertices[Group],MATCH(Vertices[[#This Row],[Vertex]],GroupVertices[Vertex],0)),1,1,"")</f>
        <v>2</v>
      </c>
      <c r="BA283" s="48"/>
      <c r="BB283" s="48"/>
      <c r="BC283" s="48"/>
      <c r="BD283" s="48"/>
      <c r="BE283" s="48"/>
      <c r="BF283" s="48"/>
      <c r="BG283" s="120" t="s">
        <v>5209</v>
      </c>
      <c r="BH283" s="120" t="s">
        <v>5209</v>
      </c>
      <c r="BI283" s="120" t="s">
        <v>5323</v>
      </c>
      <c r="BJ283" s="120" t="s">
        <v>5323</v>
      </c>
      <c r="BK283" s="120">
        <v>0</v>
      </c>
      <c r="BL283" s="123">
        <v>0</v>
      </c>
      <c r="BM283" s="120">
        <v>2</v>
      </c>
      <c r="BN283" s="123">
        <v>7.142857142857143</v>
      </c>
      <c r="BO283" s="120">
        <v>0</v>
      </c>
      <c r="BP283" s="123">
        <v>0</v>
      </c>
      <c r="BQ283" s="120">
        <v>26</v>
      </c>
      <c r="BR283" s="123">
        <v>92.85714285714286</v>
      </c>
      <c r="BS283" s="120">
        <v>28</v>
      </c>
      <c r="BT283" s="2"/>
      <c r="BU283" s="3"/>
      <c r="BV283" s="3"/>
      <c r="BW283" s="3"/>
      <c r="BX283" s="3"/>
    </row>
    <row r="284" spans="1:76" ht="15">
      <c r="A284" s="64" t="s">
        <v>382</v>
      </c>
      <c r="B284" s="65"/>
      <c r="C284" s="65" t="s">
        <v>64</v>
      </c>
      <c r="D284" s="66">
        <v>162.17592059109384</v>
      </c>
      <c r="E284" s="68"/>
      <c r="F284" s="100" t="s">
        <v>1011</v>
      </c>
      <c r="G284" s="65"/>
      <c r="H284" s="69" t="s">
        <v>382</v>
      </c>
      <c r="I284" s="70"/>
      <c r="J284" s="70"/>
      <c r="K284" s="69" t="s">
        <v>4419</v>
      </c>
      <c r="L284" s="73">
        <v>1</v>
      </c>
      <c r="M284" s="74">
        <v>9255.0849609375</v>
      </c>
      <c r="N284" s="74">
        <v>2540.92236328125</v>
      </c>
      <c r="O284" s="75"/>
      <c r="P284" s="76"/>
      <c r="Q284" s="76"/>
      <c r="R284" s="86"/>
      <c r="S284" s="48">
        <v>0</v>
      </c>
      <c r="T284" s="48">
        <v>1</v>
      </c>
      <c r="U284" s="49">
        <v>0</v>
      </c>
      <c r="V284" s="49">
        <v>1</v>
      </c>
      <c r="W284" s="49">
        <v>0</v>
      </c>
      <c r="X284" s="49">
        <v>0.999999</v>
      </c>
      <c r="Y284" s="49">
        <v>0</v>
      </c>
      <c r="Z284" s="49">
        <v>0</v>
      </c>
      <c r="AA284" s="71">
        <v>284</v>
      </c>
      <c r="AB284" s="71"/>
      <c r="AC284" s="72"/>
      <c r="AD284" s="78" t="s">
        <v>2260</v>
      </c>
      <c r="AE284" s="78">
        <v>443</v>
      </c>
      <c r="AF284" s="78">
        <v>505</v>
      </c>
      <c r="AG284" s="78">
        <v>10149</v>
      </c>
      <c r="AH284" s="78">
        <v>7148</v>
      </c>
      <c r="AI284" s="78"/>
      <c r="AJ284" s="78" t="s">
        <v>2642</v>
      </c>
      <c r="AK284" s="78" t="s">
        <v>2941</v>
      </c>
      <c r="AL284" s="78"/>
      <c r="AM284" s="78"/>
      <c r="AN284" s="80">
        <v>43113.601851851854</v>
      </c>
      <c r="AO284" s="83" t="s">
        <v>3426</v>
      </c>
      <c r="AP284" s="78" t="b">
        <v>1</v>
      </c>
      <c r="AQ284" s="78" t="b">
        <v>0</v>
      </c>
      <c r="AR284" s="78" t="b">
        <v>1</v>
      </c>
      <c r="AS284" s="78" t="s">
        <v>1909</v>
      </c>
      <c r="AT284" s="78">
        <v>2</v>
      </c>
      <c r="AU284" s="78"/>
      <c r="AV284" s="78" t="b">
        <v>0</v>
      </c>
      <c r="AW284" s="78" t="s">
        <v>3704</v>
      </c>
      <c r="AX284" s="83" t="s">
        <v>3985</v>
      </c>
      <c r="AY284" s="78" t="s">
        <v>66</v>
      </c>
      <c r="AZ284" s="78" t="str">
        <f>REPLACE(INDEX(GroupVertices[Group],MATCH(Vertices[[#This Row],[Vertex]],GroupVertices[Vertex],0)),1,1,"")</f>
        <v>34</v>
      </c>
      <c r="BA284" s="48" t="s">
        <v>799</v>
      </c>
      <c r="BB284" s="48" t="s">
        <v>799</v>
      </c>
      <c r="BC284" s="48" t="s">
        <v>818</v>
      </c>
      <c r="BD284" s="48" t="s">
        <v>818</v>
      </c>
      <c r="BE284" s="48" t="s">
        <v>843</v>
      </c>
      <c r="BF284" s="48" t="s">
        <v>843</v>
      </c>
      <c r="BG284" s="120" t="s">
        <v>5211</v>
      </c>
      <c r="BH284" s="120" t="s">
        <v>5211</v>
      </c>
      <c r="BI284" s="120" t="s">
        <v>5325</v>
      </c>
      <c r="BJ284" s="120" t="s">
        <v>5325</v>
      </c>
      <c r="BK284" s="120">
        <v>0</v>
      </c>
      <c r="BL284" s="123">
        <v>0</v>
      </c>
      <c r="BM284" s="120">
        <v>1</v>
      </c>
      <c r="BN284" s="123">
        <v>2.9411764705882355</v>
      </c>
      <c r="BO284" s="120">
        <v>0</v>
      </c>
      <c r="BP284" s="123">
        <v>0</v>
      </c>
      <c r="BQ284" s="120">
        <v>33</v>
      </c>
      <c r="BR284" s="123">
        <v>97.05882352941177</v>
      </c>
      <c r="BS284" s="120">
        <v>34</v>
      </c>
      <c r="BT284" s="2"/>
      <c r="BU284" s="3"/>
      <c r="BV284" s="3"/>
      <c r="BW284" s="3"/>
      <c r="BX284" s="3"/>
    </row>
    <row r="285" spans="1:76" ht="15">
      <c r="A285" s="64" t="s">
        <v>641</v>
      </c>
      <c r="B285" s="65"/>
      <c r="C285" s="65" t="s">
        <v>64</v>
      </c>
      <c r="D285" s="66">
        <v>185.8081522331053</v>
      </c>
      <c r="E285" s="68"/>
      <c r="F285" s="100" t="s">
        <v>3699</v>
      </c>
      <c r="G285" s="65"/>
      <c r="H285" s="69" t="s">
        <v>641</v>
      </c>
      <c r="I285" s="70"/>
      <c r="J285" s="70"/>
      <c r="K285" s="69" t="s">
        <v>4420</v>
      </c>
      <c r="L285" s="73">
        <v>1</v>
      </c>
      <c r="M285" s="74">
        <v>9255.0849609375</v>
      </c>
      <c r="N285" s="74">
        <v>2870.30126953125</v>
      </c>
      <c r="O285" s="75"/>
      <c r="P285" s="76"/>
      <c r="Q285" s="76"/>
      <c r="R285" s="86"/>
      <c r="S285" s="48">
        <v>1</v>
      </c>
      <c r="T285" s="48">
        <v>0</v>
      </c>
      <c r="U285" s="49">
        <v>0</v>
      </c>
      <c r="V285" s="49">
        <v>1</v>
      </c>
      <c r="W285" s="49">
        <v>0</v>
      </c>
      <c r="X285" s="49">
        <v>0.999999</v>
      </c>
      <c r="Y285" s="49">
        <v>0</v>
      </c>
      <c r="Z285" s="49">
        <v>0</v>
      </c>
      <c r="AA285" s="71">
        <v>285</v>
      </c>
      <c r="AB285" s="71"/>
      <c r="AC285" s="72"/>
      <c r="AD285" s="78" t="s">
        <v>2261</v>
      </c>
      <c r="AE285" s="78">
        <v>1065</v>
      </c>
      <c r="AF285" s="78">
        <v>68344</v>
      </c>
      <c r="AG285" s="78">
        <v>10027</v>
      </c>
      <c r="AH285" s="78">
        <v>6539</v>
      </c>
      <c r="AI285" s="78"/>
      <c r="AJ285" s="78" t="s">
        <v>2643</v>
      </c>
      <c r="AK285" s="78" t="s">
        <v>2942</v>
      </c>
      <c r="AL285" s="83" t="s">
        <v>3141</v>
      </c>
      <c r="AM285" s="78"/>
      <c r="AN285" s="80">
        <v>41887.58802083333</v>
      </c>
      <c r="AO285" s="83" t="s">
        <v>3427</v>
      </c>
      <c r="AP285" s="78" t="b">
        <v>0</v>
      </c>
      <c r="AQ285" s="78" t="b">
        <v>0</v>
      </c>
      <c r="AR285" s="78" t="b">
        <v>1</v>
      </c>
      <c r="AS285" s="78" t="s">
        <v>1909</v>
      </c>
      <c r="AT285" s="78">
        <v>515</v>
      </c>
      <c r="AU285" s="83" t="s">
        <v>3567</v>
      </c>
      <c r="AV285" s="78" t="b">
        <v>1</v>
      </c>
      <c r="AW285" s="78" t="s">
        <v>3704</v>
      </c>
      <c r="AX285" s="83" t="s">
        <v>3986</v>
      </c>
      <c r="AY285" s="78" t="s">
        <v>65</v>
      </c>
      <c r="AZ285" s="78" t="str">
        <f>REPLACE(INDEX(GroupVertices[Group],MATCH(Vertices[[#This Row],[Vertex]],GroupVertices[Vertex],0)),1,1,"")</f>
        <v>34</v>
      </c>
      <c r="BA285" s="48"/>
      <c r="BB285" s="48"/>
      <c r="BC285" s="48"/>
      <c r="BD285" s="48"/>
      <c r="BE285" s="48"/>
      <c r="BF285" s="48"/>
      <c r="BG285" s="48"/>
      <c r="BH285" s="48"/>
      <c r="BI285" s="48"/>
      <c r="BJ285" s="48"/>
      <c r="BK285" s="48"/>
      <c r="BL285" s="49"/>
      <c r="BM285" s="48"/>
      <c r="BN285" s="49"/>
      <c r="BO285" s="48"/>
      <c r="BP285" s="49"/>
      <c r="BQ285" s="48"/>
      <c r="BR285" s="49"/>
      <c r="BS285" s="48"/>
      <c r="BT285" s="2"/>
      <c r="BU285" s="3"/>
      <c r="BV285" s="3"/>
      <c r="BW285" s="3"/>
      <c r="BX285" s="3"/>
    </row>
    <row r="286" spans="1:76" ht="15">
      <c r="A286" s="64" t="s">
        <v>383</v>
      </c>
      <c r="B286" s="65"/>
      <c r="C286" s="65" t="s">
        <v>64</v>
      </c>
      <c r="D286" s="66">
        <v>162.1118227915666</v>
      </c>
      <c r="E286" s="68"/>
      <c r="F286" s="100" t="s">
        <v>1012</v>
      </c>
      <c r="G286" s="65"/>
      <c r="H286" s="69" t="s">
        <v>383</v>
      </c>
      <c r="I286" s="70"/>
      <c r="J286" s="70"/>
      <c r="K286" s="69" t="s">
        <v>4421</v>
      </c>
      <c r="L286" s="73">
        <v>1</v>
      </c>
      <c r="M286" s="74">
        <v>3612.374267578125</v>
      </c>
      <c r="N286" s="74">
        <v>1718.3067626953125</v>
      </c>
      <c r="O286" s="75"/>
      <c r="P286" s="76"/>
      <c r="Q286" s="76"/>
      <c r="R286" s="86"/>
      <c r="S286" s="48">
        <v>0</v>
      </c>
      <c r="T286" s="48">
        <v>1</v>
      </c>
      <c r="U286" s="49">
        <v>0</v>
      </c>
      <c r="V286" s="49">
        <v>0.002033</v>
      </c>
      <c r="W286" s="49">
        <v>0.000492</v>
      </c>
      <c r="X286" s="49">
        <v>0.510909</v>
      </c>
      <c r="Y286" s="49">
        <v>0</v>
      </c>
      <c r="Z286" s="49">
        <v>0</v>
      </c>
      <c r="AA286" s="71">
        <v>286</v>
      </c>
      <c r="AB286" s="71"/>
      <c r="AC286" s="72"/>
      <c r="AD286" s="78" t="s">
        <v>2262</v>
      </c>
      <c r="AE286" s="78">
        <v>201</v>
      </c>
      <c r="AF286" s="78">
        <v>321</v>
      </c>
      <c r="AG286" s="78">
        <v>39177</v>
      </c>
      <c r="AH286" s="78">
        <v>53025</v>
      </c>
      <c r="AI286" s="78"/>
      <c r="AJ286" s="78"/>
      <c r="AK286" s="78"/>
      <c r="AL286" s="78"/>
      <c r="AM286" s="78"/>
      <c r="AN286" s="80">
        <v>42206.79298611111</v>
      </c>
      <c r="AO286" s="78"/>
      <c r="AP286" s="78" t="b">
        <v>1</v>
      </c>
      <c r="AQ286" s="78" t="b">
        <v>0</v>
      </c>
      <c r="AR286" s="78" t="b">
        <v>0</v>
      </c>
      <c r="AS286" s="78" t="s">
        <v>1909</v>
      </c>
      <c r="AT286" s="78">
        <v>10</v>
      </c>
      <c r="AU286" s="83" t="s">
        <v>3559</v>
      </c>
      <c r="AV286" s="78" t="b">
        <v>0</v>
      </c>
      <c r="AW286" s="78" t="s">
        <v>3704</v>
      </c>
      <c r="AX286" s="83" t="s">
        <v>3987</v>
      </c>
      <c r="AY286" s="78" t="s">
        <v>66</v>
      </c>
      <c r="AZ286" s="78" t="str">
        <f>REPLACE(INDEX(GroupVertices[Group],MATCH(Vertices[[#This Row],[Vertex]],GroupVertices[Vertex],0)),1,1,"")</f>
        <v>2</v>
      </c>
      <c r="BA286" s="48"/>
      <c r="BB286" s="48"/>
      <c r="BC286" s="48"/>
      <c r="BD286" s="48"/>
      <c r="BE286" s="48"/>
      <c r="BF286" s="48"/>
      <c r="BG286" s="120" t="s">
        <v>5209</v>
      </c>
      <c r="BH286" s="120" t="s">
        <v>5209</v>
      </c>
      <c r="BI286" s="120" t="s">
        <v>5323</v>
      </c>
      <c r="BJ286" s="120" t="s">
        <v>5323</v>
      </c>
      <c r="BK286" s="120">
        <v>0</v>
      </c>
      <c r="BL286" s="123">
        <v>0</v>
      </c>
      <c r="BM286" s="120">
        <v>2</v>
      </c>
      <c r="BN286" s="123">
        <v>7.142857142857143</v>
      </c>
      <c r="BO286" s="120">
        <v>0</v>
      </c>
      <c r="BP286" s="123">
        <v>0</v>
      </c>
      <c r="BQ286" s="120">
        <v>26</v>
      </c>
      <c r="BR286" s="123">
        <v>92.85714285714286</v>
      </c>
      <c r="BS286" s="120">
        <v>28</v>
      </c>
      <c r="BT286" s="2"/>
      <c r="BU286" s="3"/>
      <c r="BV286" s="3"/>
      <c r="BW286" s="3"/>
      <c r="BX286" s="3"/>
    </row>
    <row r="287" spans="1:76" ht="15">
      <c r="A287" s="64" t="s">
        <v>384</v>
      </c>
      <c r="B287" s="65"/>
      <c r="C287" s="65" t="s">
        <v>64</v>
      </c>
      <c r="D287" s="66">
        <v>162.75663272050662</v>
      </c>
      <c r="E287" s="68"/>
      <c r="F287" s="100" t="s">
        <v>1013</v>
      </c>
      <c r="G287" s="65"/>
      <c r="H287" s="69" t="s">
        <v>384</v>
      </c>
      <c r="I287" s="70"/>
      <c r="J287" s="70"/>
      <c r="K287" s="69" t="s">
        <v>4422</v>
      </c>
      <c r="L287" s="73">
        <v>1</v>
      </c>
      <c r="M287" s="74">
        <v>2265.5234375</v>
      </c>
      <c r="N287" s="74">
        <v>387.8310241699219</v>
      </c>
      <c r="O287" s="75"/>
      <c r="P287" s="76"/>
      <c r="Q287" s="76"/>
      <c r="R287" s="86"/>
      <c r="S287" s="48">
        <v>0</v>
      </c>
      <c r="T287" s="48">
        <v>1</v>
      </c>
      <c r="U287" s="49">
        <v>0</v>
      </c>
      <c r="V287" s="49">
        <v>0.002033</v>
      </c>
      <c r="W287" s="49">
        <v>0.000492</v>
      </c>
      <c r="X287" s="49">
        <v>0.510909</v>
      </c>
      <c r="Y287" s="49">
        <v>0</v>
      </c>
      <c r="Z287" s="49">
        <v>0</v>
      </c>
      <c r="AA287" s="71">
        <v>287</v>
      </c>
      <c r="AB287" s="71"/>
      <c r="AC287" s="72"/>
      <c r="AD287" s="78" t="s">
        <v>2263</v>
      </c>
      <c r="AE287" s="78">
        <v>1221</v>
      </c>
      <c r="AF287" s="78">
        <v>2172</v>
      </c>
      <c r="AG287" s="78">
        <v>27526</v>
      </c>
      <c r="AH287" s="78">
        <v>7678</v>
      </c>
      <c r="AI287" s="78"/>
      <c r="AJ287" s="78" t="s">
        <v>2644</v>
      </c>
      <c r="AK287" s="78" t="s">
        <v>2943</v>
      </c>
      <c r="AL287" s="83" t="s">
        <v>3142</v>
      </c>
      <c r="AM287" s="78"/>
      <c r="AN287" s="80">
        <v>39863.117997685185</v>
      </c>
      <c r="AO287" s="83" t="s">
        <v>3428</v>
      </c>
      <c r="AP287" s="78" t="b">
        <v>0</v>
      </c>
      <c r="AQ287" s="78" t="b">
        <v>0</v>
      </c>
      <c r="AR287" s="78" t="b">
        <v>1</v>
      </c>
      <c r="AS287" s="78" t="s">
        <v>1909</v>
      </c>
      <c r="AT287" s="78">
        <v>27</v>
      </c>
      <c r="AU287" s="83" t="s">
        <v>3559</v>
      </c>
      <c r="AV287" s="78" t="b">
        <v>0</v>
      </c>
      <c r="AW287" s="78" t="s">
        <v>3704</v>
      </c>
      <c r="AX287" s="83" t="s">
        <v>3988</v>
      </c>
      <c r="AY287" s="78" t="s">
        <v>66</v>
      </c>
      <c r="AZ287" s="78" t="str">
        <f>REPLACE(INDEX(GroupVertices[Group],MATCH(Vertices[[#This Row],[Vertex]],GroupVertices[Vertex],0)),1,1,"")</f>
        <v>2</v>
      </c>
      <c r="BA287" s="48"/>
      <c r="BB287" s="48"/>
      <c r="BC287" s="48"/>
      <c r="BD287" s="48"/>
      <c r="BE287" s="48"/>
      <c r="BF287" s="48"/>
      <c r="BG287" s="120" t="s">
        <v>5209</v>
      </c>
      <c r="BH287" s="120" t="s">
        <v>5209</v>
      </c>
      <c r="BI287" s="120" t="s">
        <v>5323</v>
      </c>
      <c r="BJ287" s="120" t="s">
        <v>5323</v>
      </c>
      <c r="BK287" s="120">
        <v>0</v>
      </c>
      <c r="BL287" s="123">
        <v>0</v>
      </c>
      <c r="BM287" s="120">
        <v>2</v>
      </c>
      <c r="BN287" s="123">
        <v>7.142857142857143</v>
      </c>
      <c r="BO287" s="120">
        <v>0</v>
      </c>
      <c r="BP287" s="123">
        <v>0</v>
      </c>
      <c r="BQ287" s="120">
        <v>26</v>
      </c>
      <c r="BR287" s="123">
        <v>92.85714285714286</v>
      </c>
      <c r="BS287" s="120">
        <v>28</v>
      </c>
      <c r="BT287" s="2"/>
      <c r="BU287" s="3"/>
      <c r="BV287" s="3"/>
      <c r="BW287" s="3"/>
      <c r="BX287" s="3"/>
    </row>
    <row r="288" spans="1:76" ht="15">
      <c r="A288" s="64" t="s">
        <v>385</v>
      </c>
      <c r="B288" s="65"/>
      <c r="C288" s="65" t="s">
        <v>64</v>
      </c>
      <c r="D288" s="66">
        <v>162.2358380993476</v>
      </c>
      <c r="E288" s="68"/>
      <c r="F288" s="100" t="s">
        <v>1014</v>
      </c>
      <c r="G288" s="65"/>
      <c r="H288" s="69" t="s">
        <v>385</v>
      </c>
      <c r="I288" s="70"/>
      <c r="J288" s="70"/>
      <c r="K288" s="69" t="s">
        <v>4423</v>
      </c>
      <c r="L288" s="73">
        <v>1</v>
      </c>
      <c r="M288" s="74">
        <v>2763.05224609375</v>
      </c>
      <c r="N288" s="74">
        <v>560.7184448242188</v>
      </c>
      <c r="O288" s="75"/>
      <c r="P288" s="76"/>
      <c r="Q288" s="76"/>
      <c r="R288" s="86"/>
      <c r="S288" s="48">
        <v>0</v>
      </c>
      <c r="T288" s="48">
        <v>1</v>
      </c>
      <c r="U288" s="49">
        <v>0</v>
      </c>
      <c r="V288" s="49">
        <v>0.002033</v>
      </c>
      <c r="W288" s="49">
        <v>0.000492</v>
      </c>
      <c r="X288" s="49">
        <v>0.510909</v>
      </c>
      <c r="Y288" s="49">
        <v>0</v>
      </c>
      <c r="Z288" s="49">
        <v>0</v>
      </c>
      <c r="AA288" s="71">
        <v>288</v>
      </c>
      <c r="AB288" s="71"/>
      <c r="AC288" s="72"/>
      <c r="AD288" s="78" t="s">
        <v>2264</v>
      </c>
      <c r="AE288" s="78">
        <v>711</v>
      </c>
      <c r="AF288" s="78">
        <v>677</v>
      </c>
      <c r="AG288" s="78">
        <v>23548</v>
      </c>
      <c r="AH288" s="78">
        <v>16653</v>
      </c>
      <c r="AI288" s="78"/>
      <c r="AJ288" s="78" t="s">
        <v>2645</v>
      </c>
      <c r="AK288" s="78" t="s">
        <v>2944</v>
      </c>
      <c r="AL288" s="83" t="s">
        <v>3143</v>
      </c>
      <c r="AM288" s="78"/>
      <c r="AN288" s="80">
        <v>40481.807592592595</v>
      </c>
      <c r="AO288" s="83" t="s">
        <v>3429</v>
      </c>
      <c r="AP288" s="78" t="b">
        <v>0</v>
      </c>
      <c r="AQ288" s="78" t="b">
        <v>0</v>
      </c>
      <c r="AR288" s="78" t="b">
        <v>0</v>
      </c>
      <c r="AS288" s="78" t="s">
        <v>1909</v>
      </c>
      <c r="AT288" s="78">
        <v>38</v>
      </c>
      <c r="AU288" s="83" t="s">
        <v>3569</v>
      </c>
      <c r="AV288" s="78" t="b">
        <v>0</v>
      </c>
      <c r="AW288" s="78" t="s">
        <v>3704</v>
      </c>
      <c r="AX288" s="83" t="s">
        <v>3989</v>
      </c>
      <c r="AY288" s="78" t="s">
        <v>66</v>
      </c>
      <c r="AZ288" s="78" t="str">
        <f>REPLACE(INDEX(GroupVertices[Group],MATCH(Vertices[[#This Row],[Vertex]],GroupVertices[Vertex],0)),1,1,"")</f>
        <v>2</v>
      </c>
      <c r="BA288" s="48"/>
      <c r="BB288" s="48"/>
      <c r="BC288" s="48"/>
      <c r="BD288" s="48"/>
      <c r="BE288" s="48"/>
      <c r="BF288" s="48"/>
      <c r="BG288" s="120" t="s">
        <v>5209</v>
      </c>
      <c r="BH288" s="120" t="s">
        <v>5209</v>
      </c>
      <c r="BI288" s="120" t="s">
        <v>5323</v>
      </c>
      <c r="BJ288" s="120" t="s">
        <v>5323</v>
      </c>
      <c r="BK288" s="120">
        <v>0</v>
      </c>
      <c r="BL288" s="123">
        <v>0</v>
      </c>
      <c r="BM288" s="120">
        <v>2</v>
      </c>
      <c r="BN288" s="123">
        <v>7.142857142857143</v>
      </c>
      <c r="BO288" s="120">
        <v>0</v>
      </c>
      <c r="BP288" s="123">
        <v>0</v>
      </c>
      <c r="BQ288" s="120">
        <v>26</v>
      </c>
      <c r="BR288" s="123">
        <v>92.85714285714286</v>
      </c>
      <c r="BS288" s="120">
        <v>28</v>
      </c>
      <c r="BT288" s="2"/>
      <c r="BU288" s="3"/>
      <c r="BV288" s="3"/>
      <c r="BW288" s="3"/>
      <c r="BX288" s="3"/>
    </row>
    <row r="289" spans="1:76" ht="15">
      <c r="A289" s="64" t="s">
        <v>386</v>
      </c>
      <c r="B289" s="65"/>
      <c r="C289" s="65" t="s">
        <v>64</v>
      </c>
      <c r="D289" s="66">
        <v>162.55110173289202</v>
      </c>
      <c r="E289" s="68"/>
      <c r="F289" s="100" t="s">
        <v>1015</v>
      </c>
      <c r="G289" s="65"/>
      <c r="H289" s="69" t="s">
        <v>386</v>
      </c>
      <c r="I289" s="70"/>
      <c r="J289" s="70"/>
      <c r="K289" s="69" t="s">
        <v>4424</v>
      </c>
      <c r="L289" s="73">
        <v>1</v>
      </c>
      <c r="M289" s="74">
        <v>522.5376586914062</v>
      </c>
      <c r="N289" s="74">
        <v>1873.319091796875</v>
      </c>
      <c r="O289" s="75"/>
      <c r="P289" s="76"/>
      <c r="Q289" s="76"/>
      <c r="R289" s="86"/>
      <c r="S289" s="48">
        <v>0</v>
      </c>
      <c r="T289" s="48">
        <v>1</v>
      </c>
      <c r="U289" s="49">
        <v>0</v>
      </c>
      <c r="V289" s="49">
        <v>0.002033</v>
      </c>
      <c r="W289" s="49">
        <v>0.000492</v>
      </c>
      <c r="X289" s="49">
        <v>0.510909</v>
      </c>
      <c r="Y289" s="49">
        <v>0</v>
      </c>
      <c r="Z289" s="49">
        <v>0</v>
      </c>
      <c r="AA289" s="71">
        <v>289</v>
      </c>
      <c r="AB289" s="71"/>
      <c r="AC289" s="72"/>
      <c r="AD289" s="78" t="s">
        <v>2265</v>
      </c>
      <c r="AE289" s="78">
        <v>1640</v>
      </c>
      <c r="AF289" s="78">
        <v>1582</v>
      </c>
      <c r="AG289" s="78">
        <v>17976</v>
      </c>
      <c r="AH289" s="78">
        <v>2187</v>
      </c>
      <c r="AI289" s="78"/>
      <c r="AJ289" s="78" t="s">
        <v>2646</v>
      </c>
      <c r="AK289" s="78"/>
      <c r="AL289" s="83" t="s">
        <v>3144</v>
      </c>
      <c r="AM289" s="78"/>
      <c r="AN289" s="80">
        <v>40514.00363425926</v>
      </c>
      <c r="AO289" s="83" t="s">
        <v>3430</v>
      </c>
      <c r="AP289" s="78" t="b">
        <v>1</v>
      </c>
      <c r="AQ289" s="78" t="b">
        <v>0</v>
      </c>
      <c r="AR289" s="78" t="b">
        <v>0</v>
      </c>
      <c r="AS289" s="78" t="s">
        <v>1909</v>
      </c>
      <c r="AT289" s="78">
        <v>78</v>
      </c>
      <c r="AU289" s="83" t="s">
        <v>3559</v>
      </c>
      <c r="AV289" s="78" t="b">
        <v>0</v>
      </c>
      <c r="AW289" s="78" t="s">
        <v>3704</v>
      </c>
      <c r="AX289" s="83" t="s">
        <v>3990</v>
      </c>
      <c r="AY289" s="78" t="s">
        <v>66</v>
      </c>
      <c r="AZ289" s="78" t="str">
        <f>REPLACE(INDEX(GroupVertices[Group],MATCH(Vertices[[#This Row],[Vertex]],GroupVertices[Vertex],0)),1,1,"")</f>
        <v>2</v>
      </c>
      <c r="BA289" s="48"/>
      <c r="BB289" s="48"/>
      <c r="BC289" s="48"/>
      <c r="BD289" s="48"/>
      <c r="BE289" s="48"/>
      <c r="BF289" s="48"/>
      <c r="BG289" s="120" t="s">
        <v>5209</v>
      </c>
      <c r="BH289" s="120" t="s">
        <v>5209</v>
      </c>
      <c r="BI289" s="120" t="s">
        <v>5323</v>
      </c>
      <c r="BJ289" s="120" t="s">
        <v>5323</v>
      </c>
      <c r="BK289" s="120">
        <v>0</v>
      </c>
      <c r="BL289" s="123">
        <v>0</v>
      </c>
      <c r="BM289" s="120">
        <v>2</v>
      </c>
      <c r="BN289" s="123">
        <v>7.142857142857143</v>
      </c>
      <c r="BO289" s="120">
        <v>0</v>
      </c>
      <c r="BP289" s="123">
        <v>0</v>
      </c>
      <c r="BQ289" s="120">
        <v>26</v>
      </c>
      <c r="BR289" s="123">
        <v>92.85714285714286</v>
      </c>
      <c r="BS289" s="120">
        <v>28</v>
      </c>
      <c r="BT289" s="2"/>
      <c r="BU289" s="3"/>
      <c r="BV289" s="3"/>
      <c r="BW289" s="3"/>
      <c r="BX289" s="3"/>
    </row>
    <row r="290" spans="1:76" ht="15">
      <c r="A290" s="64" t="s">
        <v>387</v>
      </c>
      <c r="B290" s="65"/>
      <c r="C290" s="65" t="s">
        <v>64</v>
      </c>
      <c r="D290" s="66">
        <v>162.71204294692245</v>
      </c>
      <c r="E290" s="68"/>
      <c r="F290" s="100" t="s">
        <v>1016</v>
      </c>
      <c r="G290" s="65"/>
      <c r="H290" s="69" t="s">
        <v>387</v>
      </c>
      <c r="I290" s="70"/>
      <c r="J290" s="70"/>
      <c r="K290" s="69" t="s">
        <v>4425</v>
      </c>
      <c r="L290" s="73">
        <v>1</v>
      </c>
      <c r="M290" s="74">
        <v>194.9122772216797</v>
      </c>
      <c r="N290" s="74">
        <v>1958.8824462890625</v>
      </c>
      <c r="O290" s="75"/>
      <c r="P290" s="76"/>
      <c r="Q290" s="76"/>
      <c r="R290" s="86"/>
      <c r="S290" s="48">
        <v>0</v>
      </c>
      <c r="T290" s="48">
        <v>1</v>
      </c>
      <c r="U290" s="49">
        <v>0</v>
      </c>
      <c r="V290" s="49">
        <v>0.002033</v>
      </c>
      <c r="W290" s="49">
        <v>0.000492</v>
      </c>
      <c r="X290" s="49">
        <v>0.510909</v>
      </c>
      <c r="Y290" s="49">
        <v>0</v>
      </c>
      <c r="Z290" s="49">
        <v>0</v>
      </c>
      <c r="AA290" s="71">
        <v>290</v>
      </c>
      <c r="AB290" s="71"/>
      <c r="AC290" s="72"/>
      <c r="AD290" s="78" t="s">
        <v>2266</v>
      </c>
      <c r="AE290" s="78">
        <v>667</v>
      </c>
      <c r="AF290" s="78">
        <v>2044</v>
      </c>
      <c r="AG290" s="78">
        <v>10632</v>
      </c>
      <c r="AH290" s="78">
        <v>39034</v>
      </c>
      <c r="AI290" s="78"/>
      <c r="AJ290" s="78" t="s">
        <v>2647</v>
      </c>
      <c r="AK290" s="78" t="s">
        <v>2945</v>
      </c>
      <c r="AL290" s="78"/>
      <c r="AM290" s="78"/>
      <c r="AN290" s="80">
        <v>41219.724224537036</v>
      </c>
      <c r="AO290" s="83" t="s">
        <v>3431</v>
      </c>
      <c r="AP290" s="78" t="b">
        <v>1</v>
      </c>
      <c r="AQ290" s="78" t="b">
        <v>0</v>
      </c>
      <c r="AR290" s="78" t="b">
        <v>0</v>
      </c>
      <c r="AS290" s="78" t="s">
        <v>1909</v>
      </c>
      <c r="AT290" s="78">
        <v>32</v>
      </c>
      <c r="AU290" s="83" t="s">
        <v>3559</v>
      </c>
      <c r="AV290" s="78" t="b">
        <v>0</v>
      </c>
      <c r="AW290" s="78" t="s">
        <v>3704</v>
      </c>
      <c r="AX290" s="83" t="s">
        <v>3991</v>
      </c>
      <c r="AY290" s="78" t="s">
        <v>66</v>
      </c>
      <c r="AZ290" s="78" t="str">
        <f>REPLACE(INDEX(GroupVertices[Group],MATCH(Vertices[[#This Row],[Vertex]],GroupVertices[Vertex],0)),1,1,"")</f>
        <v>2</v>
      </c>
      <c r="BA290" s="48"/>
      <c r="BB290" s="48"/>
      <c r="BC290" s="48"/>
      <c r="BD290" s="48"/>
      <c r="BE290" s="48"/>
      <c r="BF290" s="48"/>
      <c r="BG290" s="120" t="s">
        <v>5209</v>
      </c>
      <c r="BH290" s="120" t="s">
        <v>5209</v>
      </c>
      <c r="BI290" s="120" t="s">
        <v>5323</v>
      </c>
      <c r="BJ290" s="120" t="s">
        <v>5323</v>
      </c>
      <c r="BK290" s="120">
        <v>0</v>
      </c>
      <c r="BL290" s="123">
        <v>0</v>
      </c>
      <c r="BM290" s="120">
        <v>2</v>
      </c>
      <c r="BN290" s="123">
        <v>7.142857142857143</v>
      </c>
      <c r="BO290" s="120">
        <v>0</v>
      </c>
      <c r="BP290" s="123">
        <v>0</v>
      </c>
      <c r="BQ290" s="120">
        <v>26</v>
      </c>
      <c r="BR290" s="123">
        <v>92.85714285714286</v>
      </c>
      <c r="BS290" s="120">
        <v>28</v>
      </c>
      <c r="BT290" s="2"/>
      <c r="BU290" s="3"/>
      <c r="BV290" s="3"/>
      <c r="BW290" s="3"/>
      <c r="BX290" s="3"/>
    </row>
    <row r="291" spans="1:76" ht="15">
      <c r="A291" s="64" t="s">
        <v>388</v>
      </c>
      <c r="B291" s="65"/>
      <c r="C291" s="65" t="s">
        <v>64</v>
      </c>
      <c r="D291" s="66">
        <v>162.90956170959612</v>
      </c>
      <c r="E291" s="68"/>
      <c r="F291" s="100" t="s">
        <v>1017</v>
      </c>
      <c r="G291" s="65"/>
      <c r="H291" s="69" t="s">
        <v>388</v>
      </c>
      <c r="I291" s="70"/>
      <c r="J291" s="70"/>
      <c r="K291" s="69" t="s">
        <v>4426</v>
      </c>
      <c r="L291" s="73">
        <v>1</v>
      </c>
      <c r="M291" s="74">
        <v>617.2371215820312</v>
      </c>
      <c r="N291" s="74">
        <v>1437.15380859375</v>
      </c>
      <c r="O291" s="75"/>
      <c r="P291" s="76"/>
      <c r="Q291" s="76"/>
      <c r="R291" s="86"/>
      <c r="S291" s="48">
        <v>0</v>
      </c>
      <c r="T291" s="48">
        <v>1</v>
      </c>
      <c r="U291" s="49">
        <v>0</v>
      </c>
      <c r="V291" s="49">
        <v>0.002033</v>
      </c>
      <c r="W291" s="49">
        <v>0.000492</v>
      </c>
      <c r="X291" s="49">
        <v>0.510909</v>
      </c>
      <c r="Y291" s="49">
        <v>0</v>
      </c>
      <c r="Z291" s="49">
        <v>0</v>
      </c>
      <c r="AA291" s="71">
        <v>291</v>
      </c>
      <c r="AB291" s="71"/>
      <c r="AC291" s="72"/>
      <c r="AD291" s="78" t="s">
        <v>2267</v>
      </c>
      <c r="AE291" s="78">
        <v>3471</v>
      </c>
      <c r="AF291" s="78">
        <v>2611</v>
      </c>
      <c r="AG291" s="78">
        <v>7993</v>
      </c>
      <c r="AH291" s="78">
        <v>5156</v>
      </c>
      <c r="AI291" s="78"/>
      <c r="AJ291" s="78" t="s">
        <v>2648</v>
      </c>
      <c r="AK291" s="78" t="s">
        <v>2946</v>
      </c>
      <c r="AL291" s="78"/>
      <c r="AM291" s="78"/>
      <c r="AN291" s="80">
        <v>41149.78611111111</v>
      </c>
      <c r="AO291" s="83" t="s">
        <v>3432</v>
      </c>
      <c r="AP291" s="78" t="b">
        <v>0</v>
      </c>
      <c r="AQ291" s="78" t="b">
        <v>0</v>
      </c>
      <c r="AR291" s="78" t="b">
        <v>0</v>
      </c>
      <c r="AS291" s="78" t="s">
        <v>1909</v>
      </c>
      <c r="AT291" s="78">
        <v>79</v>
      </c>
      <c r="AU291" s="83" t="s">
        <v>3566</v>
      </c>
      <c r="AV291" s="78" t="b">
        <v>0</v>
      </c>
      <c r="AW291" s="78" t="s">
        <v>3704</v>
      </c>
      <c r="AX291" s="83" t="s">
        <v>3992</v>
      </c>
      <c r="AY291" s="78" t="s">
        <v>66</v>
      </c>
      <c r="AZ291" s="78" t="str">
        <f>REPLACE(INDEX(GroupVertices[Group],MATCH(Vertices[[#This Row],[Vertex]],GroupVertices[Vertex],0)),1,1,"")</f>
        <v>2</v>
      </c>
      <c r="BA291" s="48"/>
      <c r="BB291" s="48"/>
      <c r="BC291" s="48"/>
      <c r="BD291" s="48"/>
      <c r="BE291" s="48"/>
      <c r="BF291" s="48"/>
      <c r="BG291" s="120" t="s">
        <v>5209</v>
      </c>
      <c r="BH291" s="120" t="s">
        <v>5209</v>
      </c>
      <c r="BI291" s="120" t="s">
        <v>5323</v>
      </c>
      <c r="BJ291" s="120" t="s">
        <v>5323</v>
      </c>
      <c r="BK291" s="120">
        <v>0</v>
      </c>
      <c r="BL291" s="123">
        <v>0</v>
      </c>
      <c r="BM291" s="120">
        <v>2</v>
      </c>
      <c r="BN291" s="123">
        <v>7.142857142857143</v>
      </c>
      <c r="BO291" s="120">
        <v>0</v>
      </c>
      <c r="BP291" s="123">
        <v>0</v>
      </c>
      <c r="BQ291" s="120">
        <v>26</v>
      </c>
      <c r="BR291" s="123">
        <v>92.85714285714286</v>
      </c>
      <c r="BS291" s="120">
        <v>28</v>
      </c>
      <c r="BT291" s="2"/>
      <c r="BU291" s="3"/>
      <c r="BV291" s="3"/>
      <c r="BW291" s="3"/>
      <c r="BX291" s="3"/>
    </row>
    <row r="292" spans="1:76" ht="15">
      <c r="A292" s="64" t="s">
        <v>389</v>
      </c>
      <c r="B292" s="65"/>
      <c r="C292" s="65" t="s">
        <v>64</v>
      </c>
      <c r="D292" s="66">
        <v>170.71973923895087</v>
      </c>
      <c r="E292" s="68"/>
      <c r="F292" s="100" t="s">
        <v>1018</v>
      </c>
      <c r="G292" s="65"/>
      <c r="H292" s="69" t="s">
        <v>389</v>
      </c>
      <c r="I292" s="70"/>
      <c r="J292" s="70"/>
      <c r="K292" s="69" t="s">
        <v>4427</v>
      </c>
      <c r="L292" s="73">
        <v>1</v>
      </c>
      <c r="M292" s="74">
        <v>3253.61962890625</v>
      </c>
      <c r="N292" s="74">
        <v>2691.70703125</v>
      </c>
      <c r="O292" s="75"/>
      <c r="P292" s="76"/>
      <c r="Q292" s="76"/>
      <c r="R292" s="86"/>
      <c r="S292" s="48">
        <v>0</v>
      </c>
      <c r="T292" s="48">
        <v>1</v>
      </c>
      <c r="U292" s="49">
        <v>0</v>
      </c>
      <c r="V292" s="49">
        <v>0.002033</v>
      </c>
      <c r="W292" s="49">
        <v>0.000492</v>
      </c>
      <c r="X292" s="49">
        <v>0.510909</v>
      </c>
      <c r="Y292" s="49">
        <v>0</v>
      </c>
      <c r="Z292" s="49">
        <v>0</v>
      </c>
      <c r="AA292" s="71">
        <v>292</v>
      </c>
      <c r="AB292" s="71"/>
      <c r="AC292" s="72"/>
      <c r="AD292" s="78" t="s">
        <v>2268</v>
      </c>
      <c r="AE292" s="78">
        <v>1178</v>
      </c>
      <c r="AF292" s="78">
        <v>25031</v>
      </c>
      <c r="AG292" s="78">
        <v>20372</v>
      </c>
      <c r="AH292" s="78">
        <v>12397</v>
      </c>
      <c r="AI292" s="78"/>
      <c r="AJ292" s="78" t="s">
        <v>2649</v>
      </c>
      <c r="AK292" s="78" t="s">
        <v>2947</v>
      </c>
      <c r="AL292" s="83" t="s">
        <v>3145</v>
      </c>
      <c r="AM292" s="78"/>
      <c r="AN292" s="80">
        <v>40213.20946759259</v>
      </c>
      <c r="AO292" s="83" t="s">
        <v>3433</v>
      </c>
      <c r="AP292" s="78" t="b">
        <v>0</v>
      </c>
      <c r="AQ292" s="78" t="b">
        <v>0</v>
      </c>
      <c r="AR292" s="78" t="b">
        <v>1</v>
      </c>
      <c r="AS292" s="78" t="s">
        <v>1909</v>
      </c>
      <c r="AT292" s="78">
        <v>709</v>
      </c>
      <c r="AU292" s="83" t="s">
        <v>3559</v>
      </c>
      <c r="AV292" s="78" t="b">
        <v>0</v>
      </c>
      <c r="AW292" s="78" t="s">
        <v>3704</v>
      </c>
      <c r="AX292" s="83" t="s">
        <v>3993</v>
      </c>
      <c r="AY292" s="78" t="s">
        <v>66</v>
      </c>
      <c r="AZ292" s="78" t="str">
        <f>REPLACE(INDEX(GroupVertices[Group],MATCH(Vertices[[#This Row],[Vertex]],GroupVertices[Vertex],0)),1,1,"")</f>
        <v>2</v>
      </c>
      <c r="BA292" s="48"/>
      <c r="BB292" s="48"/>
      <c r="BC292" s="48"/>
      <c r="BD292" s="48"/>
      <c r="BE292" s="48"/>
      <c r="BF292" s="48"/>
      <c r="BG292" s="120" t="s">
        <v>5209</v>
      </c>
      <c r="BH292" s="120" t="s">
        <v>5209</v>
      </c>
      <c r="BI292" s="120" t="s">
        <v>5323</v>
      </c>
      <c r="BJ292" s="120" t="s">
        <v>5323</v>
      </c>
      <c r="BK292" s="120">
        <v>0</v>
      </c>
      <c r="BL292" s="123">
        <v>0</v>
      </c>
      <c r="BM292" s="120">
        <v>2</v>
      </c>
      <c r="BN292" s="123">
        <v>7.142857142857143</v>
      </c>
      <c r="BO292" s="120">
        <v>0</v>
      </c>
      <c r="BP292" s="123">
        <v>0</v>
      </c>
      <c r="BQ292" s="120">
        <v>26</v>
      </c>
      <c r="BR292" s="123">
        <v>92.85714285714286</v>
      </c>
      <c r="BS292" s="120">
        <v>28</v>
      </c>
      <c r="BT292" s="2"/>
      <c r="BU292" s="3"/>
      <c r="BV292" s="3"/>
      <c r="BW292" s="3"/>
      <c r="BX292" s="3"/>
    </row>
    <row r="293" spans="1:76" ht="15">
      <c r="A293" s="64" t="s">
        <v>390</v>
      </c>
      <c r="B293" s="65"/>
      <c r="C293" s="65" t="s">
        <v>64</v>
      </c>
      <c r="D293" s="66">
        <v>162.12018337411362</v>
      </c>
      <c r="E293" s="68"/>
      <c r="F293" s="100" t="s">
        <v>1019</v>
      </c>
      <c r="G293" s="65"/>
      <c r="H293" s="69" t="s">
        <v>390</v>
      </c>
      <c r="I293" s="70"/>
      <c r="J293" s="70"/>
      <c r="K293" s="69" t="s">
        <v>4428</v>
      </c>
      <c r="L293" s="73">
        <v>1</v>
      </c>
      <c r="M293" s="74">
        <v>1096.7508544921875</v>
      </c>
      <c r="N293" s="74">
        <v>2807.244384765625</v>
      </c>
      <c r="O293" s="75"/>
      <c r="P293" s="76"/>
      <c r="Q293" s="76"/>
      <c r="R293" s="86"/>
      <c r="S293" s="48">
        <v>0</v>
      </c>
      <c r="T293" s="48">
        <v>1</v>
      </c>
      <c r="U293" s="49">
        <v>0</v>
      </c>
      <c r="V293" s="49">
        <v>0.002033</v>
      </c>
      <c r="W293" s="49">
        <v>0.000492</v>
      </c>
      <c r="X293" s="49">
        <v>0.510909</v>
      </c>
      <c r="Y293" s="49">
        <v>0</v>
      </c>
      <c r="Z293" s="49">
        <v>0</v>
      </c>
      <c r="AA293" s="71">
        <v>293</v>
      </c>
      <c r="AB293" s="71"/>
      <c r="AC293" s="72"/>
      <c r="AD293" s="78" t="s">
        <v>2269</v>
      </c>
      <c r="AE293" s="78">
        <v>393</v>
      </c>
      <c r="AF293" s="78">
        <v>345</v>
      </c>
      <c r="AG293" s="78">
        <v>77064</v>
      </c>
      <c r="AH293" s="78">
        <v>542</v>
      </c>
      <c r="AI293" s="78"/>
      <c r="AJ293" s="78" t="s">
        <v>2650</v>
      </c>
      <c r="AK293" s="78" t="s">
        <v>2948</v>
      </c>
      <c r="AL293" s="78"/>
      <c r="AM293" s="78"/>
      <c r="AN293" s="80">
        <v>39665.03616898148</v>
      </c>
      <c r="AO293" s="83" t="s">
        <v>3434</v>
      </c>
      <c r="AP293" s="78" t="b">
        <v>0</v>
      </c>
      <c r="AQ293" s="78" t="b">
        <v>0</v>
      </c>
      <c r="AR293" s="78" t="b">
        <v>1</v>
      </c>
      <c r="AS293" s="78" t="s">
        <v>1909</v>
      </c>
      <c r="AT293" s="78">
        <v>28</v>
      </c>
      <c r="AU293" s="83" t="s">
        <v>3576</v>
      </c>
      <c r="AV293" s="78" t="b">
        <v>0</v>
      </c>
      <c r="AW293" s="78" t="s">
        <v>3704</v>
      </c>
      <c r="AX293" s="83" t="s">
        <v>3994</v>
      </c>
      <c r="AY293" s="78" t="s">
        <v>66</v>
      </c>
      <c r="AZ293" s="78" t="str">
        <f>REPLACE(INDEX(GroupVertices[Group],MATCH(Vertices[[#This Row],[Vertex]],GroupVertices[Vertex],0)),1,1,"")</f>
        <v>2</v>
      </c>
      <c r="BA293" s="48"/>
      <c r="BB293" s="48"/>
      <c r="BC293" s="48"/>
      <c r="BD293" s="48"/>
      <c r="BE293" s="48"/>
      <c r="BF293" s="48"/>
      <c r="BG293" s="120" t="s">
        <v>5209</v>
      </c>
      <c r="BH293" s="120" t="s">
        <v>5209</v>
      </c>
      <c r="BI293" s="120" t="s">
        <v>5323</v>
      </c>
      <c r="BJ293" s="120" t="s">
        <v>5323</v>
      </c>
      <c r="BK293" s="120">
        <v>0</v>
      </c>
      <c r="BL293" s="123">
        <v>0</v>
      </c>
      <c r="BM293" s="120">
        <v>2</v>
      </c>
      <c r="BN293" s="123">
        <v>7.142857142857143</v>
      </c>
      <c r="BO293" s="120">
        <v>0</v>
      </c>
      <c r="BP293" s="123">
        <v>0</v>
      </c>
      <c r="BQ293" s="120">
        <v>26</v>
      </c>
      <c r="BR293" s="123">
        <v>92.85714285714286</v>
      </c>
      <c r="BS293" s="120">
        <v>28</v>
      </c>
      <c r="BT293" s="2"/>
      <c r="BU293" s="3"/>
      <c r="BV293" s="3"/>
      <c r="BW293" s="3"/>
      <c r="BX293" s="3"/>
    </row>
    <row r="294" spans="1:76" ht="15">
      <c r="A294" s="64" t="s">
        <v>391</v>
      </c>
      <c r="B294" s="65"/>
      <c r="C294" s="65" t="s">
        <v>64</v>
      </c>
      <c r="D294" s="66">
        <v>162.35671818867348</v>
      </c>
      <c r="E294" s="68"/>
      <c r="F294" s="100" t="s">
        <v>1020</v>
      </c>
      <c r="G294" s="65"/>
      <c r="H294" s="69" t="s">
        <v>391</v>
      </c>
      <c r="I294" s="70"/>
      <c r="J294" s="70"/>
      <c r="K294" s="69" t="s">
        <v>4429</v>
      </c>
      <c r="L294" s="73">
        <v>1</v>
      </c>
      <c r="M294" s="74">
        <v>3413.69873046875</v>
      </c>
      <c r="N294" s="74">
        <v>1143.3929443359375</v>
      </c>
      <c r="O294" s="75"/>
      <c r="P294" s="76"/>
      <c r="Q294" s="76"/>
      <c r="R294" s="86"/>
      <c r="S294" s="48">
        <v>0</v>
      </c>
      <c r="T294" s="48">
        <v>1</v>
      </c>
      <c r="U294" s="49">
        <v>0</v>
      </c>
      <c r="V294" s="49">
        <v>0.002033</v>
      </c>
      <c r="W294" s="49">
        <v>0.000492</v>
      </c>
      <c r="X294" s="49">
        <v>0.510909</v>
      </c>
      <c r="Y294" s="49">
        <v>0</v>
      </c>
      <c r="Z294" s="49">
        <v>0</v>
      </c>
      <c r="AA294" s="71">
        <v>294</v>
      </c>
      <c r="AB294" s="71"/>
      <c r="AC294" s="72"/>
      <c r="AD294" s="78" t="s">
        <v>2270</v>
      </c>
      <c r="AE294" s="78">
        <v>2769</v>
      </c>
      <c r="AF294" s="78">
        <v>1024</v>
      </c>
      <c r="AG294" s="78">
        <v>1795</v>
      </c>
      <c r="AH294" s="78">
        <v>3643</v>
      </c>
      <c r="AI294" s="78"/>
      <c r="AJ294" s="78"/>
      <c r="AK294" s="78"/>
      <c r="AL294" s="78"/>
      <c r="AM294" s="78"/>
      <c r="AN294" s="80">
        <v>42779.072118055556</v>
      </c>
      <c r="AO294" s="83" t="s">
        <v>3435</v>
      </c>
      <c r="AP294" s="78" t="b">
        <v>1</v>
      </c>
      <c r="AQ294" s="78" t="b">
        <v>0</v>
      </c>
      <c r="AR294" s="78" t="b">
        <v>0</v>
      </c>
      <c r="AS294" s="78" t="s">
        <v>1909</v>
      </c>
      <c r="AT294" s="78">
        <v>5</v>
      </c>
      <c r="AU294" s="78"/>
      <c r="AV294" s="78" t="b">
        <v>0</v>
      </c>
      <c r="AW294" s="78" t="s">
        <v>3704</v>
      </c>
      <c r="AX294" s="83" t="s">
        <v>3995</v>
      </c>
      <c r="AY294" s="78" t="s">
        <v>66</v>
      </c>
      <c r="AZ294" s="78" t="str">
        <f>REPLACE(INDEX(GroupVertices[Group],MATCH(Vertices[[#This Row],[Vertex]],GroupVertices[Vertex],0)),1,1,"")</f>
        <v>2</v>
      </c>
      <c r="BA294" s="48"/>
      <c r="BB294" s="48"/>
      <c r="BC294" s="48"/>
      <c r="BD294" s="48"/>
      <c r="BE294" s="48"/>
      <c r="BF294" s="48"/>
      <c r="BG294" s="120" t="s">
        <v>5209</v>
      </c>
      <c r="BH294" s="120" t="s">
        <v>5209</v>
      </c>
      <c r="BI294" s="120" t="s">
        <v>5323</v>
      </c>
      <c r="BJ294" s="120" t="s">
        <v>5323</v>
      </c>
      <c r="BK294" s="120">
        <v>0</v>
      </c>
      <c r="BL294" s="123">
        <v>0</v>
      </c>
      <c r="BM294" s="120">
        <v>2</v>
      </c>
      <c r="BN294" s="123">
        <v>7.142857142857143</v>
      </c>
      <c r="BO294" s="120">
        <v>0</v>
      </c>
      <c r="BP294" s="123">
        <v>0</v>
      </c>
      <c r="BQ294" s="120">
        <v>26</v>
      </c>
      <c r="BR294" s="123">
        <v>92.85714285714286</v>
      </c>
      <c r="BS294" s="120">
        <v>28</v>
      </c>
      <c r="BT294" s="2"/>
      <c r="BU294" s="3"/>
      <c r="BV294" s="3"/>
      <c r="BW294" s="3"/>
      <c r="BX294" s="3"/>
    </row>
    <row r="295" spans="1:76" ht="15">
      <c r="A295" s="64" t="s">
        <v>392</v>
      </c>
      <c r="B295" s="65"/>
      <c r="C295" s="65" t="s">
        <v>64</v>
      </c>
      <c r="D295" s="66">
        <v>162.11844158608298</v>
      </c>
      <c r="E295" s="68"/>
      <c r="F295" s="100" t="s">
        <v>1021</v>
      </c>
      <c r="G295" s="65"/>
      <c r="H295" s="69" t="s">
        <v>392</v>
      </c>
      <c r="I295" s="70"/>
      <c r="J295" s="70"/>
      <c r="K295" s="69" t="s">
        <v>4430</v>
      </c>
      <c r="L295" s="73">
        <v>1</v>
      </c>
      <c r="M295" s="74">
        <v>1634.1046142578125</v>
      </c>
      <c r="N295" s="74">
        <v>642.1936645507812</v>
      </c>
      <c r="O295" s="75"/>
      <c r="P295" s="76"/>
      <c r="Q295" s="76"/>
      <c r="R295" s="86"/>
      <c r="S295" s="48">
        <v>0</v>
      </c>
      <c r="T295" s="48">
        <v>1</v>
      </c>
      <c r="U295" s="49">
        <v>0</v>
      </c>
      <c r="V295" s="49">
        <v>0.002033</v>
      </c>
      <c r="W295" s="49">
        <v>0.000492</v>
      </c>
      <c r="X295" s="49">
        <v>0.510909</v>
      </c>
      <c r="Y295" s="49">
        <v>0</v>
      </c>
      <c r="Z295" s="49">
        <v>0</v>
      </c>
      <c r="AA295" s="71">
        <v>295</v>
      </c>
      <c r="AB295" s="71"/>
      <c r="AC295" s="72"/>
      <c r="AD295" s="78" t="s">
        <v>2271</v>
      </c>
      <c r="AE295" s="78">
        <v>1544</v>
      </c>
      <c r="AF295" s="78">
        <v>340</v>
      </c>
      <c r="AG295" s="78">
        <v>452</v>
      </c>
      <c r="AH295" s="78">
        <v>644</v>
      </c>
      <c r="AI295" s="78"/>
      <c r="AJ295" s="78" t="s">
        <v>2651</v>
      </c>
      <c r="AK295" s="78" t="s">
        <v>2949</v>
      </c>
      <c r="AL295" s="83" t="s">
        <v>3146</v>
      </c>
      <c r="AM295" s="78"/>
      <c r="AN295" s="80">
        <v>43428.94730324074</v>
      </c>
      <c r="AO295" s="83" t="s">
        <v>3436</v>
      </c>
      <c r="AP295" s="78" t="b">
        <v>1</v>
      </c>
      <c r="AQ295" s="78" t="b">
        <v>0</v>
      </c>
      <c r="AR295" s="78" t="b">
        <v>1</v>
      </c>
      <c r="AS295" s="78" t="s">
        <v>1909</v>
      </c>
      <c r="AT295" s="78">
        <v>3</v>
      </c>
      <c r="AU295" s="78"/>
      <c r="AV295" s="78" t="b">
        <v>0</v>
      </c>
      <c r="AW295" s="78" t="s">
        <v>3704</v>
      </c>
      <c r="AX295" s="83" t="s">
        <v>3996</v>
      </c>
      <c r="AY295" s="78" t="s">
        <v>66</v>
      </c>
      <c r="AZ295" s="78" t="str">
        <f>REPLACE(INDEX(GroupVertices[Group],MATCH(Vertices[[#This Row],[Vertex]],GroupVertices[Vertex],0)),1,1,"")</f>
        <v>2</v>
      </c>
      <c r="BA295" s="48"/>
      <c r="BB295" s="48"/>
      <c r="BC295" s="48"/>
      <c r="BD295" s="48"/>
      <c r="BE295" s="48"/>
      <c r="BF295" s="48"/>
      <c r="BG295" s="120" t="s">
        <v>5209</v>
      </c>
      <c r="BH295" s="120" t="s">
        <v>5209</v>
      </c>
      <c r="BI295" s="120" t="s">
        <v>5323</v>
      </c>
      <c r="BJ295" s="120" t="s">
        <v>5323</v>
      </c>
      <c r="BK295" s="120">
        <v>0</v>
      </c>
      <c r="BL295" s="123">
        <v>0</v>
      </c>
      <c r="BM295" s="120">
        <v>2</v>
      </c>
      <c r="BN295" s="123">
        <v>7.142857142857143</v>
      </c>
      <c r="BO295" s="120">
        <v>0</v>
      </c>
      <c r="BP295" s="123">
        <v>0</v>
      </c>
      <c r="BQ295" s="120">
        <v>26</v>
      </c>
      <c r="BR295" s="123">
        <v>92.85714285714286</v>
      </c>
      <c r="BS295" s="120">
        <v>28</v>
      </c>
      <c r="BT295" s="2"/>
      <c r="BU295" s="3"/>
      <c r="BV295" s="3"/>
      <c r="BW295" s="3"/>
      <c r="BX295" s="3"/>
    </row>
    <row r="296" spans="1:76" ht="15">
      <c r="A296" s="64" t="s">
        <v>393</v>
      </c>
      <c r="B296" s="65"/>
      <c r="C296" s="65" t="s">
        <v>64</v>
      </c>
      <c r="D296" s="66">
        <v>162.11426129480947</v>
      </c>
      <c r="E296" s="68"/>
      <c r="F296" s="100" t="s">
        <v>1022</v>
      </c>
      <c r="G296" s="65"/>
      <c r="H296" s="69" t="s">
        <v>393</v>
      </c>
      <c r="I296" s="70"/>
      <c r="J296" s="70"/>
      <c r="K296" s="69" t="s">
        <v>4431</v>
      </c>
      <c r="L296" s="73">
        <v>1</v>
      </c>
      <c r="M296" s="74">
        <v>1829.2244873046875</v>
      </c>
      <c r="N296" s="74">
        <v>3192.688720703125</v>
      </c>
      <c r="O296" s="75"/>
      <c r="P296" s="76"/>
      <c r="Q296" s="76"/>
      <c r="R296" s="86"/>
      <c r="S296" s="48">
        <v>0</v>
      </c>
      <c r="T296" s="48">
        <v>1</v>
      </c>
      <c r="U296" s="49">
        <v>0</v>
      </c>
      <c r="V296" s="49">
        <v>0.002033</v>
      </c>
      <c r="W296" s="49">
        <v>0.000492</v>
      </c>
      <c r="X296" s="49">
        <v>0.510909</v>
      </c>
      <c r="Y296" s="49">
        <v>0</v>
      </c>
      <c r="Z296" s="49">
        <v>0</v>
      </c>
      <c r="AA296" s="71">
        <v>296</v>
      </c>
      <c r="AB296" s="71"/>
      <c r="AC296" s="72"/>
      <c r="AD296" s="78" t="s">
        <v>2272</v>
      </c>
      <c r="AE296" s="78">
        <v>2514</v>
      </c>
      <c r="AF296" s="78">
        <v>328</v>
      </c>
      <c r="AG296" s="78">
        <v>13232</v>
      </c>
      <c r="AH296" s="78">
        <v>41675</v>
      </c>
      <c r="AI296" s="78"/>
      <c r="AJ296" s="78" t="s">
        <v>2652</v>
      </c>
      <c r="AK296" s="78"/>
      <c r="AL296" s="78"/>
      <c r="AM296" s="78"/>
      <c r="AN296" s="80">
        <v>42651.95650462963</v>
      </c>
      <c r="AO296" s="83" t="s">
        <v>3437</v>
      </c>
      <c r="AP296" s="78" t="b">
        <v>0</v>
      </c>
      <c r="AQ296" s="78" t="b">
        <v>0</v>
      </c>
      <c r="AR296" s="78" t="b">
        <v>0</v>
      </c>
      <c r="AS296" s="78" t="s">
        <v>1909</v>
      </c>
      <c r="AT296" s="78">
        <v>9</v>
      </c>
      <c r="AU296" s="83" t="s">
        <v>3559</v>
      </c>
      <c r="AV296" s="78" t="b">
        <v>0</v>
      </c>
      <c r="AW296" s="78" t="s">
        <v>3704</v>
      </c>
      <c r="AX296" s="83" t="s">
        <v>3997</v>
      </c>
      <c r="AY296" s="78" t="s">
        <v>66</v>
      </c>
      <c r="AZ296" s="78" t="str">
        <f>REPLACE(INDEX(GroupVertices[Group],MATCH(Vertices[[#This Row],[Vertex]],GroupVertices[Vertex],0)),1,1,"")</f>
        <v>2</v>
      </c>
      <c r="BA296" s="48"/>
      <c r="BB296" s="48"/>
      <c r="BC296" s="48"/>
      <c r="BD296" s="48"/>
      <c r="BE296" s="48"/>
      <c r="BF296" s="48"/>
      <c r="BG296" s="120" t="s">
        <v>5209</v>
      </c>
      <c r="BH296" s="120" t="s">
        <v>5209</v>
      </c>
      <c r="BI296" s="120" t="s">
        <v>5323</v>
      </c>
      <c r="BJ296" s="120" t="s">
        <v>5323</v>
      </c>
      <c r="BK296" s="120">
        <v>0</v>
      </c>
      <c r="BL296" s="123">
        <v>0</v>
      </c>
      <c r="BM296" s="120">
        <v>2</v>
      </c>
      <c r="BN296" s="123">
        <v>7.142857142857143</v>
      </c>
      <c r="BO296" s="120">
        <v>0</v>
      </c>
      <c r="BP296" s="123">
        <v>0</v>
      </c>
      <c r="BQ296" s="120">
        <v>26</v>
      </c>
      <c r="BR296" s="123">
        <v>92.85714285714286</v>
      </c>
      <c r="BS296" s="120">
        <v>28</v>
      </c>
      <c r="BT296" s="2"/>
      <c r="BU296" s="3"/>
      <c r="BV296" s="3"/>
      <c r="BW296" s="3"/>
      <c r="BX296" s="3"/>
    </row>
    <row r="297" spans="1:76" ht="15">
      <c r="A297" s="64" t="s">
        <v>394</v>
      </c>
      <c r="B297" s="65"/>
      <c r="C297" s="65" t="s">
        <v>64</v>
      </c>
      <c r="D297" s="66">
        <v>162.05608557458635</v>
      </c>
      <c r="E297" s="68"/>
      <c r="F297" s="100" t="s">
        <v>1023</v>
      </c>
      <c r="G297" s="65"/>
      <c r="H297" s="69" t="s">
        <v>394</v>
      </c>
      <c r="I297" s="70"/>
      <c r="J297" s="70"/>
      <c r="K297" s="69" t="s">
        <v>4432</v>
      </c>
      <c r="L297" s="73">
        <v>1</v>
      </c>
      <c r="M297" s="74">
        <v>1878.7802734375</v>
      </c>
      <c r="N297" s="74">
        <v>2192.187255859375</v>
      </c>
      <c r="O297" s="75"/>
      <c r="P297" s="76"/>
      <c r="Q297" s="76"/>
      <c r="R297" s="86"/>
      <c r="S297" s="48">
        <v>0</v>
      </c>
      <c r="T297" s="48">
        <v>1</v>
      </c>
      <c r="U297" s="49">
        <v>0</v>
      </c>
      <c r="V297" s="49">
        <v>0.002033</v>
      </c>
      <c r="W297" s="49">
        <v>0.000492</v>
      </c>
      <c r="X297" s="49">
        <v>0.510909</v>
      </c>
      <c r="Y297" s="49">
        <v>0</v>
      </c>
      <c r="Z297" s="49">
        <v>0</v>
      </c>
      <c r="AA297" s="71">
        <v>297</v>
      </c>
      <c r="AB297" s="71"/>
      <c r="AC297" s="72"/>
      <c r="AD297" s="78" t="s">
        <v>2273</v>
      </c>
      <c r="AE297" s="78">
        <v>203</v>
      </c>
      <c r="AF297" s="78">
        <v>161</v>
      </c>
      <c r="AG297" s="78">
        <v>559</v>
      </c>
      <c r="AH297" s="78">
        <v>759</v>
      </c>
      <c r="AI297" s="78"/>
      <c r="AJ297" s="78" t="s">
        <v>2653</v>
      </c>
      <c r="AK297" s="78" t="s">
        <v>2950</v>
      </c>
      <c r="AL297" s="78"/>
      <c r="AM297" s="78"/>
      <c r="AN297" s="80">
        <v>41834.69012731482</v>
      </c>
      <c r="AO297" s="83" t="s">
        <v>3438</v>
      </c>
      <c r="AP297" s="78" t="b">
        <v>0</v>
      </c>
      <c r="AQ297" s="78" t="b">
        <v>0</v>
      </c>
      <c r="AR297" s="78" t="b">
        <v>0</v>
      </c>
      <c r="AS297" s="78" t="s">
        <v>1909</v>
      </c>
      <c r="AT297" s="78">
        <v>2</v>
      </c>
      <c r="AU297" s="83" t="s">
        <v>3559</v>
      </c>
      <c r="AV297" s="78" t="b">
        <v>0</v>
      </c>
      <c r="AW297" s="78" t="s">
        <v>3704</v>
      </c>
      <c r="AX297" s="83" t="s">
        <v>3998</v>
      </c>
      <c r="AY297" s="78" t="s">
        <v>66</v>
      </c>
      <c r="AZ297" s="78" t="str">
        <f>REPLACE(INDEX(GroupVertices[Group],MATCH(Vertices[[#This Row],[Vertex]],GroupVertices[Vertex],0)),1,1,"")</f>
        <v>2</v>
      </c>
      <c r="BA297" s="48"/>
      <c r="BB297" s="48"/>
      <c r="BC297" s="48"/>
      <c r="BD297" s="48"/>
      <c r="BE297" s="48"/>
      <c r="BF297" s="48"/>
      <c r="BG297" s="120" t="s">
        <v>5209</v>
      </c>
      <c r="BH297" s="120" t="s">
        <v>5209</v>
      </c>
      <c r="BI297" s="120" t="s">
        <v>5323</v>
      </c>
      <c r="BJ297" s="120" t="s">
        <v>5323</v>
      </c>
      <c r="BK297" s="120">
        <v>0</v>
      </c>
      <c r="BL297" s="123">
        <v>0</v>
      </c>
      <c r="BM297" s="120">
        <v>2</v>
      </c>
      <c r="BN297" s="123">
        <v>7.142857142857143</v>
      </c>
      <c r="BO297" s="120">
        <v>0</v>
      </c>
      <c r="BP297" s="123">
        <v>0</v>
      </c>
      <c r="BQ297" s="120">
        <v>26</v>
      </c>
      <c r="BR297" s="123">
        <v>92.85714285714286</v>
      </c>
      <c r="BS297" s="120">
        <v>28</v>
      </c>
      <c r="BT297" s="2"/>
      <c r="BU297" s="3"/>
      <c r="BV297" s="3"/>
      <c r="BW297" s="3"/>
      <c r="BX297" s="3"/>
    </row>
    <row r="298" spans="1:76" ht="15">
      <c r="A298" s="64" t="s">
        <v>395</v>
      </c>
      <c r="B298" s="65"/>
      <c r="C298" s="65" t="s">
        <v>64</v>
      </c>
      <c r="D298" s="66">
        <v>162.76499330305367</v>
      </c>
      <c r="E298" s="68"/>
      <c r="F298" s="100" t="s">
        <v>1024</v>
      </c>
      <c r="G298" s="65"/>
      <c r="H298" s="69" t="s">
        <v>395</v>
      </c>
      <c r="I298" s="70"/>
      <c r="J298" s="70"/>
      <c r="K298" s="69" t="s">
        <v>4433</v>
      </c>
      <c r="L298" s="73">
        <v>1</v>
      </c>
      <c r="M298" s="74">
        <v>2344.655517578125</v>
      </c>
      <c r="N298" s="74">
        <v>2421.642822265625</v>
      </c>
      <c r="O298" s="75"/>
      <c r="P298" s="76"/>
      <c r="Q298" s="76"/>
      <c r="R298" s="86"/>
      <c r="S298" s="48">
        <v>0</v>
      </c>
      <c r="T298" s="48">
        <v>1</v>
      </c>
      <c r="U298" s="49">
        <v>0</v>
      </c>
      <c r="V298" s="49">
        <v>0.002033</v>
      </c>
      <c r="W298" s="49">
        <v>0.000492</v>
      </c>
      <c r="X298" s="49">
        <v>0.510909</v>
      </c>
      <c r="Y298" s="49">
        <v>0</v>
      </c>
      <c r="Z298" s="49">
        <v>0</v>
      </c>
      <c r="AA298" s="71">
        <v>298</v>
      </c>
      <c r="AB298" s="71"/>
      <c r="AC298" s="72"/>
      <c r="AD298" s="78" t="s">
        <v>2274</v>
      </c>
      <c r="AE298" s="78">
        <v>1190</v>
      </c>
      <c r="AF298" s="78">
        <v>2196</v>
      </c>
      <c r="AG298" s="78">
        <v>49161</v>
      </c>
      <c r="AH298" s="78">
        <v>100164</v>
      </c>
      <c r="AI298" s="78"/>
      <c r="AJ298" s="78" t="s">
        <v>2654</v>
      </c>
      <c r="AK298" s="78"/>
      <c r="AL298" s="83" t="s">
        <v>3147</v>
      </c>
      <c r="AM298" s="78"/>
      <c r="AN298" s="80">
        <v>40577.04572916667</v>
      </c>
      <c r="AO298" s="83" t="s">
        <v>3439</v>
      </c>
      <c r="AP298" s="78" t="b">
        <v>0</v>
      </c>
      <c r="AQ298" s="78" t="b">
        <v>0</v>
      </c>
      <c r="AR298" s="78" t="b">
        <v>0</v>
      </c>
      <c r="AS298" s="78" t="s">
        <v>1909</v>
      </c>
      <c r="AT298" s="78">
        <v>70</v>
      </c>
      <c r="AU298" s="83" t="s">
        <v>3566</v>
      </c>
      <c r="AV298" s="78" t="b">
        <v>0</v>
      </c>
      <c r="AW298" s="78" t="s">
        <v>3704</v>
      </c>
      <c r="AX298" s="83" t="s">
        <v>3999</v>
      </c>
      <c r="AY298" s="78" t="s">
        <v>66</v>
      </c>
      <c r="AZ298" s="78" t="str">
        <f>REPLACE(INDEX(GroupVertices[Group],MATCH(Vertices[[#This Row],[Vertex]],GroupVertices[Vertex],0)),1,1,"")</f>
        <v>2</v>
      </c>
      <c r="BA298" s="48"/>
      <c r="BB298" s="48"/>
      <c r="BC298" s="48"/>
      <c r="BD298" s="48"/>
      <c r="BE298" s="48"/>
      <c r="BF298" s="48"/>
      <c r="BG298" s="120" t="s">
        <v>5209</v>
      </c>
      <c r="BH298" s="120" t="s">
        <v>5209</v>
      </c>
      <c r="BI298" s="120" t="s">
        <v>5323</v>
      </c>
      <c r="BJ298" s="120" t="s">
        <v>5323</v>
      </c>
      <c r="BK298" s="120">
        <v>0</v>
      </c>
      <c r="BL298" s="123">
        <v>0</v>
      </c>
      <c r="BM298" s="120">
        <v>2</v>
      </c>
      <c r="BN298" s="123">
        <v>7.142857142857143</v>
      </c>
      <c r="BO298" s="120">
        <v>0</v>
      </c>
      <c r="BP298" s="123">
        <v>0</v>
      </c>
      <c r="BQ298" s="120">
        <v>26</v>
      </c>
      <c r="BR298" s="123">
        <v>92.85714285714286</v>
      </c>
      <c r="BS298" s="120">
        <v>28</v>
      </c>
      <c r="BT298" s="2"/>
      <c r="BU298" s="3"/>
      <c r="BV298" s="3"/>
      <c r="BW298" s="3"/>
      <c r="BX298" s="3"/>
    </row>
    <row r="299" spans="1:76" ht="15">
      <c r="A299" s="64" t="s">
        <v>396</v>
      </c>
      <c r="B299" s="65"/>
      <c r="C299" s="65" t="s">
        <v>64</v>
      </c>
      <c r="D299" s="66">
        <v>162.90747156395938</v>
      </c>
      <c r="E299" s="68"/>
      <c r="F299" s="100" t="s">
        <v>1025</v>
      </c>
      <c r="G299" s="65"/>
      <c r="H299" s="69" t="s">
        <v>396</v>
      </c>
      <c r="I299" s="70"/>
      <c r="J299" s="70"/>
      <c r="K299" s="69" t="s">
        <v>4434</v>
      </c>
      <c r="L299" s="73">
        <v>1</v>
      </c>
      <c r="M299" s="74">
        <v>1269.8455810546875</v>
      </c>
      <c r="N299" s="74">
        <v>3140.0224609375</v>
      </c>
      <c r="O299" s="75"/>
      <c r="P299" s="76"/>
      <c r="Q299" s="76"/>
      <c r="R299" s="86"/>
      <c r="S299" s="48">
        <v>0</v>
      </c>
      <c r="T299" s="48">
        <v>1</v>
      </c>
      <c r="U299" s="49">
        <v>0</v>
      </c>
      <c r="V299" s="49">
        <v>0.002033</v>
      </c>
      <c r="W299" s="49">
        <v>0.000492</v>
      </c>
      <c r="X299" s="49">
        <v>0.510909</v>
      </c>
      <c r="Y299" s="49">
        <v>0</v>
      </c>
      <c r="Z299" s="49">
        <v>0</v>
      </c>
      <c r="AA299" s="71">
        <v>299</v>
      </c>
      <c r="AB299" s="71"/>
      <c r="AC299" s="72"/>
      <c r="AD299" s="78" t="s">
        <v>2275</v>
      </c>
      <c r="AE299" s="78">
        <v>420</v>
      </c>
      <c r="AF299" s="78">
        <v>2605</v>
      </c>
      <c r="AG299" s="78">
        <v>1427</v>
      </c>
      <c r="AH299" s="78">
        <v>4022</v>
      </c>
      <c r="AI299" s="78"/>
      <c r="AJ299" s="78" t="s">
        <v>2655</v>
      </c>
      <c r="AK299" s="78" t="s">
        <v>2951</v>
      </c>
      <c r="AL299" s="78"/>
      <c r="AM299" s="78"/>
      <c r="AN299" s="80">
        <v>42273.84337962963</v>
      </c>
      <c r="AO299" s="83" t="s">
        <v>3440</v>
      </c>
      <c r="AP299" s="78" t="b">
        <v>0</v>
      </c>
      <c r="AQ299" s="78" t="b">
        <v>0</v>
      </c>
      <c r="AR299" s="78" t="b">
        <v>0</v>
      </c>
      <c r="AS299" s="78" t="s">
        <v>1909</v>
      </c>
      <c r="AT299" s="78">
        <v>46</v>
      </c>
      <c r="AU299" s="83" t="s">
        <v>3566</v>
      </c>
      <c r="AV299" s="78" t="b">
        <v>0</v>
      </c>
      <c r="AW299" s="78" t="s">
        <v>3704</v>
      </c>
      <c r="AX299" s="83" t="s">
        <v>4000</v>
      </c>
      <c r="AY299" s="78" t="s">
        <v>66</v>
      </c>
      <c r="AZ299" s="78" t="str">
        <f>REPLACE(INDEX(GroupVertices[Group],MATCH(Vertices[[#This Row],[Vertex]],GroupVertices[Vertex],0)),1,1,"")</f>
        <v>2</v>
      </c>
      <c r="BA299" s="48"/>
      <c r="BB299" s="48"/>
      <c r="BC299" s="48"/>
      <c r="BD299" s="48"/>
      <c r="BE299" s="48"/>
      <c r="BF299" s="48"/>
      <c r="BG299" s="120" t="s">
        <v>5209</v>
      </c>
      <c r="BH299" s="120" t="s">
        <v>5209</v>
      </c>
      <c r="BI299" s="120" t="s">
        <v>5323</v>
      </c>
      <c r="BJ299" s="120" t="s">
        <v>5323</v>
      </c>
      <c r="BK299" s="120">
        <v>0</v>
      </c>
      <c r="BL299" s="123">
        <v>0</v>
      </c>
      <c r="BM299" s="120">
        <v>2</v>
      </c>
      <c r="BN299" s="123">
        <v>7.142857142857143</v>
      </c>
      <c r="BO299" s="120">
        <v>0</v>
      </c>
      <c r="BP299" s="123">
        <v>0</v>
      </c>
      <c r="BQ299" s="120">
        <v>26</v>
      </c>
      <c r="BR299" s="123">
        <v>92.85714285714286</v>
      </c>
      <c r="BS299" s="120">
        <v>28</v>
      </c>
      <c r="BT299" s="2"/>
      <c r="BU299" s="3"/>
      <c r="BV299" s="3"/>
      <c r="BW299" s="3"/>
      <c r="BX299" s="3"/>
    </row>
    <row r="300" spans="1:76" ht="15">
      <c r="A300" s="64" t="s">
        <v>397</v>
      </c>
      <c r="B300" s="65"/>
      <c r="C300" s="65" t="s">
        <v>64</v>
      </c>
      <c r="D300" s="66">
        <v>162.3190955672118</v>
      </c>
      <c r="E300" s="68"/>
      <c r="F300" s="100" t="s">
        <v>1026</v>
      </c>
      <c r="G300" s="65"/>
      <c r="H300" s="69" t="s">
        <v>397</v>
      </c>
      <c r="I300" s="70"/>
      <c r="J300" s="70"/>
      <c r="K300" s="69" t="s">
        <v>4435</v>
      </c>
      <c r="L300" s="73">
        <v>1</v>
      </c>
      <c r="M300" s="74">
        <v>2815.003662109375</v>
      </c>
      <c r="N300" s="74">
        <v>2616.1064453125</v>
      </c>
      <c r="O300" s="75"/>
      <c r="P300" s="76"/>
      <c r="Q300" s="76"/>
      <c r="R300" s="86"/>
      <c r="S300" s="48">
        <v>0</v>
      </c>
      <c r="T300" s="48">
        <v>1</v>
      </c>
      <c r="U300" s="49">
        <v>0</v>
      </c>
      <c r="V300" s="49">
        <v>0.002033</v>
      </c>
      <c r="W300" s="49">
        <v>0.000492</v>
      </c>
      <c r="X300" s="49">
        <v>0.510909</v>
      </c>
      <c r="Y300" s="49">
        <v>0</v>
      </c>
      <c r="Z300" s="49">
        <v>0</v>
      </c>
      <c r="AA300" s="71">
        <v>300</v>
      </c>
      <c r="AB300" s="71"/>
      <c r="AC300" s="72"/>
      <c r="AD300" s="78" t="s">
        <v>2276</v>
      </c>
      <c r="AE300" s="78">
        <v>533</v>
      </c>
      <c r="AF300" s="78">
        <v>916</v>
      </c>
      <c r="AG300" s="78">
        <v>6993</v>
      </c>
      <c r="AH300" s="78">
        <v>75</v>
      </c>
      <c r="AI300" s="78"/>
      <c r="AJ300" s="78" t="s">
        <v>2656</v>
      </c>
      <c r="AK300" s="78"/>
      <c r="AL300" s="78"/>
      <c r="AM300" s="78"/>
      <c r="AN300" s="80">
        <v>41640.97032407407</v>
      </c>
      <c r="AO300" s="83" t="s">
        <v>3441</v>
      </c>
      <c r="AP300" s="78" t="b">
        <v>0</v>
      </c>
      <c r="AQ300" s="78" t="b">
        <v>0</v>
      </c>
      <c r="AR300" s="78" t="b">
        <v>0</v>
      </c>
      <c r="AS300" s="78" t="s">
        <v>1909</v>
      </c>
      <c r="AT300" s="78">
        <v>49</v>
      </c>
      <c r="AU300" s="83" t="s">
        <v>3559</v>
      </c>
      <c r="AV300" s="78" t="b">
        <v>0</v>
      </c>
      <c r="AW300" s="78" t="s">
        <v>3704</v>
      </c>
      <c r="AX300" s="83" t="s">
        <v>4001</v>
      </c>
      <c r="AY300" s="78" t="s">
        <v>66</v>
      </c>
      <c r="AZ300" s="78" t="str">
        <f>REPLACE(INDEX(GroupVertices[Group],MATCH(Vertices[[#This Row],[Vertex]],GroupVertices[Vertex],0)),1,1,"")</f>
        <v>2</v>
      </c>
      <c r="BA300" s="48"/>
      <c r="BB300" s="48"/>
      <c r="BC300" s="48"/>
      <c r="BD300" s="48"/>
      <c r="BE300" s="48"/>
      <c r="BF300" s="48"/>
      <c r="BG300" s="120" t="s">
        <v>5209</v>
      </c>
      <c r="BH300" s="120" t="s">
        <v>5209</v>
      </c>
      <c r="BI300" s="120" t="s">
        <v>5323</v>
      </c>
      <c r="BJ300" s="120" t="s">
        <v>5323</v>
      </c>
      <c r="BK300" s="120">
        <v>0</v>
      </c>
      <c r="BL300" s="123">
        <v>0</v>
      </c>
      <c r="BM300" s="120">
        <v>2</v>
      </c>
      <c r="BN300" s="123">
        <v>7.142857142857143</v>
      </c>
      <c r="BO300" s="120">
        <v>0</v>
      </c>
      <c r="BP300" s="123">
        <v>0</v>
      </c>
      <c r="BQ300" s="120">
        <v>26</v>
      </c>
      <c r="BR300" s="123">
        <v>92.85714285714286</v>
      </c>
      <c r="BS300" s="120">
        <v>28</v>
      </c>
      <c r="BT300" s="2"/>
      <c r="BU300" s="3"/>
      <c r="BV300" s="3"/>
      <c r="BW300" s="3"/>
      <c r="BX300" s="3"/>
    </row>
    <row r="301" spans="1:76" ht="15">
      <c r="A301" s="64" t="s">
        <v>398</v>
      </c>
      <c r="B301" s="65"/>
      <c r="C301" s="65" t="s">
        <v>64</v>
      </c>
      <c r="D301" s="66">
        <v>162.3441773148529</v>
      </c>
      <c r="E301" s="68"/>
      <c r="F301" s="100" t="s">
        <v>1027</v>
      </c>
      <c r="G301" s="65"/>
      <c r="H301" s="69" t="s">
        <v>398</v>
      </c>
      <c r="I301" s="70"/>
      <c r="J301" s="70"/>
      <c r="K301" s="69" t="s">
        <v>4436</v>
      </c>
      <c r="L301" s="73">
        <v>1</v>
      </c>
      <c r="M301" s="74">
        <v>954.7784423828125</v>
      </c>
      <c r="N301" s="74">
        <v>561.0221557617188</v>
      </c>
      <c r="O301" s="75"/>
      <c r="P301" s="76"/>
      <c r="Q301" s="76"/>
      <c r="R301" s="86"/>
      <c r="S301" s="48">
        <v>0</v>
      </c>
      <c r="T301" s="48">
        <v>1</v>
      </c>
      <c r="U301" s="49">
        <v>0</v>
      </c>
      <c r="V301" s="49">
        <v>0.002033</v>
      </c>
      <c r="W301" s="49">
        <v>0.000492</v>
      </c>
      <c r="X301" s="49">
        <v>0.510909</v>
      </c>
      <c r="Y301" s="49">
        <v>0</v>
      </c>
      <c r="Z301" s="49">
        <v>0</v>
      </c>
      <c r="AA301" s="71">
        <v>301</v>
      </c>
      <c r="AB301" s="71"/>
      <c r="AC301" s="72"/>
      <c r="AD301" s="78" t="s">
        <v>2277</v>
      </c>
      <c r="AE301" s="78">
        <v>3589</v>
      </c>
      <c r="AF301" s="78">
        <v>988</v>
      </c>
      <c r="AG301" s="78">
        <v>321646</v>
      </c>
      <c r="AH301" s="78">
        <v>43964</v>
      </c>
      <c r="AI301" s="78"/>
      <c r="AJ301" s="78" t="s">
        <v>2657</v>
      </c>
      <c r="AK301" s="78"/>
      <c r="AL301" s="78"/>
      <c r="AM301" s="78"/>
      <c r="AN301" s="80">
        <v>39917.10864583333</v>
      </c>
      <c r="AO301" s="83" t="s">
        <v>3442</v>
      </c>
      <c r="AP301" s="78" t="b">
        <v>0</v>
      </c>
      <c r="AQ301" s="78" t="b">
        <v>0</v>
      </c>
      <c r="AR301" s="78" t="b">
        <v>0</v>
      </c>
      <c r="AS301" s="78" t="s">
        <v>1909</v>
      </c>
      <c r="AT301" s="78">
        <v>2</v>
      </c>
      <c r="AU301" s="83" t="s">
        <v>3559</v>
      </c>
      <c r="AV301" s="78" t="b">
        <v>0</v>
      </c>
      <c r="AW301" s="78" t="s">
        <v>3704</v>
      </c>
      <c r="AX301" s="83" t="s">
        <v>4002</v>
      </c>
      <c r="AY301" s="78" t="s">
        <v>66</v>
      </c>
      <c r="AZ301" s="78" t="str">
        <f>REPLACE(INDEX(GroupVertices[Group],MATCH(Vertices[[#This Row],[Vertex]],GroupVertices[Vertex],0)),1,1,"")</f>
        <v>2</v>
      </c>
      <c r="BA301" s="48"/>
      <c r="BB301" s="48"/>
      <c r="BC301" s="48"/>
      <c r="BD301" s="48"/>
      <c r="BE301" s="48"/>
      <c r="BF301" s="48"/>
      <c r="BG301" s="120" t="s">
        <v>5209</v>
      </c>
      <c r="BH301" s="120" t="s">
        <v>5209</v>
      </c>
      <c r="BI301" s="120" t="s">
        <v>5323</v>
      </c>
      <c r="BJ301" s="120" t="s">
        <v>5323</v>
      </c>
      <c r="BK301" s="120">
        <v>0</v>
      </c>
      <c r="BL301" s="123">
        <v>0</v>
      </c>
      <c r="BM301" s="120">
        <v>2</v>
      </c>
      <c r="BN301" s="123">
        <v>7.142857142857143</v>
      </c>
      <c r="BO301" s="120">
        <v>0</v>
      </c>
      <c r="BP301" s="123">
        <v>0</v>
      </c>
      <c r="BQ301" s="120">
        <v>26</v>
      </c>
      <c r="BR301" s="123">
        <v>92.85714285714286</v>
      </c>
      <c r="BS301" s="120">
        <v>28</v>
      </c>
      <c r="BT301" s="2"/>
      <c r="BU301" s="3"/>
      <c r="BV301" s="3"/>
      <c r="BW301" s="3"/>
      <c r="BX301" s="3"/>
    </row>
    <row r="302" spans="1:76" ht="15">
      <c r="A302" s="64" t="s">
        <v>399</v>
      </c>
      <c r="B302" s="65"/>
      <c r="C302" s="65" t="s">
        <v>64</v>
      </c>
      <c r="D302" s="66">
        <v>162.18253938561026</v>
      </c>
      <c r="E302" s="68"/>
      <c r="F302" s="100" t="s">
        <v>1028</v>
      </c>
      <c r="G302" s="65"/>
      <c r="H302" s="69" t="s">
        <v>399</v>
      </c>
      <c r="I302" s="70"/>
      <c r="J302" s="70"/>
      <c r="K302" s="69" t="s">
        <v>4437</v>
      </c>
      <c r="L302" s="73">
        <v>1</v>
      </c>
      <c r="M302" s="74">
        <v>208.59803771972656</v>
      </c>
      <c r="N302" s="74">
        <v>1704.7662353515625</v>
      </c>
      <c r="O302" s="75"/>
      <c r="P302" s="76"/>
      <c r="Q302" s="76"/>
      <c r="R302" s="86"/>
      <c r="S302" s="48">
        <v>0</v>
      </c>
      <c r="T302" s="48">
        <v>1</v>
      </c>
      <c r="U302" s="49">
        <v>0</v>
      </c>
      <c r="V302" s="49">
        <v>0.002033</v>
      </c>
      <c r="W302" s="49">
        <v>0.000492</v>
      </c>
      <c r="X302" s="49">
        <v>0.510909</v>
      </c>
      <c r="Y302" s="49">
        <v>0</v>
      </c>
      <c r="Z302" s="49">
        <v>0</v>
      </c>
      <c r="AA302" s="71">
        <v>302</v>
      </c>
      <c r="AB302" s="71"/>
      <c r="AC302" s="72"/>
      <c r="AD302" s="78" t="s">
        <v>2278</v>
      </c>
      <c r="AE302" s="78">
        <v>2015</v>
      </c>
      <c r="AF302" s="78">
        <v>524</v>
      </c>
      <c r="AG302" s="78">
        <v>9123</v>
      </c>
      <c r="AH302" s="78">
        <v>20327</v>
      </c>
      <c r="AI302" s="78"/>
      <c r="AJ302" s="78" t="s">
        <v>2658</v>
      </c>
      <c r="AK302" s="78" t="s">
        <v>2952</v>
      </c>
      <c r="AL302" s="83" t="s">
        <v>3148</v>
      </c>
      <c r="AM302" s="78"/>
      <c r="AN302" s="80">
        <v>42089.7771875</v>
      </c>
      <c r="AO302" s="83" t="s">
        <v>3443</v>
      </c>
      <c r="AP302" s="78" t="b">
        <v>1</v>
      </c>
      <c r="AQ302" s="78" t="b">
        <v>0</v>
      </c>
      <c r="AR302" s="78" t="b">
        <v>0</v>
      </c>
      <c r="AS302" s="78" t="s">
        <v>1909</v>
      </c>
      <c r="AT302" s="78">
        <v>14</v>
      </c>
      <c r="AU302" s="83" t="s">
        <v>3559</v>
      </c>
      <c r="AV302" s="78" t="b">
        <v>0</v>
      </c>
      <c r="AW302" s="78" t="s">
        <v>3704</v>
      </c>
      <c r="AX302" s="83" t="s">
        <v>4003</v>
      </c>
      <c r="AY302" s="78" t="s">
        <v>66</v>
      </c>
      <c r="AZ302" s="78" t="str">
        <f>REPLACE(INDEX(GroupVertices[Group],MATCH(Vertices[[#This Row],[Vertex]],GroupVertices[Vertex],0)),1,1,"")</f>
        <v>2</v>
      </c>
      <c r="BA302" s="48"/>
      <c r="BB302" s="48"/>
      <c r="BC302" s="48"/>
      <c r="BD302" s="48"/>
      <c r="BE302" s="48"/>
      <c r="BF302" s="48"/>
      <c r="BG302" s="120" t="s">
        <v>5209</v>
      </c>
      <c r="BH302" s="120" t="s">
        <v>5209</v>
      </c>
      <c r="BI302" s="120" t="s">
        <v>5323</v>
      </c>
      <c r="BJ302" s="120" t="s">
        <v>5323</v>
      </c>
      <c r="BK302" s="120">
        <v>0</v>
      </c>
      <c r="BL302" s="123">
        <v>0</v>
      </c>
      <c r="BM302" s="120">
        <v>2</v>
      </c>
      <c r="BN302" s="123">
        <v>7.142857142857143</v>
      </c>
      <c r="BO302" s="120">
        <v>0</v>
      </c>
      <c r="BP302" s="123">
        <v>0</v>
      </c>
      <c r="BQ302" s="120">
        <v>26</v>
      </c>
      <c r="BR302" s="123">
        <v>92.85714285714286</v>
      </c>
      <c r="BS302" s="120">
        <v>28</v>
      </c>
      <c r="BT302" s="2"/>
      <c r="BU302" s="3"/>
      <c r="BV302" s="3"/>
      <c r="BW302" s="3"/>
      <c r="BX302" s="3"/>
    </row>
    <row r="303" spans="1:76" ht="15">
      <c r="A303" s="64" t="s">
        <v>400</v>
      </c>
      <c r="B303" s="65"/>
      <c r="C303" s="65" t="s">
        <v>64</v>
      </c>
      <c r="D303" s="66">
        <v>162.06792973319466</v>
      </c>
      <c r="E303" s="68"/>
      <c r="F303" s="100" t="s">
        <v>938</v>
      </c>
      <c r="G303" s="65"/>
      <c r="H303" s="69" t="s">
        <v>400</v>
      </c>
      <c r="I303" s="70"/>
      <c r="J303" s="70"/>
      <c r="K303" s="69" t="s">
        <v>4438</v>
      </c>
      <c r="L303" s="73">
        <v>1</v>
      </c>
      <c r="M303" s="74">
        <v>739.4027709960938</v>
      </c>
      <c r="N303" s="74">
        <v>2864.787109375</v>
      </c>
      <c r="O303" s="75"/>
      <c r="P303" s="76"/>
      <c r="Q303" s="76"/>
      <c r="R303" s="86"/>
      <c r="S303" s="48">
        <v>0</v>
      </c>
      <c r="T303" s="48">
        <v>1</v>
      </c>
      <c r="U303" s="49">
        <v>0</v>
      </c>
      <c r="V303" s="49">
        <v>0.002033</v>
      </c>
      <c r="W303" s="49">
        <v>0.000492</v>
      </c>
      <c r="X303" s="49">
        <v>0.510909</v>
      </c>
      <c r="Y303" s="49">
        <v>0</v>
      </c>
      <c r="Z303" s="49">
        <v>0</v>
      </c>
      <c r="AA303" s="71">
        <v>303</v>
      </c>
      <c r="AB303" s="71"/>
      <c r="AC303" s="72"/>
      <c r="AD303" s="78" t="s">
        <v>2279</v>
      </c>
      <c r="AE303" s="78">
        <v>343</v>
      </c>
      <c r="AF303" s="78">
        <v>195</v>
      </c>
      <c r="AG303" s="78">
        <v>4896</v>
      </c>
      <c r="AH303" s="78">
        <v>11958</v>
      </c>
      <c r="AI303" s="78"/>
      <c r="AJ303" s="78" t="s">
        <v>2659</v>
      </c>
      <c r="AK303" s="78"/>
      <c r="AL303" s="78"/>
      <c r="AM303" s="78"/>
      <c r="AN303" s="80">
        <v>40921.34030092593</v>
      </c>
      <c r="AO303" s="78"/>
      <c r="AP303" s="78" t="b">
        <v>1</v>
      </c>
      <c r="AQ303" s="78" t="b">
        <v>1</v>
      </c>
      <c r="AR303" s="78" t="b">
        <v>1</v>
      </c>
      <c r="AS303" s="78" t="s">
        <v>1909</v>
      </c>
      <c r="AT303" s="78">
        <v>1</v>
      </c>
      <c r="AU303" s="83" t="s">
        <v>3559</v>
      </c>
      <c r="AV303" s="78" t="b">
        <v>0</v>
      </c>
      <c r="AW303" s="78" t="s">
        <v>3704</v>
      </c>
      <c r="AX303" s="83" t="s">
        <v>4004</v>
      </c>
      <c r="AY303" s="78" t="s">
        <v>66</v>
      </c>
      <c r="AZ303" s="78" t="str">
        <f>REPLACE(INDEX(GroupVertices[Group],MATCH(Vertices[[#This Row],[Vertex]],GroupVertices[Vertex],0)),1,1,"")</f>
        <v>2</v>
      </c>
      <c r="BA303" s="48"/>
      <c r="BB303" s="48"/>
      <c r="BC303" s="48"/>
      <c r="BD303" s="48"/>
      <c r="BE303" s="48"/>
      <c r="BF303" s="48"/>
      <c r="BG303" s="120" t="s">
        <v>5209</v>
      </c>
      <c r="BH303" s="120" t="s">
        <v>5209</v>
      </c>
      <c r="BI303" s="120" t="s">
        <v>5323</v>
      </c>
      <c r="BJ303" s="120" t="s">
        <v>5323</v>
      </c>
      <c r="BK303" s="120">
        <v>0</v>
      </c>
      <c r="BL303" s="123">
        <v>0</v>
      </c>
      <c r="BM303" s="120">
        <v>2</v>
      </c>
      <c r="BN303" s="123">
        <v>7.142857142857143</v>
      </c>
      <c r="BO303" s="120">
        <v>0</v>
      </c>
      <c r="BP303" s="123">
        <v>0</v>
      </c>
      <c r="BQ303" s="120">
        <v>26</v>
      </c>
      <c r="BR303" s="123">
        <v>92.85714285714286</v>
      </c>
      <c r="BS303" s="120">
        <v>28</v>
      </c>
      <c r="BT303" s="2"/>
      <c r="BU303" s="3"/>
      <c r="BV303" s="3"/>
      <c r="BW303" s="3"/>
      <c r="BX303" s="3"/>
    </row>
    <row r="304" spans="1:76" ht="15">
      <c r="A304" s="64" t="s">
        <v>401</v>
      </c>
      <c r="B304" s="65"/>
      <c r="C304" s="65" t="s">
        <v>64</v>
      </c>
      <c r="D304" s="66">
        <v>162.1463101945731</v>
      </c>
      <c r="E304" s="68"/>
      <c r="F304" s="100" t="s">
        <v>1029</v>
      </c>
      <c r="G304" s="65"/>
      <c r="H304" s="69" t="s">
        <v>401</v>
      </c>
      <c r="I304" s="70"/>
      <c r="J304" s="70"/>
      <c r="K304" s="69" t="s">
        <v>4439</v>
      </c>
      <c r="L304" s="73">
        <v>1</v>
      </c>
      <c r="M304" s="74">
        <v>1205.221923828125</v>
      </c>
      <c r="N304" s="74">
        <v>1382.511962890625</v>
      </c>
      <c r="O304" s="75"/>
      <c r="P304" s="76"/>
      <c r="Q304" s="76"/>
      <c r="R304" s="86"/>
      <c r="S304" s="48">
        <v>0</v>
      </c>
      <c r="T304" s="48">
        <v>1</v>
      </c>
      <c r="U304" s="49">
        <v>0</v>
      </c>
      <c r="V304" s="49">
        <v>0.002033</v>
      </c>
      <c r="W304" s="49">
        <v>0.000492</v>
      </c>
      <c r="X304" s="49">
        <v>0.510909</v>
      </c>
      <c r="Y304" s="49">
        <v>0</v>
      </c>
      <c r="Z304" s="49">
        <v>0</v>
      </c>
      <c r="AA304" s="71">
        <v>304</v>
      </c>
      <c r="AB304" s="71"/>
      <c r="AC304" s="72"/>
      <c r="AD304" s="78" t="s">
        <v>2280</v>
      </c>
      <c r="AE304" s="78">
        <v>456</v>
      </c>
      <c r="AF304" s="78">
        <v>420</v>
      </c>
      <c r="AG304" s="78">
        <v>2367</v>
      </c>
      <c r="AH304" s="78">
        <v>3233</v>
      </c>
      <c r="AI304" s="78"/>
      <c r="AJ304" s="78" t="s">
        <v>2660</v>
      </c>
      <c r="AK304" s="78" t="s">
        <v>2953</v>
      </c>
      <c r="AL304" s="83" t="s">
        <v>3149</v>
      </c>
      <c r="AM304" s="78"/>
      <c r="AN304" s="80">
        <v>42566.72862268519</v>
      </c>
      <c r="AO304" s="83" t="s">
        <v>3444</v>
      </c>
      <c r="AP304" s="78" t="b">
        <v>0</v>
      </c>
      <c r="AQ304" s="78" t="b">
        <v>0</v>
      </c>
      <c r="AR304" s="78" t="b">
        <v>0</v>
      </c>
      <c r="AS304" s="78" t="s">
        <v>1909</v>
      </c>
      <c r="AT304" s="78">
        <v>5</v>
      </c>
      <c r="AU304" s="83" t="s">
        <v>3559</v>
      </c>
      <c r="AV304" s="78" t="b">
        <v>0</v>
      </c>
      <c r="AW304" s="78" t="s">
        <v>3704</v>
      </c>
      <c r="AX304" s="83" t="s">
        <v>4005</v>
      </c>
      <c r="AY304" s="78" t="s">
        <v>66</v>
      </c>
      <c r="AZ304" s="78" t="str">
        <f>REPLACE(INDEX(GroupVertices[Group],MATCH(Vertices[[#This Row],[Vertex]],GroupVertices[Vertex],0)),1,1,"")</f>
        <v>2</v>
      </c>
      <c r="BA304" s="48"/>
      <c r="BB304" s="48"/>
      <c r="BC304" s="48"/>
      <c r="BD304" s="48"/>
      <c r="BE304" s="48"/>
      <c r="BF304" s="48"/>
      <c r="BG304" s="120" t="s">
        <v>5209</v>
      </c>
      <c r="BH304" s="120" t="s">
        <v>5209</v>
      </c>
      <c r="BI304" s="120" t="s">
        <v>5323</v>
      </c>
      <c r="BJ304" s="120" t="s">
        <v>5323</v>
      </c>
      <c r="BK304" s="120">
        <v>0</v>
      </c>
      <c r="BL304" s="123">
        <v>0</v>
      </c>
      <c r="BM304" s="120">
        <v>2</v>
      </c>
      <c r="BN304" s="123">
        <v>7.142857142857143</v>
      </c>
      <c r="BO304" s="120">
        <v>0</v>
      </c>
      <c r="BP304" s="123">
        <v>0</v>
      </c>
      <c r="BQ304" s="120">
        <v>26</v>
      </c>
      <c r="BR304" s="123">
        <v>92.85714285714286</v>
      </c>
      <c r="BS304" s="120">
        <v>28</v>
      </c>
      <c r="BT304" s="2"/>
      <c r="BU304" s="3"/>
      <c r="BV304" s="3"/>
      <c r="BW304" s="3"/>
      <c r="BX304" s="3"/>
    </row>
    <row r="305" spans="1:76" ht="15">
      <c r="A305" s="64" t="s">
        <v>402</v>
      </c>
      <c r="B305" s="65"/>
      <c r="C305" s="65" t="s">
        <v>64</v>
      </c>
      <c r="D305" s="66">
        <v>162.0341390454004</v>
      </c>
      <c r="E305" s="68"/>
      <c r="F305" s="100" t="s">
        <v>1030</v>
      </c>
      <c r="G305" s="65"/>
      <c r="H305" s="69" t="s">
        <v>402</v>
      </c>
      <c r="I305" s="70"/>
      <c r="J305" s="70"/>
      <c r="K305" s="69" t="s">
        <v>4440</v>
      </c>
      <c r="L305" s="73">
        <v>1</v>
      </c>
      <c r="M305" s="74">
        <v>953.5638427734375</v>
      </c>
      <c r="N305" s="74">
        <v>808.8424072265625</v>
      </c>
      <c r="O305" s="75"/>
      <c r="P305" s="76"/>
      <c r="Q305" s="76"/>
      <c r="R305" s="86"/>
      <c r="S305" s="48">
        <v>0</v>
      </c>
      <c r="T305" s="48">
        <v>1</v>
      </c>
      <c r="U305" s="49">
        <v>0</v>
      </c>
      <c r="V305" s="49">
        <v>0.002033</v>
      </c>
      <c r="W305" s="49">
        <v>0.000492</v>
      </c>
      <c r="X305" s="49">
        <v>0.510909</v>
      </c>
      <c r="Y305" s="49">
        <v>0</v>
      </c>
      <c r="Z305" s="49">
        <v>0</v>
      </c>
      <c r="AA305" s="71">
        <v>305</v>
      </c>
      <c r="AB305" s="71"/>
      <c r="AC305" s="72"/>
      <c r="AD305" s="78" t="s">
        <v>2281</v>
      </c>
      <c r="AE305" s="78">
        <v>264</v>
      </c>
      <c r="AF305" s="78">
        <v>98</v>
      </c>
      <c r="AG305" s="78">
        <v>2220</v>
      </c>
      <c r="AH305" s="78">
        <v>2042</v>
      </c>
      <c r="AI305" s="78"/>
      <c r="AJ305" s="78" t="s">
        <v>2661</v>
      </c>
      <c r="AK305" s="78" t="s">
        <v>2954</v>
      </c>
      <c r="AL305" s="78"/>
      <c r="AM305" s="78"/>
      <c r="AN305" s="80">
        <v>41122.57423611111</v>
      </c>
      <c r="AO305" s="83" t="s">
        <v>3445</v>
      </c>
      <c r="AP305" s="78" t="b">
        <v>1</v>
      </c>
      <c r="AQ305" s="78" t="b">
        <v>0</v>
      </c>
      <c r="AR305" s="78" t="b">
        <v>0</v>
      </c>
      <c r="AS305" s="78" t="s">
        <v>1909</v>
      </c>
      <c r="AT305" s="78">
        <v>2</v>
      </c>
      <c r="AU305" s="83" t="s">
        <v>3559</v>
      </c>
      <c r="AV305" s="78" t="b">
        <v>0</v>
      </c>
      <c r="AW305" s="78" t="s">
        <v>3704</v>
      </c>
      <c r="AX305" s="83" t="s">
        <v>4006</v>
      </c>
      <c r="AY305" s="78" t="s">
        <v>66</v>
      </c>
      <c r="AZ305" s="78" t="str">
        <f>REPLACE(INDEX(GroupVertices[Group],MATCH(Vertices[[#This Row],[Vertex]],GroupVertices[Vertex],0)),1,1,"")</f>
        <v>2</v>
      </c>
      <c r="BA305" s="48"/>
      <c r="BB305" s="48"/>
      <c r="BC305" s="48"/>
      <c r="BD305" s="48"/>
      <c r="BE305" s="48"/>
      <c r="BF305" s="48"/>
      <c r="BG305" s="120" t="s">
        <v>5209</v>
      </c>
      <c r="BH305" s="120" t="s">
        <v>5209</v>
      </c>
      <c r="BI305" s="120" t="s">
        <v>5323</v>
      </c>
      <c r="BJ305" s="120" t="s">
        <v>5323</v>
      </c>
      <c r="BK305" s="120">
        <v>0</v>
      </c>
      <c r="BL305" s="123">
        <v>0</v>
      </c>
      <c r="BM305" s="120">
        <v>2</v>
      </c>
      <c r="BN305" s="123">
        <v>7.142857142857143</v>
      </c>
      <c r="BO305" s="120">
        <v>0</v>
      </c>
      <c r="BP305" s="123">
        <v>0</v>
      </c>
      <c r="BQ305" s="120">
        <v>26</v>
      </c>
      <c r="BR305" s="123">
        <v>92.85714285714286</v>
      </c>
      <c r="BS305" s="120">
        <v>28</v>
      </c>
      <c r="BT305" s="2"/>
      <c r="BU305" s="3"/>
      <c r="BV305" s="3"/>
      <c r="BW305" s="3"/>
      <c r="BX305" s="3"/>
    </row>
    <row r="306" spans="1:76" ht="15">
      <c r="A306" s="64" t="s">
        <v>403</v>
      </c>
      <c r="B306" s="65"/>
      <c r="C306" s="65" t="s">
        <v>64</v>
      </c>
      <c r="D306" s="66">
        <v>162.06026586585986</v>
      </c>
      <c r="E306" s="68"/>
      <c r="F306" s="100" t="s">
        <v>1031</v>
      </c>
      <c r="G306" s="65"/>
      <c r="H306" s="69" t="s">
        <v>403</v>
      </c>
      <c r="I306" s="70"/>
      <c r="J306" s="70"/>
      <c r="K306" s="69" t="s">
        <v>4441</v>
      </c>
      <c r="L306" s="73">
        <v>1</v>
      </c>
      <c r="M306" s="74">
        <v>3244.600830078125</v>
      </c>
      <c r="N306" s="74">
        <v>913.2157592773438</v>
      </c>
      <c r="O306" s="75"/>
      <c r="P306" s="76"/>
      <c r="Q306" s="76"/>
      <c r="R306" s="86"/>
      <c r="S306" s="48">
        <v>0</v>
      </c>
      <c r="T306" s="48">
        <v>1</v>
      </c>
      <c r="U306" s="49">
        <v>0</v>
      </c>
      <c r="V306" s="49">
        <v>0.002033</v>
      </c>
      <c r="W306" s="49">
        <v>0.000492</v>
      </c>
      <c r="X306" s="49">
        <v>0.510909</v>
      </c>
      <c r="Y306" s="49">
        <v>0</v>
      </c>
      <c r="Z306" s="49">
        <v>0</v>
      </c>
      <c r="AA306" s="71">
        <v>306</v>
      </c>
      <c r="AB306" s="71"/>
      <c r="AC306" s="72"/>
      <c r="AD306" s="78" t="s">
        <v>2282</v>
      </c>
      <c r="AE306" s="78">
        <v>281</v>
      </c>
      <c r="AF306" s="78">
        <v>173</v>
      </c>
      <c r="AG306" s="78">
        <v>1790</v>
      </c>
      <c r="AH306" s="78">
        <v>49204</v>
      </c>
      <c r="AI306" s="78"/>
      <c r="AJ306" s="78" t="s">
        <v>2662</v>
      </c>
      <c r="AK306" s="78" t="s">
        <v>2955</v>
      </c>
      <c r="AL306" s="78"/>
      <c r="AM306" s="78"/>
      <c r="AN306" s="80">
        <v>42718.03591435185</v>
      </c>
      <c r="AO306" s="83" t="s">
        <v>3446</v>
      </c>
      <c r="AP306" s="78" t="b">
        <v>0</v>
      </c>
      <c r="AQ306" s="78" t="b">
        <v>0</v>
      </c>
      <c r="AR306" s="78" t="b">
        <v>0</v>
      </c>
      <c r="AS306" s="78" t="s">
        <v>1909</v>
      </c>
      <c r="AT306" s="78">
        <v>0</v>
      </c>
      <c r="AU306" s="83" t="s">
        <v>3559</v>
      </c>
      <c r="AV306" s="78" t="b">
        <v>0</v>
      </c>
      <c r="AW306" s="78" t="s">
        <v>3704</v>
      </c>
      <c r="AX306" s="83" t="s">
        <v>4007</v>
      </c>
      <c r="AY306" s="78" t="s">
        <v>66</v>
      </c>
      <c r="AZ306" s="78" t="str">
        <f>REPLACE(INDEX(GroupVertices[Group],MATCH(Vertices[[#This Row],[Vertex]],GroupVertices[Vertex],0)),1,1,"")</f>
        <v>2</v>
      </c>
      <c r="BA306" s="48"/>
      <c r="BB306" s="48"/>
      <c r="BC306" s="48"/>
      <c r="BD306" s="48"/>
      <c r="BE306" s="48"/>
      <c r="BF306" s="48"/>
      <c r="BG306" s="120" t="s">
        <v>5209</v>
      </c>
      <c r="BH306" s="120" t="s">
        <v>5209</v>
      </c>
      <c r="BI306" s="120" t="s">
        <v>5323</v>
      </c>
      <c r="BJ306" s="120" t="s">
        <v>5323</v>
      </c>
      <c r="BK306" s="120">
        <v>0</v>
      </c>
      <c r="BL306" s="123">
        <v>0</v>
      </c>
      <c r="BM306" s="120">
        <v>2</v>
      </c>
      <c r="BN306" s="123">
        <v>7.142857142857143</v>
      </c>
      <c r="BO306" s="120">
        <v>0</v>
      </c>
      <c r="BP306" s="123">
        <v>0</v>
      </c>
      <c r="BQ306" s="120">
        <v>26</v>
      </c>
      <c r="BR306" s="123">
        <v>92.85714285714286</v>
      </c>
      <c r="BS306" s="120">
        <v>28</v>
      </c>
      <c r="BT306" s="2"/>
      <c r="BU306" s="3"/>
      <c r="BV306" s="3"/>
      <c r="BW306" s="3"/>
      <c r="BX306" s="3"/>
    </row>
    <row r="307" spans="1:76" ht="15">
      <c r="A307" s="64" t="s">
        <v>404</v>
      </c>
      <c r="B307" s="65"/>
      <c r="C307" s="65" t="s">
        <v>64</v>
      </c>
      <c r="D307" s="66">
        <v>162.15501913472627</v>
      </c>
      <c r="E307" s="68"/>
      <c r="F307" s="100" t="s">
        <v>1032</v>
      </c>
      <c r="G307" s="65"/>
      <c r="H307" s="69" t="s">
        <v>404</v>
      </c>
      <c r="I307" s="70"/>
      <c r="J307" s="70"/>
      <c r="K307" s="69" t="s">
        <v>4442</v>
      </c>
      <c r="L307" s="73">
        <v>1</v>
      </c>
      <c r="M307" s="74">
        <v>2420.55908203125</v>
      </c>
      <c r="N307" s="74">
        <v>2804.7587890625</v>
      </c>
      <c r="O307" s="75"/>
      <c r="P307" s="76"/>
      <c r="Q307" s="76"/>
      <c r="R307" s="86"/>
      <c r="S307" s="48">
        <v>0</v>
      </c>
      <c r="T307" s="48">
        <v>1</v>
      </c>
      <c r="U307" s="49">
        <v>0</v>
      </c>
      <c r="V307" s="49">
        <v>0.002033</v>
      </c>
      <c r="W307" s="49">
        <v>0.000492</v>
      </c>
      <c r="X307" s="49">
        <v>0.510909</v>
      </c>
      <c r="Y307" s="49">
        <v>0</v>
      </c>
      <c r="Z307" s="49">
        <v>0</v>
      </c>
      <c r="AA307" s="71">
        <v>307</v>
      </c>
      <c r="AB307" s="71"/>
      <c r="AC307" s="72"/>
      <c r="AD307" s="78" t="s">
        <v>2283</v>
      </c>
      <c r="AE307" s="78">
        <v>912</v>
      </c>
      <c r="AF307" s="78">
        <v>445</v>
      </c>
      <c r="AG307" s="78">
        <v>20255</v>
      </c>
      <c r="AH307" s="78">
        <v>7803</v>
      </c>
      <c r="AI307" s="78"/>
      <c r="AJ307" s="78" t="s">
        <v>2663</v>
      </c>
      <c r="AK307" s="78" t="s">
        <v>2956</v>
      </c>
      <c r="AL307" s="78"/>
      <c r="AM307" s="78"/>
      <c r="AN307" s="80">
        <v>40052.907789351855</v>
      </c>
      <c r="AO307" s="83" t="s">
        <v>3447</v>
      </c>
      <c r="AP307" s="78" t="b">
        <v>0</v>
      </c>
      <c r="AQ307" s="78" t="b">
        <v>0</v>
      </c>
      <c r="AR307" s="78" t="b">
        <v>0</v>
      </c>
      <c r="AS307" s="78" t="s">
        <v>1909</v>
      </c>
      <c r="AT307" s="78">
        <v>54</v>
      </c>
      <c r="AU307" s="83" t="s">
        <v>3566</v>
      </c>
      <c r="AV307" s="78" t="b">
        <v>0</v>
      </c>
      <c r="AW307" s="78" t="s">
        <v>3704</v>
      </c>
      <c r="AX307" s="83" t="s">
        <v>4008</v>
      </c>
      <c r="AY307" s="78" t="s">
        <v>66</v>
      </c>
      <c r="AZ307" s="78" t="str">
        <f>REPLACE(INDEX(GroupVertices[Group],MATCH(Vertices[[#This Row],[Vertex]],GroupVertices[Vertex],0)),1,1,"")</f>
        <v>2</v>
      </c>
      <c r="BA307" s="48"/>
      <c r="BB307" s="48"/>
      <c r="BC307" s="48"/>
      <c r="BD307" s="48"/>
      <c r="BE307" s="48"/>
      <c r="BF307" s="48"/>
      <c r="BG307" s="120" t="s">
        <v>5209</v>
      </c>
      <c r="BH307" s="120" t="s">
        <v>5209</v>
      </c>
      <c r="BI307" s="120" t="s">
        <v>5323</v>
      </c>
      <c r="BJ307" s="120" t="s">
        <v>5323</v>
      </c>
      <c r="BK307" s="120">
        <v>0</v>
      </c>
      <c r="BL307" s="123">
        <v>0</v>
      </c>
      <c r="BM307" s="120">
        <v>2</v>
      </c>
      <c r="BN307" s="123">
        <v>7.142857142857143</v>
      </c>
      <c r="BO307" s="120">
        <v>0</v>
      </c>
      <c r="BP307" s="123">
        <v>0</v>
      </c>
      <c r="BQ307" s="120">
        <v>26</v>
      </c>
      <c r="BR307" s="123">
        <v>92.85714285714286</v>
      </c>
      <c r="BS307" s="120">
        <v>28</v>
      </c>
      <c r="BT307" s="2"/>
      <c r="BU307" s="3"/>
      <c r="BV307" s="3"/>
      <c r="BW307" s="3"/>
      <c r="BX307" s="3"/>
    </row>
    <row r="308" spans="1:76" ht="15">
      <c r="A308" s="64" t="s">
        <v>405</v>
      </c>
      <c r="B308" s="65"/>
      <c r="C308" s="65" t="s">
        <v>64</v>
      </c>
      <c r="D308" s="66">
        <v>162.6298305518766</v>
      </c>
      <c r="E308" s="68"/>
      <c r="F308" s="100" t="s">
        <v>1033</v>
      </c>
      <c r="G308" s="65"/>
      <c r="H308" s="69" t="s">
        <v>405</v>
      </c>
      <c r="I308" s="70"/>
      <c r="J308" s="70"/>
      <c r="K308" s="69" t="s">
        <v>4443</v>
      </c>
      <c r="L308" s="73">
        <v>1</v>
      </c>
      <c r="M308" s="74">
        <v>1512.894287109375</v>
      </c>
      <c r="N308" s="74">
        <v>2902.77099609375</v>
      </c>
      <c r="O308" s="75"/>
      <c r="P308" s="76"/>
      <c r="Q308" s="76"/>
      <c r="R308" s="86"/>
      <c r="S308" s="48">
        <v>0</v>
      </c>
      <c r="T308" s="48">
        <v>1</v>
      </c>
      <c r="U308" s="49">
        <v>0</v>
      </c>
      <c r="V308" s="49">
        <v>0.002033</v>
      </c>
      <c r="W308" s="49">
        <v>0.000492</v>
      </c>
      <c r="X308" s="49">
        <v>0.510909</v>
      </c>
      <c r="Y308" s="49">
        <v>0</v>
      </c>
      <c r="Z308" s="49">
        <v>0</v>
      </c>
      <c r="AA308" s="71">
        <v>308</v>
      </c>
      <c r="AB308" s="71"/>
      <c r="AC308" s="72"/>
      <c r="AD308" s="78" t="s">
        <v>2284</v>
      </c>
      <c r="AE308" s="78">
        <v>2692</v>
      </c>
      <c r="AF308" s="78">
        <v>1808</v>
      </c>
      <c r="AG308" s="78">
        <v>29241</v>
      </c>
      <c r="AH308" s="78">
        <v>9681</v>
      </c>
      <c r="AI308" s="78"/>
      <c r="AJ308" s="78" t="s">
        <v>2664</v>
      </c>
      <c r="AK308" s="78" t="s">
        <v>2957</v>
      </c>
      <c r="AL308" s="83" t="s">
        <v>3150</v>
      </c>
      <c r="AM308" s="78"/>
      <c r="AN308" s="80">
        <v>40620.267546296294</v>
      </c>
      <c r="AO308" s="83" t="s">
        <v>3448</v>
      </c>
      <c r="AP308" s="78" t="b">
        <v>0</v>
      </c>
      <c r="AQ308" s="78" t="b">
        <v>0</v>
      </c>
      <c r="AR308" s="78" t="b">
        <v>1</v>
      </c>
      <c r="AS308" s="78" t="s">
        <v>1909</v>
      </c>
      <c r="AT308" s="78">
        <v>135</v>
      </c>
      <c r="AU308" s="83" t="s">
        <v>3570</v>
      </c>
      <c r="AV308" s="78" t="b">
        <v>0</v>
      </c>
      <c r="AW308" s="78" t="s">
        <v>3704</v>
      </c>
      <c r="AX308" s="83" t="s">
        <v>4009</v>
      </c>
      <c r="AY308" s="78" t="s">
        <v>66</v>
      </c>
      <c r="AZ308" s="78" t="str">
        <f>REPLACE(INDEX(GroupVertices[Group],MATCH(Vertices[[#This Row],[Vertex]],GroupVertices[Vertex],0)),1,1,"")</f>
        <v>2</v>
      </c>
      <c r="BA308" s="48"/>
      <c r="BB308" s="48"/>
      <c r="BC308" s="48"/>
      <c r="BD308" s="48"/>
      <c r="BE308" s="48"/>
      <c r="BF308" s="48"/>
      <c r="BG308" s="120" t="s">
        <v>5209</v>
      </c>
      <c r="BH308" s="120" t="s">
        <v>5209</v>
      </c>
      <c r="BI308" s="120" t="s">
        <v>5323</v>
      </c>
      <c r="BJ308" s="120" t="s">
        <v>5323</v>
      </c>
      <c r="BK308" s="120">
        <v>0</v>
      </c>
      <c r="BL308" s="123">
        <v>0</v>
      </c>
      <c r="BM308" s="120">
        <v>2</v>
      </c>
      <c r="BN308" s="123">
        <v>7.142857142857143</v>
      </c>
      <c r="BO308" s="120">
        <v>0</v>
      </c>
      <c r="BP308" s="123">
        <v>0</v>
      </c>
      <c r="BQ308" s="120">
        <v>26</v>
      </c>
      <c r="BR308" s="123">
        <v>92.85714285714286</v>
      </c>
      <c r="BS308" s="120">
        <v>28</v>
      </c>
      <c r="BT308" s="2"/>
      <c r="BU308" s="3"/>
      <c r="BV308" s="3"/>
      <c r="BW308" s="3"/>
      <c r="BX308" s="3"/>
    </row>
    <row r="309" spans="1:76" ht="15">
      <c r="A309" s="64" t="s">
        <v>406</v>
      </c>
      <c r="B309" s="65"/>
      <c r="C309" s="65" t="s">
        <v>64</v>
      </c>
      <c r="D309" s="66">
        <v>162.2316578080741</v>
      </c>
      <c r="E309" s="68"/>
      <c r="F309" s="100" t="s">
        <v>1034</v>
      </c>
      <c r="G309" s="65"/>
      <c r="H309" s="69" t="s">
        <v>406</v>
      </c>
      <c r="I309" s="70"/>
      <c r="J309" s="70"/>
      <c r="K309" s="69" t="s">
        <v>4444</v>
      </c>
      <c r="L309" s="73">
        <v>1</v>
      </c>
      <c r="M309" s="74">
        <v>2907.87109375</v>
      </c>
      <c r="N309" s="74">
        <v>1760.199951171875</v>
      </c>
      <c r="O309" s="75"/>
      <c r="P309" s="76"/>
      <c r="Q309" s="76"/>
      <c r="R309" s="86"/>
      <c r="S309" s="48">
        <v>0</v>
      </c>
      <c r="T309" s="48">
        <v>1</v>
      </c>
      <c r="U309" s="49">
        <v>0</v>
      </c>
      <c r="V309" s="49">
        <v>0.002033</v>
      </c>
      <c r="W309" s="49">
        <v>0.000492</v>
      </c>
      <c r="X309" s="49">
        <v>0.510909</v>
      </c>
      <c r="Y309" s="49">
        <v>0</v>
      </c>
      <c r="Z309" s="49">
        <v>0</v>
      </c>
      <c r="AA309" s="71">
        <v>309</v>
      </c>
      <c r="AB309" s="71"/>
      <c r="AC309" s="72"/>
      <c r="AD309" s="78" t="s">
        <v>2285</v>
      </c>
      <c r="AE309" s="78">
        <v>838</v>
      </c>
      <c r="AF309" s="78">
        <v>665</v>
      </c>
      <c r="AG309" s="78">
        <v>5212</v>
      </c>
      <c r="AH309" s="78">
        <v>15979</v>
      </c>
      <c r="AI309" s="78"/>
      <c r="AJ309" s="78" t="s">
        <v>2665</v>
      </c>
      <c r="AK309" s="78" t="s">
        <v>2958</v>
      </c>
      <c r="AL309" s="83" t="s">
        <v>3151</v>
      </c>
      <c r="AM309" s="78"/>
      <c r="AN309" s="80">
        <v>42315.30866898148</v>
      </c>
      <c r="AO309" s="83" t="s">
        <v>3449</v>
      </c>
      <c r="AP309" s="78" t="b">
        <v>1</v>
      </c>
      <c r="AQ309" s="78" t="b">
        <v>0</v>
      </c>
      <c r="AR309" s="78" t="b">
        <v>0</v>
      </c>
      <c r="AS309" s="78" t="s">
        <v>1909</v>
      </c>
      <c r="AT309" s="78">
        <v>11</v>
      </c>
      <c r="AU309" s="83" t="s">
        <v>3559</v>
      </c>
      <c r="AV309" s="78" t="b">
        <v>0</v>
      </c>
      <c r="AW309" s="78" t="s">
        <v>3704</v>
      </c>
      <c r="AX309" s="83" t="s">
        <v>4010</v>
      </c>
      <c r="AY309" s="78" t="s">
        <v>66</v>
      </c>
      <c r="AZ309" s="78" t="str">
        <f>REPLACE(INDEX(GroupVertices[Group],MATCH(Vertices[[#This Row],[Vertex]],GroupVertices[Vertex],0)),1,1,"")</f>
        <v>2</v>
      </c>
      <c r="BA309" s="48"/>
      <c r="BB309" s="48"/>
      <c r="BC309" s="48"/>
      <c r="BD309" s="48"/>
      <c r="BE309" s="48"/>
      <c r="BF309" s="48"/>
      <c r="BG309" s="120" t="s">
        <v>5209</v>
      </c>
      <c r="BH309" s="120" t="s">
        <v>5209</v>
      </c>
      <c r="BI309" s="120" t="s">
        <v>5323</v>
      </c>
      <c r="BJ309" s="120" t="s">
        <v>5323</v>
      </c>
      <c r="BK309" s="120">
        <v>0</v>
      </c>
      <c r="BL309" s="123">
        <v>0</v>
      </c>
      <c r="BM309" s="120">
        <v>2</v>
      </c>
      <c r="BN309" s="123">
        <v>7.142857142857143</v>
      </c>
      <c r="BO309" s="120">
        <v>0</v>
      </c>
      <c r="BP309" s="123">
        <v>0</v>
      </c>
      <c r="BQ309" s="120">
        <v>26</v>
      </c>
      <c r="BR309" s="123">
        <v>92.85714285714286</v>
      </c>
      <c r="BS309" s="120">
        <v>28</v>
      </c>
      <c r="BT309" s="2"/>
      <c r="BU309" s="3"/>
      <c r="BV309" s="3"/>
      <c r="BW309" s="3"/>
      <c r="BX309" s="3"/>
    </row>
    <row r="310" spans="1:76" ht="15">
      <c r="A310" s="64" t="s">
        <v>407</v>
      </c>
      <c r="B310" s="65"/>
      <c r="C310" s="65" t="s">
        <v>64</v>
      </c>
      <c r="D310" s="66">
        <v>162.0080122249409</v>
      </c>
      <c r="E310" s="68"/>
      <c r="F310" s="100" t="s">
        <v>1035</v>
      </c>
      <c r="G310" s="65"/>
      <c r="H310" s="69" t="s">
        <v>407</v>
      </c>
      <c r="I310" s="70"/>
      <c r="J310" s="70"/>
      <c r="K310" s="69" t="s">
        <v>4445</v>
      </c>
      <c r="L310" s="73">
        <v>1</v>
      </c>
      <c r="M310" s="74">
        <v>5580.33837890625</v>
      </c>
      <c r="N310" s="74">
        <v>8993.2177734375</v>
      </c>
      <c r="O310" s="75"/>
      <c r="P310" s="76"/>
      <c r="Q310" s="76"/>
      <c r="R310" s="86"/>
      <c r="S310" s="48">
        <v>1</v>
      </c>
      <c r="T310" s="48">
        <v>1</v>
      </c>
      <c r="U310" s="49">
        <v>0</v>
      </c>
      <c r="V310" s="49">
        <v>0</v>
      </c>
      <c r="W310" s="49">
        <v>0</v>
      </c>
      <c r="X310" s="49">
        <v>0.999999</v>
      </c>
      <c r="Y310" s="49">
        <v>0</v>
      </c>
      <c r="Z310" s="49" t="s">
        <v>5710</v>
      </c>
      <c r="AA310" s="71">
        <v>310</v>
      </c>
      <c r="AB310" s="71"/>
      <c r="AC310" s="72"/>
      <c r="AD310" s="78" t="s">
        <v>2286</v>
      </c>
      <c r="AE310" s="78">
        <v>127</v>
      </c>
      <c r="AF310" s="78">
        <v>23</v>
      </c>
      <c r="AG310" s="78">
        <v>82</v>
      </c>
      <c r="AH310" s="78">
        <v>17</v>
      </c>
      <c r="AI310" s="78"/>
      <c r="AJ310" s="78" t="s">
        <v>2666</v>
      </c>
      <c r="AK310" s="78" t="s">
        <v>1943</v>
      </c>
      <c r="AL310" s="83" t="s">
        <v>3152</v>
      </c>
      <c r="AM310" s="78"/>
      <c r="AN310" s="80">
        <v>42947.566666666666</v>
      </c>
      <c r="AO310" s="83" t="s">
        <v>3450</v>
      </c>
      <c r="AP310" s="78" t="b">
        <v>1</v>
      </c>
      <c r="AQ310" s="78" t="b">
        <v>0</v>
      </c>
      <c r="AR310" s="78" t="b">
        <v>0</v>
      </c>
      <c r="AS310" s="78" t="s">
        <v>1909</v>
      </c>
      <c r="AT310" s="78">
        <v>0</v>
      </c>
      <c r="AU310" s="78"/>
      <c r="AV310" s="78" t="b">
        <v>0</v>
      </c>
      <c r="AW310" s="78" t="s">
        <v>3704</v>
      </c>
      <c r="AX310" s="83" t="s">
        <v>4011</v>
      </c>
      <c r="AY310" s="78" t="s">
        <v>66</v>
      </c>
      <c r="AZ310" s="78" t="str">
        <f>REPLACE(INDEX(GroupVertices[Group],MATCH(Vertices[[#This Row],[Vertex]],GroupVertices[Vertex],0)),1,1,"")</f>
        <v>5</v>
      </c>
      <c r="BA310" s="48"/>
      <c r="BB310" s="48"/>
      <c r="BC310" s="48"/>
      <c r="BD310" s="48"/>
      <c r="BE310" s="48"/>
      <c r="BF310" s="48"/>
      <c r="BG310" s="120" t="s">
        <v>5212</v>
      </c>
      <c r="BH310" s="120" t="s">
        <v>5212</v>
      </c>
      <c r="BI310" s="120" t="s">
        <v>5326</v>
      </c>
      <c r="BJ310" s="120" t="s">
        <v>5326</v>
      </c>
      <c r="BK310" s="120">
        <v>0</v>
      </c>
      <c r="BL310" s="123">
        <v>0</v>
      </c>
      <c r="BM310" s="120">
        <v>1</v>
      </c>
      <c r="BN310" s="123">
        <v>1.8181818181818181</v>
      </c>
      <c r="BO310" s="120">
        <v>0</v>
      </c>
      <c r="BP310" s="123">
        <v>0</v>
      </c>
      <c r="BQ310" s="120">
        <v>54</v>
      </c>
      <c r="BR310" s="123">
        <v>98.18181818181819</v>
      </c>
      <c r="BS310" s="120">
        <v>55</v>
      </c>
      <c r="BT310" s="2"/>
      <c r="BU310" s="3"/>
      <c r="BV310" s="3"/>
      <c r="BW310" s="3"/>
      <c r="BX310" s="3"/>
    </row>
    <row r="311" spans="1:76" ht="15">
      <c r="A311" s="64" t="s">
        <v>408</v>
      </c>
      <c r="B311" s="65"/>
      <c r="C311" s="65" t="s">
        <v>64</v>
      </c>
      <c r="D311" s="66">
        <v>162.13133081750968</v>
      </c>
      <c r="E311" s="68"/>
      <c r="F311" s="100" t="s">
        <v>1036</v>
      </c>
      <c r="G311" s="65"/>
      <c r="H311" s="69" t="s">
        <v>408</v>
      </c>
      <c r="I311" s="70"/>
      <c r="J311" s="70"/>
      <c r="K311" s="69" t="s">
        <v>4446</v>
      </c>
      <c r="L311" s="73">
        <v>1</v>
      </c>
      <c r="M311" s="74">
        <v>1832.1414794921875</v>
      </c>
      <c r="N311" s="74">
        <v>1376.658935546875</v>
      </c>
      <c r="O311" s="75"/>
      <c r="P311" s="76"/>
      <c r="Q311" s="76"/>
      <c r="R311" s="86"/>
      <c r="S311" s="48">
        <v>0</v>
      </c>
      <c r="T311" s="48">
        <v>1</v>
      </c>
      <c r="U311" s="49">
        <v>0</v>
      </c>
      <c r="V311" s="49">
        <v>0.002033</v>
      </c>
      <c r="W311" s="49">
        <v>0.000492</v>
      </c>
      <c r="X311" s="49">
        <v>0.510909</v>
      </c>
      <c r="Y311" s="49">
        <v>0</v>
      </c>
      <c r="Z311" s="49">
        <v>0</v>
      </c>
      <c r="AA311" s="71">
        <v>311</v>
      </c>
      <c r="AB311" s="71"/>
      <c r="AC311" s="72"/>
      <c r="AD311" s="78" t="s">
        <v>2287</v>
      </c>
      <c r="AE311" s="78">
        <v>721</v>
      </c>
      <c r="AF311" s="78">
        <v>377</v>
      </c>
      <c r="AG311" s="78">
        <v>4099</v>
      </c>
      <c r="AH311" s="78">
        <v>1733</v>
      </c>
      <c r="AI311" s="78"/>
      <c r="AJ311" s="78" t="s">
        <v>2667</v>
      </c>
      <c r="AK311" s="78" t="s">
        <v>2959</v>
      </c>
      <c r="AL311" s="83" t="s">
        <v>3153</v>
      </c>
      <c r="AM311" s="78"/>
      <c r="AN311" s="80">
        <v>39848.36581018518</v>
      </c>
      <c r="AO311" s="83" t="s">
        <v>3451</v>
      </c>
      <c r="AP311" s="78" t="b">
        <v>0</v>
      </c>
      <c r="AQ311" s="78" t="b">
        <v>0</v>
      </c>
      <c r="AR311" s="78" t="b">
        <v>0</v>
      </c>
      <c r="AS311" s="78" t="s">
        <v>1909</v>
      </c>
      <c r="AT311" s="78">
        <v>11</v>
      </c>
      <c r="AU311" s="83" t="s">
        <v>3568</v>
      </c>
      <c r="AV311" s="78" t="b">
        <v>0</v>
      </c>
      <c r="AW311" s="78" t="s">
        <v>3704</v>
      </c>
      <c r="AX311" s="83" t="s">
        <v>4012</v>
      </c>
      <c r="AY311" s="78" t="s">
        <v>66</v>
      </c>
      <c r="AZ311" s="78" t="str">
        <f>REPLACE(INDEX(GroupVertices[Group],MATCH(Vertices[[#This Row],[Vertex]],GroupVertices[Vertex],0)),1,1,"")</f>
        <v>2</v>
      </c>
      <c r="BA311" s="48"/>
      <c r="BB311" s="48"/>
      <c r="BC311" s="48"/>
      <c r="BD311" s="48"/>
      <c r="BE311" s="48"/>
      <c r="BF311" s="48"/>
      <c r="BG311" s="120" t="s">
        <v>5209</v>
      </c>
      <c r="BH311" s="120" t="s">
        <v>5209</v>
      </c>
      <c r="BI311" s="120" t="s">
        <v>5323</v>
      </c>
      <c r="BJ311" s="120" t="s">
        <v>5323</v>
      </c>
      <c r="BK311" s="120">
        <v>0</v>
      </c>
      <c r="BL311" s="123">
        <v>0</v>
      </c>
      <c r="BM311" s="120">
        <v>2</v>
      </c>
      <c r="BN311" s="123">
        <v>7.142857142857143</v>
      </c>
      <c r="BO311" s="120">
        <v>0</v>
      </c>
      <c r="BP311" s="123">
        <v>0</v>
      </c>
      <c r="BQ311" s="120">
        <v>26</v>
      </c>
      <c r="BR311" s="123">
        <v>92.85714285714286</v>
      </c>
      <c r="BS311" s="120">
        <v>28</v>
      </c>
      <c r="BT311" s="2"/>
      <c r="BU311" s="3"/>
      <c r="BV311" s="3"/>
      <c r="BW311" s="3"/>
      <c r="BX311" s="3"/>
    </row>
    <row r="312" spans="1:76" ht="15">
      <c r="A312" s="64" t="s">
        <v>409</v>
      </c>
      <c r="B312" s="65"/>
      <c r="C312" s="65" t="s">
        <v>64</v>
      </c>
      <c r="D312" s="66">
        <v>162.0682780908008</v>
      </c>
      <c r="E312" s="68"/>
      <c r="F312" s="100" t="s">
        <v>1037</v>
      </c>
      <c r="G312" s="65"/>
      <c r="H312" s="69" t="s">
        <v>409</v>
      </c>
      <c r="I312" s="70"/>
      <c r="J312" s="70"/>
      <c r="K312" s="69" t="s">
        <v>4447</v>
      </c>
      <c r="L312" s="73">
        <v>1</v>
      </c>
      <c r="M312" s="74">
        <v>2081.734619140625</v>
      </c>
      <c r="N312" s="74">
        <v>736.573974609375</v>
      </c>
      <c r="O312" s="75"/>
      <c r="P312" s="76"/>
      <c r="Q312" s="76"/>
      <c r="R312" s="86"/>
      <c r="S312" s="48">
        <v>0</v>
      </c>
      <c r="T312" s="48">
        <v>1</v>
      </c>
      <c r="U312" s="49">
        <v>0</v>
      </c>
      <c r="V312" s="49">
        <v>0.002033</v>
      </c>
      <c r="W312" s="49">
        <v>0.000492</v>
      </c>
      <c r="X312" s="49">
        <v>0.510909</v>
      </c>
      <c r="Y312" s="49">
        <v>0</v>
      </c>
      <c r="Z312" s="49">
        <v>0</v>
      </c>
      <c r="AA312" s="71">
        <v>312</v>
      </c>
      <c r="AB312" s="71"/>
      <c r="AC312" s="72"/>
      <c r="AD312" s="78" t="s">
        <v>2288</v>
      </c>
      <c r="AE312" s="78">
        <v>406</v>
      </c>
      <c r="AF312" s="78">
        <v>196</v>
      </c>
      <c r="AG312" s="78">
        <v>37631</v>
      </c>
      <c r="AH312" s="78">
        <v>7750</v>
      </c>
      <c r="AI312" s="78"/>
      <c r="AJ312" s="78" t="s">
        <v>2668</v>
      </c>
      <c r="AK312" s="78" t="s">
        <v>2960</v>
      </c>
      <c r="AL312" s="83" t="s">
        <v>3154</v>
      </c>
      <c r="AM312" s="78"/>
      <c r="AN312" s="80">
        <v>41461.895474537036</v>
      </c>
      <c r="AO312" s="83" t="s">
        <v>3452</v>
      </c>
      <c r="AP312" s="78" t="b">
        <v>1</v>
      </c>
      <c r="AQ312" s="78" t="b">
        <v>0</v>
      </c>
      <c r="AR312" s="78" t="b">
        <v>0</v>
      </c>
      <c r="AS312" s="78" t="s">
        <v>1909</v>
      </c>
      <c r="AT312" s="78">
        <v>194</v>
      </c>
      <c r="AU312" s="83" t="s">
        <v>3559</v>
      </c>
      <c r="AV312" s="78" t="b">
        <v>0</v>
      </c>
      <c r="AW312" s="78" t="s">
        <v>3704</v>
      </c>
      <c r="AX312" s="83" t="s">
        <v>4013</v>
      </c>
      <c r="AY312" s="78" t="s">
        <v>66</v>
      </c>
      <c r="AZ312" s="78" t="str">
        <f>REPLACE(INDEX(GroupVertices[Group],MATCH(Vertices[[#This Row],[Vertex]],GroupVertices[Vertex],0)),1,1,"")</f>
        <v>2</v>
      </c>
      <c r="BA312" s="48"/>
      <c r="BB312" s="48"/>
      <c r="BC312" s="48"/>
      <c r="BD312" s="48"/>
      <c r="BE312" s="48"/>
      <c r="BF312" s="48"/>
      <c r="BG312" s="120" t="s">
        <v>5209</v>
      </c>
      <c r="BH312" s="120" t="s">
        <v>5209</v>
      </c>
      <c r="BI312" s="120" t="s">
        <v>5323</v>
      </c>
      <c r="BJ312" s="120" t="s">
        <v>5323</v>
      </c>
      <c r="BK312" s="120">
        <v>0</v>
      </c>
      <c r="BL312" s="123">
        <v>0</v>
      </c>
      <c r="BM312" s="120">
        <v>2</v>
      </c>
      <c r="BN312" s="123">
        <v>7.142857142857143</v>
      </c>
      <c r="BO312" s="120">
        <v>0</v>
      </c>
      <c r="BP312" s="123">
        <v>0</v>
      </c>
      <c r="BQ312" s="120">
        <v>26</v>
      </c>
      <c r="BR312" s="123">
        <v>92.85714285714286</v>
      </c>
      <c r="BS312" s="120">
        <v>28</v>
      </c>
      <c r="BT312" s="2"/>
      <c r="BU312" s="3"/>
      <c r="BV312" s="3"/>
      <c r="BW312" s="3"/>
      <c r="BX312" s="3"/>
    </row>
    <row r="313" spans="1:76" ht="15">
      <c r="A313" s="64" t="s">
        <v>410</v>
      </c>
      <c r="B313" s="65"/>
      <c r="C313" s="65" t="s">
        <v>64</v>
      </c>
      <c r="D313" s="66">
        <v>162.02821696609624</v>
      </c>
      <c r="E313" s="68"/>
      <c r="F313" s="100" t="s">
        <v>1038</v>
      </c>
      <c r="G313" s="65"/>
      <c r="H313" s="69" t="s">
        <v>410</v>
      </c>
      <c r="I313" s="70"/>
      <c r="J313" s="70"/>
      <c r="K313" s="69" t="s">
        <v>4448</v>
      </c>
      <c r="L313" s="73">
        <v>1</v>
      </c>
      <c r="M313" s="74">
        <v>3349.061767578125</v>
      </c>
      <c r="N313" s="74">
        <v>1831.8782958984375</v>
      </c>
      <c r="O313" s="75"/>
      <c r="P313" s="76"/>
      <c r="Q313" s="76"/>
      <c r="R313" s="86"/>
      <c r="S313" s="48">
        <v>0</v>
      </c>
      <c r="T313" s="48">
        <v>1</v>
      </c>
      <c r="U313" s="49">
        <v>0</v>
      </c>
      <c r="V313" s="49">
        <v>0.002033</v>
      </c>
      <c r="W313" s="49">
        <v>0.000492</v>
      </c>
      <c r="X313" s="49">
        <v>0.510909</v>
      </c>
      <c r="Y313" s="49">
        <v>0</v>
      </c>
      <c r="Z313" s="49">
        <v>0</v>
      </c>
      <c r="AA313" s="71">
        <v>313</v>
      </c>
      <c r="AB313" s="71"/>
      <c r="AC313" s="72"/>
      <c r="AD313" s="78" t="s">
        <v>2289</v>
      </c>
      <c r="AE313" s="78">
        <v>279</v>
      </c>
      <c r="AF313" s="78">
        <v>81</v>
      </c>
      <c r="AG313" s="78">
        <v>8028</v>
      </c>
      <c r="AH313" s="78">
        <v>5372</v>
      </c>
      <c r="AI313" s="78"/>
      <c r="AJ313" s="78" t="s">
        <v>2669</v>
      </c>
      <c r="AK313" s="78"/>
      <c r="AL313" s="78"/>
      <c r="AM313" s="78"/>
      <c r="AN313" s="80">
        <v>42516.336064814815</v>
      </c>
      <c r="AO313" s="83" t="s">
        <v>3453</v>
      </c>
      <c r="AP313" s="78" t="b">
        <v>0</v>
      </c>
      <c r="AQ313" s="78" t="b">
        <v>0</v>
      </c>
      <c r="AR313" s="78" t="b">
        <v>1</v>
      </c>
      <c r="AS313" s="78" t="s">
        <v>1909</v>
      </c>
      <c r="AT313" s="78">
        <v>0</v>
      </c>
      <c r="AU313" s="83" t="s">
        <v>3559</v>
      </c>
      <c r="AV313" s="78" t="b">
        <v>0</v>
      </c>
      <c r="AW313" s="78" t="s">
        <v>3704</v>
      </c>
      <c r="AX313" s="83" t="s">
        <v>4014</v>
      </c>
      <c r="AY313" s="78" t="s">
        <v>66</v>
      </c>
      <c r="AZ313" s="78" t="str">
        <f>REPLACE(INDEX(GroupVertices[Group],MATCH(Vertices[[#This Row],[Vertex]],GroupVertices[Vertex],0)),1,1,"")</f>
        <v>2</v>
      </c>
      <c r="BA313" s="48"/>
      <c r="BB313" s="48"/>
      <c r="BC313" s="48"/>
      <c r="BD313" s="48"/>
      <c r="BE313" s="48"/>
      <c r="BF313" s="48"/>
      <c r="BG313" s="120" t="s">
        <v>5209</v>
      </c>
      <c r="BH313" s="120" t="s">
        <v>5209</v>
      </c>
      <c r="BI313" s="120" t="s">
        <v>5323</v>
      </c>
      <c r="BJ313" s="120" t="s">
        <v>5323</v>
      </c>
      <c r="BK313" s="120">
        <v>0</v>
      </c>
      <c r="BL313" s="123">
        <v>0</v>
      </c>
      <c r="BM313" s="120">
        <v>2</v>
      </c>
      <c r="BN313" s="123">
        <v>7.142857142857143</v>
      </c>
      <c r="BO313" s="120">
        <v>0</v>
      </c>
      <c r="BP313" s="123">
        <v>0</v>
      </c>
      <c r="BQ313" s="120">
        <v>26</v>
      </c>
      <c r="BR313" s="123">
        <v>92.85714285714286</v>
      </c>
      <c r="BS313" s="120">
        <v>28</v>
      </c>
      <c r="BT313" s="2"/>
      <c r="BU313" s="3"/>
      <c r="BV313" s="3"/>
      <c r="BW313" s="3"/>
      <c r="BX313" s="3"/>
    </row>
    <row r="314" spans="1:76" ht="15">
      <c r="A314" s="64" t="s">
        <v>411</v>
      </c>
      <c r="B314" s="65"/>
      <c r="C314" s="65" t="s">
        <v>64</v>
      </c>
      <c r="D314" s="66">
        <v>162.11112607635434</v>
      </c>
      <c r="E314" s="68"/>
      <c r="F314" s="100" t="s">
        <v>1039</v>
      </c>
      <c r="G314" s="65"/>
      <c r="H314" s="69" t="s">
        <v>411</v>
      </c>
      <c r="I314" s="70"/>
      <c r="J314" s="70"/>
      <c r="K314" s="69" t="s">
        <v>4449</v>
      </c>
      <c r="L314" s="73">
        <v>1</v>
      </c>
      <c r="M314" s="74">
        <v>2790.539306640625</v>
      </c>
      <c r="N314" s="74">
        <v>2984.941650390625</v>
      </c>
      <c r="O314" s="75"/>
      <c r="P314" s="76"/>
      <c r="Q314" s="76"/>
      <c r="R314" s="86"/>
      <c r="S314" s="48">
        <v>0</v>
      </c>
      <c r="T314" s="48">
        <v>1</v>
      </c>
      <c r="U314" s="49">
        <v>0</v>
      </c>
      <c r="V314" s="49">
        <v>0.002033</v>
      </c>
      <c r="W314" s="49">
        <v>0.000492</v>
      </c>
      <c r="X314" s="49">
        <v>0.510909</v>
      </c>
      <c r="Y314" s="49">
        <v>0</v>
      </c>
      <c r="Z314" s="49">
        <v>0</v>
      </c>
      <c r="AA314" s="71">
        <v>314</v>
      </c>
      <c r="AB314" s="71"/>
      <c r="AC314" s="72"/>
      <c r="AD314" s="78" t="s">
        <v>2290</v>
      </c>
      <c r="AE314" s="78">
        <v>287</v>
      </c>
      <c r="AF314" s="78">
        <v>319</v>
      </c>
      <c r="AG314" s="78">
        <v>16832</v>
      </c>
      <c r="AH314" s="78">
        <v>1496</v>
      </c>
      <c r="AI314" s="78"/>
      <c r="AJ314" s="78" t="s">
        <v>2670</v>
      </c>
      <c r="AK314" s="78" t="s">
        <v>2961</v>
      </c>
      <c r="AL314" s="83" t="s">
        <v>3155</v>
      </c>
      <c r="AM314" s="78"/>
      <c r="AN314" s="80">
        <v>42439.72130787037</v>
      </c>
      <c r="AO314" s="83" t="s">
        <v>3454</v>
      </c>
      <c r="AP314" s="78" t="b">
        <v>0</v>
      </c>
      <c r="AQ314" s="78" t="b">
        <v>0</v>
      </c>
      <c r="AR314" s="78" t="b">
        <v>0</v>
      </c>
      <c r="AS314" s="78" t="s">
        <v>3557</v>
      </c>
      <c r="AT314" s="78">
        <v>5</v>
      </c>
      <c r="AU314" s="83" t="s">
        <v>3559</v>
      </c>
      <c r="AV314" s="78" t="b">
        <v>0</v>
      </c>
      <c r="AW314" s="78" t="s">
        <v>3704</v>
      </c>
      <c r="AX314" s="83" t="s">
        <v>4015</v>
      </c>
      <c r="AY314" s="78" t="s">
        <v>66</v>
      </c>
      <c r="AZ314" s="78" t="str">
        <f>REPLACE(INDEX(GroupVertices[Group],MATCH(Vertices[[#This Row],[Vertex]],GroupVertices[Vertex],0)),1,1,"")</f>
        <v>2</v>
      </c>
      <c r="BA314" s="48"/>
      <c r="BB314" s="48"/>
      <c r="BC314" s="48"/>
      <c r="BD314" s="48"/>
      <c r="BE314" s="48"/>
      <c r="BF314" s="48"/>
      <c r="BG314" s="120" t="s">
        <v>5209</v>
      </c>
      <c r="BH314" s="120" t="s">
        <v>5209</v>
      </c>
      <c r="BI314" s="120" t="s">
        <v>5323</v>
      </c>
      <c r="BJ314" s="120" t="s">
        <v>5323</v>
      </c>
      <c r="BK314" s="120">
        <v>0</v>
      </c>
      <c r="BL314" s="123">
        <v>0</v>
      </c>
      <c r="BM314" s="120">
        <v>2</v>
      </c>
      <c r="BN314" s="123">
        <v>7.142857142857143</v>
      </c>
      <c r="BO314" s="120">
        <v>0</v>
      </c>
      <c r="BP314" s="123">
        <v>0</v>
      </c>
      <c r="BQ314" s="120">
        <v>26</v>
      </c>
      <c r="BR314" s="123">
        <v>92.85714285714286</v>
      </c>
      <c r="BS314" s="120">
        <v>28</v>
      </c>
      <c r="BT314" s="2"/>
      <c r="BU314" s="3"/>
      <c r="BV314" s="3"/>
      <c r="BW314" s="3"/>
      <c r="BX314" s="3"/>
    </row>
    <row r="315" spans="1:76" ht="15">
      <c r="A315" s="64" t="s">
        <v>412</v>
      </c>
      <c r="B315" s="65"/>
      <c r="C315" s="65" t="s">
        <v>64</v>
      </c>
      <c r="D315" s="66">
        <v>162.00731550972864</v>
      </c>
      <c r="E315" s="68"/>
      <c r="F315" s="100" t="s">
        <v>1040</v>
      </c>
      <c r="G315" s="65"/>
      <c r="H315" s="69" t="s">
        <v>412</v>
      </c>
      <c r="I315" s="70"/>
      <c r="J315" s="70"/>
      <c r="K315" s="69" t="s">
        <v>4450</v>
      </c>
      <c r="L315" s="73">
        <v>1</v>
      </c>
      <c r="M315" s="74">
        <v>1232.9949951171875</v>
      </c>
      <c r="N315" s="74">
        <v>554.4036865234375</v>
      </c>
      <c r="O315" s="75"/>
      <c r="P315" s="76"/>
      <c r="Q315" s="76"/>
      <c r="R315" s="86"/>
      <c r="S315" s="48">
        <v>0</v>
      </c>
      <c r="T315" s="48">
        <v>1</v>
      </c>
      <c r="U315" s="49">
        <v>0</v>
      </c>
      <c r="V315" s="49">
        <v>0.002033</v>
      </c>
      <c r="W315" s="49">
        <v>0.000492</v>
      </c>
      <c r="X315" s="49">
        <v>0.510909</v>
      </c>
      <c r="Y315" s="49">
        <v>0</v>
      </c>
      <c r="Z315" s="49">
        <v>0</v>
      </c>
      <c r="AA315" s="71">
        <v>315</v>
      </c>
      <c r="AB315" s="71"/>
      <c r="AC315" s="72"/>
      <c r="AD315" s="78" t="s">
        <v>2291</v>
      </c>
      <c r="AE315" s="78">
        <v>214</v>
      </c>
      <c r="AF315" s="78">
        <v>21</v>
      </c>
      <c r="AG315" s="78">
        <v>1126</v>
      </c>
      <c r="AH315" s="78">
        <v>730</v>
      </c>
      <c r="AI315" s="78"/>
      <c r="AJ315" s="78"/>
      <c r="AK315" s="78"/>
      <c r="AL315" s="78"/>
      <c r="AM315" s="78"/>
      <c r="AN315" s="80">
        <v>40876.88951388889</v>
      </c>
      <c r="AO315" s="83" t="s">
        <v>3455</v>
      </c>
      <c r="AP315" s="78" t="b">
        <v>1</v>
      </c>
      <c r="AQ315" s="78" t="b">
        <v>0</v>
      </c>
      <c r="AR315" s="78" t="b">
        <v>1</v>
      </c>
      <c r="AS315" s="78" t="s">
        <v>1909</v>
      </c>
      <c r="AT315" s="78">
        <v>0</v>
      </c>
      <c r="AU315" s="83" t="s">
        <v>3559</v>
      </c>
      <c r="AV315" s="78" t="b">
        <v>0</v>
      </c>
      <c r="AW315" s="78" t="s">
        <v>3704</v>
      </c>
      <c r="AX315" s="83" t="s">
        <v>4016</v>
      </c>
      <c r="AY315" s="78" t="s">
        <v>66</v>
      </c>
      <c r="AZ315" s="78" t="str">
        <f>REPLACE(INDEX(GroupVertices[Group],MATCH(Vertices[[#This Row],[Vertex]],GroupVertices[Vertex],0)),1,1,"")</f>
        <v>2</v>
      </c>
      <c r="BA315" s="48"/>
      <c r="BB315" s="48"/>
      <c r="BC315" s="48"/>
      <c r="BD315" s="48"/>
      <c r="BE315" s="48"/>
      <c r="BF315" s="48"/>
      <c r="BG315" s="120" t="s">
        <v>5209</v>
      </c>
      <c r="BH315" s="120" t="s">
        <v>5209</v>
      </c>
      <c r="BI315" s="120" t="s">
        <v>5323</v>
      </c>
      <c r="BJ315" s="120" t="s">
        <v>5323</v>
      </c>
      <c r="BK315" s="120">
        <v>0</v>
      </c>
      <c r="BL315" s="123">
        <v>0</v>
      </c>
      <c r="BM315" s="120">
        <v>2</v>
      </c>
      <c r="BN315" s="123">
        <v>7.142857142857143</v>
      </c>
      <c r="BO315" s="120">
        <v>0</v>
      </c>
      <c r="BP315" s="123">
        <v>0</v>
      </c>
      <c r="BQ315" s="120">
        <v>26</v>
      </c>
      <c r="BR315" s="123">
        <v>92.85714285714286</v>
      </c>
      <c r="BS315" s="120">
        <v>28</v>
      </c>
      <c r="BT315" s="2"/>
      <c r="BU315" s="3"/>
      <c r="BV315" s="3"/>
      <c r="BW315" s="3"/>
      <c r="BX315" s="3"/>
    </row>
    <row r="316" spans="1:76" ht="15">
      <c r="A316" s="64" t="s">
        <v>413</v>
      </c>
      <c r="B316" s="65"/>
      <c r="C316" s="65" t="s">
        <v>64</v>
      </c>
      <c r="D316" s="66">
        <v>162.00731550972864</v>
      </c>
      <c r="E316" s="68"/>
      <c r="F316" s="100" t="s">
        <v>1041</v>
      </c>
      <c r="G316" s="65"/>
      <c r="H316" s="69" t="s">
        <v>413</v>
      </c>
      <c r="I316" s="70"/>
      <c r="J316" s="70"/>
      <c r="K316" s="69" t="s">
        <v>4451</v>
      </c>
      <c r="L316" s="73">
        <v>1</v>
      </c>
      <c r="M316" s="74">
        <v>2871.357421875</v>
      </c>
      <c r="N316" s="74">
        <v>2239.867431640625</v>
      </c>
      <c r="O316" s="75"/>
      <c r="P316" s="76"/>
      <c r="Q316" s="76"/>
      <c r="R316" s="86"/>
      <c r="S316" s="48">
        <v>0</v>
      </c>
      <c r="T316" s="48">
        <v>1</v>
      </c>
      <c r="U316" s="49">
        <v>0</v>
      </c>
      <c r="V316" s="49">
        <v>0.002033</v>
      </c>
      <c r="W316" s="49">
        <v>0.000492</v>
      </c>
      <c r="X316" s="49">
        <v>0.510909</v>
      </c>
      <c r="Y316" s="49">
        <v>0</v>
      </c>
      <c r="Z316" s="49">
        <v>0</v>
      </c>
      <c r="AA316" s="71">
        <v>316</v>
      </c>
      <c r="AB316" s="71"/>
      <c r="AC316" s="72"/>
      <c r="AD316" s="78" t="s">
        <v>2292</v>
      </c>
      <c r="AE316" s="78">
        <v>70</v>
      </c>
      <c r="AF316" s="78">
        <v>21</v>
      </c>
      <c r="AG316" s="78">
        <v>4576</v>
      </c>
      <c r="AH316" s="78">
        <v>739</v>
      </c>
      <c r="AI316" s="78"/>
      <c r="AJ316" s="78" t="s">
        <v>2671</v>
      </c>
      <c r="AK316" s="78" t="s">
        <v>2962</v>
      </c>
      <c r="AL316" s="78"/>
      <c r="AM316" s="78"/>
      <c r="AN316" s="80">
        <v>39898.24568287037</v>
      </c>
      <c r="AO316" s="78"/>
      <c r="AP316" s="78" t="b">
        <v>0</v>
      </c>
      <c r="AQ316" s="78" t="b">
        <v>0</v>
      </c>
      <c r="AR316" s="78" t="b">
        <v>0</v>
      </c>
      <c r="AS316" s="78" t="s">
        <v>1909</v>
      </c>
      <c r="AT316" s="78">
        <v>5</v>
      </c>
      <c r="AU316" s="83" t="s">
        <v>3566</v>
      </c>
      <c r="AV316" s="78" t="b">
        <v>0</v>
      </c>
      <c r="AW316" s="78" t="s">
        <v>3704</v>
      </c>
      <c r="AX316" s="83" t="s">
        <v>4017</v>
      </c>
      <c r="AY316" s="78" t="s">
        <v>66</v>
      </c>
      <c r="AZ316" s="78" t="str">
        <f>REPLACE(INDEX(GroupVertices[Group],MATCH(Vertices[[#This Row],[Vertex]],GroupVertices[Vertex],0)),1,1,"")</f>
        <v>2</v>
      </c>
      <c r="BA316" s="48"/>
      <c r="BB316" s="48"/>
      <c r="BC316" s="48"/>
      <c r="BD316" s="48"/>
      <c r="BE316" s="48"/>
      <c r="BF316" s="48"/>
      <c r="BG316" s="120" t="s">
        <v>5209</v>
      </c>
      <c r="BH316" s="120" t="s">
        <v>5209</v>
      </c>
      <c r="BI316" s="120" t="s">
        <v>5323</v>
      </c>
      <c r="BJ316" s="120" t="s">
        <v>5323</v>
      </c>
      <c r="BK316" s="120">
        <v>0</v>
      </c>
      <c r="BL316" s="123">
        <v>0</v>
      </c>
      <c r="BM316" s="120">
        <v>2</v>
      </c>
      <c r="BN316" s="123">
        <v>7.142857142857143</v>
      </c>
      <c r="BO316" s="120">
        <v>0</v>
      </c>
      <c r="BP316" s="123">
        <v>0</v>
      </c>
      <c r="BQ316" s="120">
        <v>26</v>
      </c>
      <c r="BR316" s="123">
        <v>92.85714285714286</v>
      </c>
      <c r="BS316" s="120">
        <v>28</v>
      </c>
      <c r="BT316" s="2"/>
      <c r="BU316" s="3"/>
      <c r="BV316" s="3"/>
      <c r="BW316" s="3"/>
      <c r="BX316" s="3"/>
    </row>
    <row r="317" spans="1:76" ht="15">
      <c r="A317" s="64" t="s">
        <v>414</v>
      </c>
      <c r="B317" s="65"/>
      <c r="C317" s="65" t="s">
        <v>64</v>
      </c>
      <c r="D317" s="66">
        <v>162.3950375253474</v>
      </c>
      <c r="E317" s="68"/>
      <c r="F317" s="100" t="s">
        <v>1042</v>
      </c>
      <c r="G317" s="65"/>
      <c r="H317" s="69" t="s">
        <v>414</v>
      </c>
      <c r="I317" s="70"/>
      <c r="J317" s="70"/>
      <c r="K317" s="69" t="s">
        <v>4452</v>
      </c>
      <c r="L317" s="73">
        <v>1</v>
      </c>
      <c r="M317" s="74">
        <v>1633.2037353515625</v>
      </c>
      <c r="N317" s="74">
        <v>2503.1259765625</v>
      </c>
      <c r="O317" s="75"/>
      <c r="P317" s="76"/>
      <c r="Q317" s="76"/>
      <c r="R317" s="86"/>
      <c r="S317" s="48">
        <v>0</v>
      </c>
      <c r="T317" s="48">
        <v>1</v>
      </c>
      <c r="U317" s="49">
        <v>0</v>
      </c>
      <c r="V317" s="49">
        <v>0.002033</v>
      </c>
      <c r="W317" s="49">
        <v>0.000492</v>
      </c>
      <c r="X317" s="49">
        <v>0.510909</v>
      </c>
      <c r="Y317" s="49">
        <v>0</v>
      </c>
      <c r="Z317" s="49">
        <v>0</v>
      </c>
      <c r="AA317" s="71">
        <v>317</v>
      </c>
      <c r="AB317" s="71"/>
      <c r="AC317" s="72"/>
      <c r="AD317" s="78" t="s">
        <v>2293</v>
      </c>
      <c r="AE317" s="78">
        <v>3355</v>
      </c>
      <c r="AF317" s="78">
        <v>1134</v>
      </c>
      <c r="AG317" s="78">
        <v>4068</v>
      </c>
      <c r="AH317" s="78">
        <v>11101</v>
      </c>
      <c r="AI317" s="78"/>
      <c r="AJ317" s="78" t="s">
        <v>2672</v>
      </c>
      <c r="AK317" s="78" t="s">
        <v>2963</v>
      </c>
      <c r="AL317" s="83" t="s">
        <v>3156</v>
      </c>
      <c r="AM317" s="78"/>
      <c r="AN317" s="80">
        <v>41434.879791666666</v>
      </c>
      <c r="AO317" s="83" t="s">
        <v>3456</v>
      </c>
      <c r="AP317" s="78" t="b">
        <v>1</v>
      </c>
      <c r="AQ317" s="78" t="b">
        <v>0</v>
      </c>
      <c r="AR317" s="78" t="b">
        <v>1</v>
      </c>
      <c r="AS317" s="78" t="s">
        <v>1909</v>
      </c>
      <c r="AT317" s="78">
        <v>38</v>
      </c>
      <c r="AU317" s="83" t="s">
        <v>3559</v>
      </c>
      <c r="AV317" s="78" t="b">
        <v>0</v>
      </c>
      <c r="AW317" s="78" t="s">
        <v>3704</v>
      </c>
      <c r="AX317" s="83" t="s">
        <v>4018</v>
      </c>
      <c r="AY317" s="78" t="s">
        <v>66</v>
      </c>
      <c r="AZ317" s="78" t="str">
        <f>REPLACE(INDEX(GroupVertices[Group],MATCH(Vertices[[#This Row],[Vertex]],GroupVertices[Vertex],0)),1,1,"")</f>
        <v>2</v>
      </c>
      <c r="BA317" s="48"/>
      <c r="BB317" s="48"/>
      <c r="BC317" s="48"/>
      <c r="BD317" s="48"/>
      <c r="BE317" s="48"/>
      <c r="BF317" s="48"/>
      <c r="BG317" s="120" t="s">
        <v>5209</v>
      </c>
      <c r="BH317" s="120" t="s">
        <v>5209</v>
      </c>
      <c r="BI317" s="120" t="s">
        <v>5323</v>
      </c>
      <c r="BJ317" s="120" t="s">
        <v>5323</v>
      </c>
      <c r="BK317" s="120">
        <v>0</v>
      </c>
      <c r="BL317" s="123">
        <v>0</v>
      </c>
      <c r="BM317" s="120">
        <v>2</v>
      </c>
      <c r="BN317" s="123">
        <v>7.142857142857143</v>
      </c>
      <c r="BO317" s="120">
        <v>0</v>
      </c>
      <c r="BP317" s="123">
        <v>0</v>
      </c>
      <c r="BQ317" s="120">
        <v>26</v>
      </c>
      <c r="BR317" s="123">
        <v>92.85714285714286</v>
      </c>
      <c r="BS317" s="120">
        <v>28</v>
      </c>
      <c r="BT317" s="2"/>
      <c r="BU317" s="3"/>
      <c r="BV317" s="3"/>
      <c r="BW317" s="3"/>
      <c r="BX317" s="3"/>
    </row>
    <row r="318" spans="1:76" ht="15">
      <c r="A318" s="64" t="s">
        <v>415</v>
      </c>
      <c r="B318" s="65"/>
      <c r="C318" s="65" t="s">
        <v>64</v>
      </c>
      <c r="D318" s="66">
        <v>162.18044923997348</v>
      </c>
      <c r="E318" s="68"/>
      <c r="F318" s="100" t="s">
        <v>1043</v>
      </c>
      <c r="G318" s="65"/>
      <c r="H318" s="69" t="s">
        <v>415</v>
      </c>
      <c r="I318" s="70"/>
      <c r="J318" s="70"/>
      <c r="K318" s="69" t="s">
        <v>4453</v>
      </c>
      <c r="L318" s="73">
        <v>1</v>
      </c>
      <c r="M318" s="74">
        <v>1425.90771484375</v>
      </c>
      <c r="N318" s="74">
        <v>393.7494201660156</v>
      </c>
      <c r="O318" s="75"/>
      <c r="P318" s="76"/>
      <c r="Q318" s="76"/>
      <c r="R318" s="86"/>
      <c r="S318" s="48">
        <v>0</v>
      </c>
      <c r="T318" s="48">
        <v>1</v>
      </c>
      <c r="U318" s="49">
        <v>0</v>
      </c>
      <c r="V318" s="49">
        <v>0.002033</v>
      </c>
      <c r="W318" s="49">
        <v>0.000492</v>
      </c>
      <c r="X318" s="49">
        <v>0.510909</v>
      </c>
      <c r="Y318" s="49">
        <v>0</v>
      </c>
      <c r="Z318" s="49">
        <v>0</v>
      </c>
      <c r="AA318" s="71">
        <v>318</v>
      </c>
      <c r="AB318" s="71"/>
      <c r="AC318" s="72"/>
      <c r="AD318" s="78" t="s">
        <v>2294</v>
      </c>
      <c r="AE318" s="78">
        <v>685</v>
      </c>
      <c r="AF318" s="78">
        <v>518</v>
      </c>
      <c r="AG318" s="78">
        <v>1803</v>
      </c>
      <c r="AH318" s="78">
        <v>3596</v>
      </c>
      <c r="AI318" s="78"/>
      <c r="AJ318" s="78" t="s">
        <v>2673</v>
      </c>
      <c r="AK318" s="78" t="s">
        <v>2964</v>
      </c>
      <c r="AL318" s="78"/>
      <c r="AM318" s="78"/>
      <c r="AN318" s="80">
        <v>40231.89902777778</v>
      </c>
      <c r="AO318" s="83" t="s">
        <v>3457</v>
      </c>
      <c r="AP318" s="78" t="b">
        <v>1</v>
      </c>
      <c r="AQ318" s="78" t="b">
        <v>0</v>
      </c>
      <c r="AR318" s="78" t="b">
        <v>1</v>
      </c>
      <c r="AS318" s="78" t="s">
        <v>1909</v>
      </c>
      <c r="AT318" s="78">
        <v>3</v>
      </c>
      <c r="AU318" s="83" t="s">
        <v>3559</v>
      </c>
      <c r="AV318" s="78" t="b">
        <v>0</v>
      </c>
      <c r="AW318" s="78" t="s">
        <v>3704</v>
      </c>
      <c r="AX318" s="83" t="s">
        <v>4019</v>
      </c>
      <c r="AY318" s="78" t="s">
        <v>66</v>
      </c>
      <c r="AZ318" s="78" t="str">
        <f>REPLACE(INDEX(GroupVertices[Group],MATCH(Vertices[[#This Row],[Vertex]],GroupVertices[Vertex],0)),1,1,"")</f>
        <v>2</v>
      </c>
      <c r="BA318" s="48"/>
      <c r="BB318" s="48"/>
      <c r="BC318" s="48"/>
      <c r="BD318" s="48"/>
      <c r="BE318" s="48"/>
      <c r="BF318" s="48"/>
      <c r="BG318" s="120" t="s">
        <v>5209</v>
      </c>
      <c r="BH318" s="120" t="s">
        <v>5209</v>
      </c>
      <c r="BI318" s="120" t="s">
        <v>5323</v>
      </c>
      <c r="BJ318" s="120" t="s">
        <v>5323</v>
      </c>
      <c r="BK318" s="120">
        <v>0</v>
      </c>
      <c r="BL318" s="123">
        <v>0</v>
      </c>
      <c r="BM318" s="120">
        <v>2</v>
      </c>
      <c r="BN318" s="123">
        <v>7.142857142857143</v>
      </c>
      <c r="BO318" s="120">
        <v>0</v>
      </c>
      <c r="BP318" s="123">
        <v>0</v>
      </c>
      <c r="BQ318" s="120">
        <v>26</v>
      </c>
      <c r="BR318" s="123">
        <v>92.85714285714286</v>
      </c>
      <c r="BS318" s="120">
        <v>28</v>
      </c>
      <c r="BT318" s="2"/>
      <c r="BU318" s="3"/>
      <c r="BV318" s="3"/>
      <c r="BW318" s="3"/>
      <c r="BX318" s="3"/>
    </row>
    <row r="319" spans="1:76" ht="15">
      <c r="A319" s="64" t="s">
        <v>416</v>
      </c>
      <c r="B319" s="65"/>
      <c r="C319" s="65" t="s">
        <v>64</v>
      </c>
      <c r="D319" s="66">
        <v>162.04006112470455</v>
      </c>
      <c r="E319" s="68"/>
      <c r="F319" s="100" t="s">
        <v>1044</v>
      </c>
      <c r="G319" s="65"/>
      <c r="H319" s="69" t="s">
        <v>416</v>
      </c>
      <c r="I319" s="70"/>
      <c r="J319" s="70"/>
      <c r="K319" s="69" t="s">
        <v>4454</v>
      </c>
      <c r="L319" s="73">
        <v>1</v>
      </c>
      <c r="M319" s="74">
        <v>2001.9552001953125</v>
      </c>
      <c r="N319" s="74">
        <v>392.7643127441406</v>
      </c>
      <c r="O319" s="75"/>
      <c r="P319" s="76"/>
      <c r="Q319" s="76"/>
      <c r="R319" s="86"/>
      <c r="S319" s="48">
        <v>0</v>
      </c>
      <c r="T319" s="48">
        <v>1</v>
      </c>
      <c r="U319" s="49">
        <v>0</v>
      </c>
      <c r="V319" s="49">
        <v>0.002033</v>
      </c>
      <c r="W319" s="49">
        <v>0.000492</v>
      </c>
      <c r="X319" s="49">
        <v>0.510909</v>
      </c>
      <c r="Y319" s="49">
        <v>0</v>
      </c>
      <c r="Z319" s="49">
        <v>0</v>
      </c>
      <c r="AA319" s="71">
        <v>319</v>
      </c>
      <c r="AB319" s="71"/>
      <c r="AC319" s="72"/>
      <c r="AD319" s="78" t="s">
        <v>2295</v>
      </c>
      <c r="AE319" s="78">
        <v>262</v>
      </c>
      <c r="AF319" s="78">
        <v>115</v>
      </c>
      <c r="AG319" s="78">
        <v>465</v>
      </c>
      <c r="AH319" s="78">
        <v>2160</v>
      </c>
      <c r="AI319" s="78"/>
      <c r="AJ319" s="78" t="s">
        <v>2674</v>
      </c>
      <c r="AK319" s="78" t="s">
        <v>2965</v>
      </c>
      <c r="AL319" s="83" t="s">
        <v>3157</v>
      </c>
      <c r="AM319" s="78"/>
      <c r="AN319" s="80">
        <v>43132.579189814816</v>
      </c>
      <c r="AO319" s="83" t="s">
        <v>3458</v>
      </c>
      <c r="AP319" s="78" t="b">
        <v>0</v>
      </c>
      <c r="AQ319" s="78" t="b">
        <v>0</v>
      </c>
      <c r="AR319" s="78" t="b">
        <v>0</v>
      </c>
      <c r="AS319" s="78" t="s">
        <v>1909</v>
      </c>
      <c r="AT319" s="78">
        <v>1</v>
      </c>
      <c r="AU319" s="83" t="s">
        <v>3559</v>
      </c>
      <c r="AV319" s="78" t="b">
        <v>0</v>
      </c>
      <c r="AW319" s="78" t="s">
        <v>3704</v>
      </c>
      <c r="AX319" s="83" t="s">
        <v>4020</v>
      </c>
      <c r="AY319" s="78" t="s">
        <v>66</v>
      </c>
      <c r="AZ319" s="78" t="str">
        <f>REPLACE(INDEX(GroupVertices[Group],MATCH(Vertices[[#This Row],[Vertex]],GroupVertices[Vertex],0)),1,1,"")</f>
        <v>2</v>
      </c>
      <c r="BA319" s="48"/>
      <c r="BB319" s="48"/>
      <c r="BC319" s="48"/>
      <c r="BD319" s="48"/>
      <c r="BE319" s="48"/>
      <c r="BF319" s="48"/>
      <c r="BG319" s="120" t="s">
        <v>5209</v>
      </c>
      <c r="BH319" s="120" t="s">
        <v>5209</v>
      </c>
      <c r="BI319" s="120" t="s">
        <v>5323</v>
      </c>
      <c r="BJ319" s="120" t="s">
        <v>5323</v>
      </c>
      <c r="BK319" s="120">
        <v>0</v>
      </c>
      <c r="BL319" s="123">
        <v>0</v>
      </c>
      <c r="BM319" s="120">
        <v>2</v>
      </c>
      <c r="BN319" s="123">
        <v>7.142857142857143</v>
      </c>
      <c r="BO319" s="120">
        <v>0</v>
      </c>
      <c r="BP319" s="123">
        <v>0</v>
      </c>
      <c r="BQ319" s="120">
        <v>26</v>
      </c>
      <c r="BR319" s="123">
        <v>92.85714285714286</v>
      </c>
      <c r="BS319" s="120">
        <v>28</v>
      </c>
      <c r="BT319" s="2"/>
      <c r="BU319" s="3"/>
      <c r="BV319" s="3"/>
      <c r="BW319" s="3"/>
      <c r="BX319" s="3"/>
    </row>
    <row r="320" spans="1:76" ht="15">
      <c r="A320" s="64" t="s">
        <v>417</v>
      </c>
      <c r="B320" s="65"/>
      <c r="C320" s="65" t="s">
        <v>64</v>
      </c>
      <c r="D320" s="66">
        <v>162.00487700648577</v>
      </c>
      <c r="E320" s="68"/>
      <c r="F320" s="100" t="s">
        <v>1045</v>
      </c>
      <c r="G320" s="65"/>
      <c r="H320" s="69" t="s">
        <v>417</v>
      </c>
      <c r="I320" s="70"/>
      <c r="J320" s="70"/>
      <c r="K320" s="69" t="s">
        <v>4455</v>
      </c>
      <c r="L320" s="73">
        <v>1</v>
      </c>
      <c r="M320" s="74">
        <v>1113.0003662109375</v>
      </c>
      <c r="N320" s="74">
        <v>2081.89404296875</v>
      </c>
      <c r="O320" s="75"/>
      <c r="P320" s="76"/>
      <c r="Q320" s="76"/>
      <c r="R320" s="86"/>
      <c r="S320" s="48">
        <v>0</v>
      </c>
      <c r="T320" s="48">
        <v>1</v>
      </c>
      <c r="U320" s="49">
        <v>0</v>
      </c>
      <c r="V320" s="49">
        <v>0.002033</v>
      </c>
      <c r="W320" s="49">
        <v>0.000492</v>
      </c>
      <c r="X320" s="49">
        <v>0.510909</v>
      </c>
      <c r="Y320" s="49">
        <v>0</v>
      </c>
      <c r="Z320" s="49">
        <v>0</v>
      </c>
      <c r="AA320" s="71">
        <v>320</v>
      </c>
      <c r="AB320" s="71"/>
      <c r="AC320" s="72"/>
      <c r="AD320" s="78" t="s">
        <v>2296</v>
      </c>
      <c r="AE320" s="78">
        <v>66</v>
      </c>
      <c r="AF320" s="78">
        <v>14</v>
      </c>
      <c r="AG320" s="78">
        <v>76</v>
      </c>
      <c r="AH320" s="78">
        <v>41</v>
      </c>
      <c r="AI320" s="78"/>
      <c r="AJ320" s="78" t="s">
        <v>2675</v>
      </c>
      <c r="AK320" s="78" t="s">
        <v>2845</v>
      </c>
      <c r="AL320" s="78"/>
      <c r="AM320" s="78"/>
      <c r="AN320" s="80">
        <v>41516.604212962964</v>
      </c>
      <c r="AO320" s="83" t="s">
        <v>3459</v>
      </c>
      <c r="AP320" s="78" t="b">
        <v>1</v>
      </c>
      <c r="AQ320" s="78" t="b">
        <v>0</v>
      </c>
      <c r="AR320" s="78" t="b">
        <v>0</v>
      </c>
      <c r="AS320" s="78" t="s">
        <v>1909</v>
      </c>
      <c r="AT320" s="78">
        <v>0</v>
      </c>
      <c r="AU320" s="83" t="s">
        <v>3559</v>
      </c>
      <c r="AV320" s="78" t="b">
        <v>0</v>
      </c>
      <c r="AW320" s="78" t="s">
        <v>3704</v>
      </c>
      <c r="AX320" s="83" t="s">
        <v>4021</v>
      </c>
      <c r="AY320" s="78" t="s">
        <v>66</v>
      </c>
      <c r="AZ320" s="78" t="str">
        <f>REPLACE(INDEX(GroupVertices[Group],MATCH(Vertices[[#This Row],[Vertex]],GroupVertices[Vertex],0)),1,1,"")</f>
        <v>2</v>
      </c>
      <c r="BA320" s="48"/>
      <c r="BB320" s="48"/>
      <c r="BC320" s="48"/>
      <c r="BD320" s="48"/>
      <c r="BE320" s="48"/>
      <c r="BF320" s="48"/>
      <c r="BG320" s="120" t="s">
        <v>5209</v>
      </c>
      <c r="BH320" s="120" t="s">
        <v>5209</v>
      </c>
      <c r="BI320" s="120" t="s">
        <v>5323</v>
      </c>
      <c r="BJ320" s="120" t="s">
        <v>5323</v>
      </c>
      <c r="BK320" s="120">
        <v>0</v>
      </c>
      <c r="BL320" s="123">
        <v>0</v>
      </c>
      <c r="BM320" s="120">
        <v>2</v>
      </c>
      <c r="BN320" s="123">
        <v>7.142857142857143</v>
      </c>
      <c r="BO320" s="120">
        <v>0</v>
      </c>
      <c r="BP320" s="123">
        <v>0</v>
      </c>
      <c r="BQ320" s="120">
        <v>26</v>
      </c>
      <c r="BR320" s="123">
        <v>92.85714285714286</v>
      </c>
      <c r="BS320" s="120">
        <v>28</v>
      </c>
      <c r="BT320" s="2"/>
      <c r="BU320" s="3"/>
      <c r="BV320" s="3"/>
      <c r="BW320" s="3"/>
      <c r="BX320" s="3"/>
    </row>
    <row r="321" spans="1:76" ht="15">
      <c r="A321" s="64" t="s">
        <v>418</v>
      </c>
      <c r="B321" s="65"/>
      <c r="C321" s="65" t="s">
        <v>64</v>
      </c>
      <c r="D321" s="66">
        <v>162.09126969280513</v>
      </c>
      <c r="E321" s="68"/>
      <c r="F321" s="100" t="s">
        <v>1046</v>
      </c>
      <c r="G321" s="65"/>
      <c r="H321" s="69" t="s">
        <v>418</v>
      </c>
      <c r="I321" s="70"/>
      <c r="J321" s="70"/>
      <c r="K321" s="69" t="s">
        <v>4456</v>
      </c>
      <c r="L321" s="73">
        <v>1</v>
      </c>
      <c r="M321" s="74">
        <v>1281.848388671875</v>
      </c>
      <c r="N321" s="74">
        <v>998.6220092773438</v>
      </c>
      <c r="O321" s="75"/>
      <c r="P321" s="76"/>
      <c r="Q321" s="76"/>
      <c r="R321" s="86"/>
      <c r="S321" s="48">
        <v>0</v>
      </c>
      <c r="T321" s="48">
        <v>1</v>
      </c>
      <c r="U321" s="49">
        <v>0</v>
      </c>
      <c r="V321" s="49">
        <v>0.002033</v>
      </c>
      <c r="W321" s="49">
        <v>0.000492</v>
      </c>
      <c r="X321" s="49">
        <v>0.510909</v>
      </c>
      <c r="Y321" s="49">
        <v>0</v>
      </c>
      <c r="Z321" s="49">
        <v>0</v>
      </c>
      <c r="AA321" s="71">
        <v>321</v>
      </c>
      <c r="AB321" s="71"/>
      <c r="AC321" s="72"/>
      <c r="AD321" s="78" t="s">
        <v>2297</v>
      </c>
      <c r="AE321" s="78">
        <v>1208</v>
      </c>
      <c r="AF321" s="78">
        <v>262</v>
      </c>
      <c r="AG321" s="78">
        <v>6013</v>
      </c>
      <c r="AH321" s="78">
        <v>3493</v>
      </c>
      <c r="AI321" s="78"/>
      <c r="AJ321" s="78" t="s">
        <v>2676</v>
      </c>
      <c r="AK321" s="78" t="s">
        <v>2966</v>
      </c>
      <c r="AL321" s="78"/>
      <c r="AM321" s="78"/>
      <c r="AN321" s="80">
        <v>40182.891805555555</v>
      </c>
      <c r="AO321" s="83" t="s">
        <v>3460</v>
      </c>
      <c r="AP321" s="78" t="b">
        <v>0</v>
      </c>
      <c r="AQ321" s="78" t="b">
        <v>0</v>
      </c>
      <c r="AR321" s="78" t="b">
        <v>0</v>
      </c>
      <c r="AS321" s="78" t="s">
        <v>1909</v>
      </c>
      <c r="AT321" s="78">
        <v>11</v>
      </c>
      <c r="AU321" s="83" t="s">
        <v>3568</v>
      </c>
      <c r="AV321" s="78" t="b">
        <v>0</v>
      </c>
      <c r="AW321" s="78" t="s">
        <v>3704</v>
      </c>
      <c r="AX321" s="83" t="s">
        <v>4022</v>
      </c>
      <c r="AY321" s="78" t="s">
        <v>66</v>
      </c>
      <c r="AZ321" s="78" t="str">
        <f>REPLACE(INDEX(GroupVertices[Group],MATCH(Vertices[[#This Row],[Vertex]],GroupVertices[Vertex],0)),1,1,"")</f>
        <v>2</v>
      </c>
      <c r="BA321" s="48"/>
      <c r="BB321" s="48"/>
      <c r="BC321" s="48"/>
      <c r="BD321" s="48"/>
      <c r="BE321" s="48"/>
      <c r="BF321" s="48"/>
      <c r="BG321" s="120" t="s">
        <v>5209</v>
      </c>
      <c r="BH321" s="120" t="s">
        <v>5209</v>
      </c>
      <c r="BI321" s="120" t="s">
        <v>5323</v>
      </c>
      <c r="BJ321" s="120" t="s">
        <v>5323</v>
      </c>
      <c r="BK321" s="120">
        <v>0</v>
      </c>
      <c r="BL321" s="123">
        <v>0</v>
      </c>
      <c r="BM321" s="120">
        <v>2</v>
      </c>
      <c r="BN321" s="123">
        <v>7.142857142857143</v>
      </c>
      <c r="BO321" s="120">
        <v>0</v>
      </c>
      <c r="BP321" s="123">
        <v>0</v>
      </c>
      <c r="BQ321" s="120">
        <v>26</v>
      </c>
      <c r="BR321" s="123">
        <v>92.85714285714286</v>
      </c>
      <c r="BS321" s="120">
        <v>28</v>
      </c>
      <c r="BT321" s="2"/>
      <c r="BU321" s="3"/>
      <c r="BV321" s="3"/>
      <c r="BW321" s="3"/>
      <c r="BX321" s="3"/>
    </row>
    <row r="322" spans="1:76" ht="15">
      <c r="A322" s="64" t="s">
        <v>419</v>
      </c>
      <c r="B322" s="65"/>
      <c r="C322" s="65" t="s">
        <v>64</v>
      </c>
      <c r="D322" s="66">
        <v>162.0369259062494</v>
      </c>
      <c r="E322" s="68"/>
      <c r="F322" s="100" t="s">
        <v>1047</v>
      </c>
      <c r="G322" s="65"/>
      <c r="H322" s="69" t="s">
        <v>419</v>
      </c>
      <c r="I322" s="70"/>
      <c r="J322" s="70"/>
      <c r="K322" s="69" t="s">
        <v>4457</v>
      </c>
      <c r="L322" s="73">
        <v>1</v>
      </c>
      <c r="M322" s="74">
        <v>2890.265380859375</v>
      </c>
      <c r="N322" s="74">
        <v>938.6182250976562</v>
      </c>
      <c r="O322" s="75"/>
      <c r="P322" s="76"/>
      <c r="Q322" s="76"/>
      <c r="R322" s="86"/>
      <c r="S322" s="48">
        <v>0</v>
      </c>
      <c r="T322" s="48">
        <v>1</v>
      </c>
      <c r="U322" s="49">
        <v>0</v>
      </c>
      <c r="V322" s="49">
        <v>0.002033</v>
      </c>
      <c r="W322" s="49">
        <v>0.000492</v>
      </c>
      <c r="X322" s="49">
        <v>0.510909</v>
      </c>
      <c r="Y322" s="49">
        <v>0</v>
      </c>
      <c r="Z322" s="49">
        <v>0</v>
      </c>
      <c r="AA322" s="71">
        <v>322</v>
      </c>
      <c r="AB322" s="71"/>
      <c r="AC322" s="72"/>
      <c r="AD322" s="78" t="s">
        <v>2298</v>
      </c>
      <c r="AE322" s="78">
        <v>331</v>
      </c>
      <c r="AF322" s="78">
        <v>106</v>
      </c>
      <c r="AG322" s="78">
        <v>59</v>
      </c>
      <c r="AH322" s="78">
        <v>549</v>
      </c>
      <c r="AI322" s="78"/>
      <c r="AJ322" s="78" t="s">
        <v>2677</v>
      </c>
      <c r="AK322" s="78" t="s">
        <v>2931</v>
      </c>
      <c r="AL322" s="78"/>
      <c r="AM322" s="78"/>
      <c r="AN322" s="80">
        <v>43348.897141203706</v>
      </c>
      <c r="AO322" s="83" t="s">
        <v>3461</v>
      </c>
      <c r="AP322" s="78" t="b">
        <v>1</v>
      </c>
      <c r="AQ322" s="78" t="b">
        <v>0</v>
      </c>
      <c r="AR322" s="78" t="b">
        <v>0</v>
      </c>
      <c r="AS322" s="78" t="s">
        <v>1909</v>
      </c>
      <c r="AT322" s="78">
        <v>1</v>
      </c>
      <c r="AU322" s="78"/>
      <c r="AV322" s="78" t="b">
        <v>0</v>
      </c>
      <c r="AW322" s="78" t="s">
        <v>3704</v>
      </c>
      <c r="AX322" s="83" t="s">
        <v>4023</v>
      </c>
      <c r="AY322" s="78" t="s">
        <v>66</v>
      </c>
      <c r="AZ322" s="78" t="str">
        <f>REPLACE(INDEX(GroupVertices[Group],MATCH(Vertices[[#This Row],[Vertex]],GroupVertices[Vertex],0)),1,1,"")</f>
        <v>2</v>
      </c>
      <c r="BA322" s="48"/>
      <c r="BB322" s="48"/>
      <c r="BC322" s="48"/>
      <c r="BD322" s="48"/>
      <c r="BE322" s="48"/>
      <c r="BF322" s="48"/>
      <c r="BG322" s="120" t="s">
        <v>5209</v>
      </c>
      <c r="BH322" s="120" t="s">
        <v>5209</v>
      </c>
      <c r="BI322" s="120" t="s">
        <v>5323</v>
      </c>
      <c r="BJ322" s="120" t="s">
        <v>5323</v>
      </c>
      <c r="BK322" s="120">
        <v>0</v>
      </c>
      <c r="BL322" s="123">
        <v>0</v>
      </c>
      <c r="BM322" s="120">
        <v>2</v>
      </c>
      <c r="BN322" s="123">
        <v>7.142857142857143</v>
      </c>
      <c r="BO322" s="120">
        <v>0</v>
      </c>
      <c r="BP322" s="123">
        <v>0</v>
      </c>
      <c r="BQ322" s="120">
        <v>26</v>
      </c>
      <c r="BR322" s="123">
        <v>92.85714285714286</v>
      </c>
      <c r="BS322" s="120">
        <v>28</v>
      </c>
      <c r="BT322" s="2"/>
      <c r="BU322" s="3"/>
      <c r="BV322" s="3"/>
      <c r="BW322" s="3"/>
      <c r="BX322" s="3"/>
    </row>
    <row r="323" spans="1:76" ht="15">
      <c r="A323" s="64" t="s">
        <v>420</v>
      </c>
      <c r="B323" s="65"/>
      <c r="C323" s="65" t="s">
        <v>64</v>
      </c>
      <c r="D323" s="66">
        <v>162.11321622199108</v>
      </c>
      <c r="E323" s="68"/>
      <c r="F323" s="100" t="s">
        <v>1048</v>
      </c>
      <c r="G323" s="65"/>
      <c r="H323" s="69" t="s">
        <v>420</v>
      </c>
      <c r="I323" s="70"/>
      <c r="J323" s="70"/>
      <c r="K323" s="69" t="s">
        <v>4458</v>
      </c>
      <c r="L323" s="73">
        <v>1</v>
      </c>
      <c r="M323" s="74">
        <v>3016.0244140625</v>
      </c>
      <c r="N323" s="74">
        <v>698.1867065429688</v>
      </c>
      <c r="O323" s="75"/>
      <c r="P323" s="76"/>
      <c r="Q323" s="76"/>
      <c r="R323" s="86"/>
      <c r="S323" s="48">
        <v>0</v>
      </c>
      <c r="T323" s="48">
        <v>1</v>
      </c>
      <c r="U323" s="49">
        <v>0</v>
      </c>
      <c r="V323" s="49">
        <v>0.002033</v>
      </c>
      <c r="W323" s="49">
        <v>0.000492</v>
      </c>
      <c r="X323" s="49">
        <v>0.510909</v>
      </c>
      <c r="Y323" s="49">
        <v>0</v>
      </c>
      <c r="Z323" s="49">
        <v>0</v>
      </c>
      <c r="AA323" s="71">
        <v>323</v>
      </c>
      <c r="AB323" s="71"/>
      <c r="AC323" s="72"/>
      <c r="AD323" s="78" t="s">
        <v>2299</v>
      </c>
      <c r="AE323" s="78">
        <v>1687</v>
      </c>
      <c r="AF323" s="78">
        <v>325</v>
      </c>
      <c r="AG323" s="78">
        <v>427</v>
      </c>
      <c r="AH323" s="78">
        <v>3037</v>
      </c>
      <c r="AI323" s="78"/>
      <c r="AJ323" s="78" t="s">
        <v>2678</v>
      </c>
      <c r="AK323" s="78" t="s">
        <v>2955</v>
      </c>
      <c r="AL323" s="78"/>
      <c r="AM323" s="78"/>
      <c r="AN323" s="80">
        <v>40416.61085648148</v>
      </c>
      <c r="AO323" s="83" t="s">
        <v>3462</v>
      </c>
      <c r="AP323" s="78" t="b">
        <v>0</v>
      </c>
      <c r="AQ323" s="78" t="b">
        <v>0</v>
      </c>
      <c r="AR323" s="78" t="b">
        <v>0</v>
      </c>
      <c r="AS323" s="78" t="s">
        <v>1909</v>
      </c>
      <c r="AT323" s="78">
        <v>4</v>
      </c>
      <c r="AU323" s="83" t="s">
        <v>3569</v>
      </c>
      <c r="AV323" s="78" t="b">
        <v>0</v>
      </c>
      <c r="AW323" s="78" t="s">
        <v>3704</v>
      </c>
      <c r="AX323" s="83" t="s">
        <v>4024</v>
      </c>
      <c r="AY323" s="78" t="s">
        <v>66</v>
      </c>
      <c r="AZ323" s="78" t="str">
        <f>REPLACE(INDEX(GroupVertices[Group],MATCH(Vertices[[#This Row],[Vertex]],GroupVertices[Vertex],0)),1,1,"")</f>
        <v>2</v>
      </c>
      <c r="BA323" s="48"/>
      <c r="BB323" s="48"/>
      <c r="BC323" s="48"/>
      <c r="BD323" s="48"/>
      <c r="BE323" s="48"/>
      <c r="BF323" s="48"/>
      <c r="BG323" s="120" t="s">
        <v>5209</v>
      </c>
      <c r="BH323" s="120" t="s">
        <v>5209</v>
      </c>
      <c r="BI323" s="120" t="s">
        <v>5323</v>
      </c>
      <c r="BJ323" s="120" t="s">
        <v>5323</v>
      </c>
      <c r="BK323" s="120">
        <v>0</v>
      </c>
      <c r="BL323" s="123">
        <v>0</v>
      </c>
      <c r="BM323" s="120">
        <v>2</v>
      </c>
      <c r="BN323" s="123">
        <v>7.142857142857143</v>
      </c>
      <c r="BO323" s="120">
        <v>0</v>
      </c>
      <c r="BP323" s="123">
        <v>0</v>
      </c>
      <c r="BQ323" s="120">
        <v>26</v>
      </c>
      <c r="BR323" s="123">
        <v>92.85714285714286</v>
      </c>
      <c r="BS323" s="120">
        <v>28</v>
      </c>
      <c r="BT323" s="2"/>
      <c r="BU323" s="3"/>
      <c r="BV323" s="3"/>
      <c r="BW323" s="3"/>
      <c r="BX323" s="3"/>
    </row>
    <row r="324" spans="1:76" ht="15">
      <c r="A324" s="64" t="s">
        <v>421</v>
      </c>
      <c r="B324" s="65"/>
      <c r="C324" s="65" t="s">
        <v>64</v>
      </c>
      <c r="D324" s="66">
        <v>162.0156760922757</v>
      </c>
      <c r="E324" s="68"/>
      <c r="F324" s="100" t="s">
        <v>1049</v>
      </c>
      <c r="G324" s="65"/>
      <c r="H324" s="69" t="s">
        <v>421</v>
      </c>
      <c r="I324" s="70"/>
      <c r="J324" s="70"/>
      <c r="K324" s="69" t="s">
        <v>4459</v>
      </c>
      <c r="L324" s="73">
        <v>1</v>
      </c>
      <c r="M324" s="74">
        <v>3238.771484375</v>
      </c>
      <c r="N324" s="74">
        <v>2470.095703125</v>
      </c>
      <c r="O324" s="75"/>
      <c r="P324" s="76"/>
      <c r="Q324" s="76"/>
      <c r="R324" s="86"/>
      <c r="S324" s="48">
        <v>0</v>
      </c>
      <c r="T324" s="48">
        <v>1</v>
      </c>
      <c r="U324" s="49">
        <v>0</v>
      </c>
      <c r="V324" s="49">
        <v>0.002033</v>
      </c>
      <c r="W324" s="49">
        <v>0.000492</v>
      </c>
      <c r="X324" s="49">
        <v>0.510909</v>
      </c>
      <c r="Y324" s="49">
        <v>0</v>
      </c>
      <c r="Z324" s="49">
        <v>0</v>
      </c>
      <c r="AA324" s="71">
        <v>324</v>
      </c>
      <c r="AB324" s="71"/>
      <c r="AC324" s="72"/>
      <c r="AD324" s="78" t="s">
        <v>2300</v>
      </c>
      <c r="AE324" s="78">
        <v>139</v>
      </c>
      <c r="AF324" s="78">
        <v>45</v>
      </c>
      <c r="AG324" s="78">
        <v>595</v>
      </c>
      <c r="AH324" s="78">
        <v>110</v>
      </c>
      <c r="AI324" s="78"/>
      <c r="AJ324" s="78" t="s">
        <v>2679</v>
      </c>
      <c r="AK324" s="78" t="s">
        <v>2967</v>
      </c>
      <c r="AL324" s="78"/>
      <c r="AM324" s="78"/>
      <c r="AN324" s="80">
        <v>41477.72231481481</v>
      </c>
      <c r="AO324" s="83" t="s">
        <v>3463</v>
      </c>
      <c r="AP324" s="78" t="b">
        <v>1</v>
      </c>
      <c r="AQ324" s="78" t="b">
        <v>0</v>
      </c>
      <c r="AR324" s="78" t="b">
        <v>0</v>
      </c>
      <c r="AS324" s="78" t="s">
        <v>1909</v>
      </c>
      <c r="AT324" s="78">
        <v>1</v>
      </c>
      <c r="AU324" s="83" t="s">
        <v>3559</v>
      </c>
      <c r="AV324" s="78" t="b">
        <v>0</v>
      </c>
      <c r="AW324" s="78" t="s">
        <v>3704</v>
      </c>
      <c r="AX324" s="83" t="s">
        <v>4025</v>
      </c>
      <c r="AY324" s="78" t="s">
        <v>66</v>
      </c>
      <c r="AZ324" s="78" t="str">
        <f>REPLACE(INDEX(GroupVertices[Group],MATCH(Vertices[[#This Row],[Vertex]],GroupVertices[Vertex],0)),1,1,"")</f>
        <v>2</v>
      </c>
      <c r="BA324" s="48"/>
      <c r="BB324" s="48"/>
      <c r="BC324" s="48"/>
      <c r="BD324" s="48"/>
      <c r="BE324" s="48"/>
      <c r="BF324" s="48"/>
      <c r="BG324" s="120" t="s">
        <v>5209</v>
      </c>
      <c r="BH324" s="120" t="s">
        <v>5209</v>
      </c>
      <c r="BI324" s="120" t="s">
        <v>5323</v>
      </c>
      <c r="BJ324" s="120" t="s">
        <v>5323</v>
      </c>
      <c r="BK324" s="120">
        <v>0</v>
      </c>
      <c r="BL324" s="123">
        <v>0</v>
      </c>
      <c r="BM324" s="120">
        <v>2</v>
      </c>
      <c r="BN324" s="123">
        <v>7.142857142857143</v>
      </c>
      <c r="BO324" s="120">
        <v>0</v>
      </c>
      <c r="BP324" s="123">
        <v>0</v>
      </c>
      <c r="BQ324" s="120">
        <v>26</v>
      </c>
      <c r="BR324" s="123">
        <v>92.85714285714286</v>
      </c>
      <c r="BS324" s="120">
        <v>28</v>
      </c>
      <c r="BT324" s="2"/>
      <c r="BU324" s="3"/>
      <c r="BV324" s="3"/>
      <c r="BW324" s="3"/>
      <c r="BX324" s="3"/>
    </row>
    <row r="325" spans="1:76" ht="15">
      <c r="A325" s="64" t="s">
        <v>422</v>
      </c>
      <c r="B325" s="65"/>
      <c r="C325" s="65" t="s">
        <v>64</v>
      </c>
      <c r="D325" s="66">
        <v>162.53438056779797</v>
      </c>
      <c r="E325" s="68"/>
      <c r="F325" s="100" t="s">
        <v>1050</v>
      </c>
      <c r="G325" s="65"/>
      <c r="H325" s="69" t="s">
        <v>422</v>
      </c>
      <c r="I325" s="70"/>
      <c r="J325" s="70"/>
      <c r="K325" s="69" t="s">
        <v>4460</v>
      </c>
      <c r="L325" s="73">
        <v>1</v>
      </c>
      <c r="M325" s="74">
        <v>359.1943359375</v>
      </c>
      <c r="N325" s="74">
        <v>2447.4072265625</v>
      </c>
      <c r="O325" s="75"/>
      <c r="P325" s="76"/>
      <c r="Q325" s="76"/>
      <c r="R325" s="86"/>
      <c r="S325" s="48">
        <v>0</v>
      </c>
      <c r="T325" s="48">
        <v>1</v>
      </c>
      <c r="U325" s="49">
        <v>0</v>
      </c>
      <c r="V325" s="49">
        <v>0.002033</v>
      </c>
      <c r="W325" s="49">
        <v>0.000492</v>
      </c>
      <c r="X325" s="49">
        <v>0.510909</v>
      </c>
      <c r="Y325" s="49">
        <v>0</v>
      </c>
      <c r="Z325" s="49">
        <v>0</v>
      </c>
      <c r="AA325" s="71">
        <v>325</v>
      </c>
      <c r="AB325" s="71"/>
      <c r="AC325" s="72"/>
      <c r="AD325" s="78" t="s">
        <v>2301</v>
      </c>
      <c r="AE325" s="78">
        <v>4605</v>
      </c>
      <c r="AF325" s="78">
        <v>1534</v>
      </c>
      <c r="AG325" s="78">
        <v>97867</v>
      </c>
      <c r="AH325" s="78">
        <v>76856</v>
      </c>
      <c r="AI325" s="78"/>
      <c r="AJ325" s="78" t="s">
        <v>2680</v>
      </c>
      <c r="AK325" s="78" t="s">
        <v>2968</v>
      </c>
      <c r="AL325" s="78"/>
      <c r="AM325" s="78"/>
      <c r="AN325" s="80">
        <v>41659.22435185185</v>
      </c>
      <c r="AO325" s="83" t="s">
        <v>3464</v>
      </c>
      <c r="AP325" s="78" t="b">
        <v>0</v>
      </c>
      <c r="AQ325" s="78" t="b">
        <v>0</v>
      </c>
      <c r="AR325" s="78" t="b">
        <v>1</v>
      </c>
      <c r="AS325" s="78" t="s">
        <v>1909</v>
      </c>
      <c r="AT325" s="78">
        <v>100</v>
      </c>
      <c r="AU325" s="83" t="s">
        <v>3559</v>
      </c>
      <c r="AV325" s="78" t="b">
        <v>0</v>
      </c>
      <c r="AW325" s="78" t="s">
        <v>3704</v>
      </c>
      <c r="AX325" s="83" t="s">
        <v>4026</v>
      </c>
      <c r="AY325" s="78" t="s">
        <v>66</v>
      </c>
      <c r="AZ325" s="78" t="str">
        <f>REPLACE(INDEX(GroupVertices[Group],MATCH(Vertices[[#This Row],[Vertex]],GroupVertices[Vertex],0)),1,1,"")</f>
        <v>2</v>
      </c>
      <c r="BA325" s="48"/>
      <c r="BB325" s="48"/>
      <c r="BC325" s="48"/>
      <c r="BD325" s="48"/>
      <c r="BE325" s="48"/>
      <c r="BF325" s="48"/>
      <c r="BG325" s="120" t="s">
        <v>5209</v>
      </c>
      <c r="BH325" s="120" t="s">
        <v>5209</v>
      </c>
      <c r="BI325" s="120" t="s">
        <v>5323</v>
      </c>
      <c r="BJ325" s="120" t="s">
        <v>5323</v>
      </c>
      <c r="BK325" s="120">
        <v>0</v>
      </c>
      <c r="BL325" s="123">
        <v>0</v>
      </c>
      <c r="BM325" s="120">
        <v>2</v>
      </c>
      <c r="BN325" s="123">
        <v>7.142857142857143</v>
      </c>
      <c r="BO325" s="120">
        <v>0</v>
      </c>
      <c r="BP325" s="123">
        <v>0</v>
      </c>
      <c r="BQ325" s="120">
        <v>26</v>
      </c>
      <c r="BR325" s="123">
        <v>92.85714285714286</v>
      </c>
      <c r="BS325" s="120">
        <v>28</v>
      </c>
      <c r="BT325" s="2"/>
      <c r="BU325" s="3"/>
      <c r="BV325" s="3"/>
      <c r="BW325" s="3"/>
      <c r="BX325" s="3"/>
    </row>
    <row r="326" spans="1:76" ht="15">
      <c r="A326" s="64" t="s">
        <v>423</v>
      </c>
      <c r="B326" s="65"/>
      <c r="C326" s="65" t="s">
        <v>64</v>
      </c>
      <c r="D326" s="66">
        <v>162.7221453175001</v>
      </c>
      <c r="E326" s="68"/>
      <c r="F326" s="100" t="s">
        <v>1051</v>
      </c>
      <c r="G326" s="65"/>
      <c r="H326" s="69" t="s">
        <v>423</v>
      </c>
      <c r="I326" s="70"/>
      <c r="J326" s="70"/>
      <c r="K326" s="69" t="s">
        <v>4461</v>
      </c>
      <c r="L326" s="73">
        <v>1</v>
      </c>
      <c r="M326" s="74">
        <v>2689.10791015625</v>
      </c>
      <c r="N326" s="74">
        <v>1353.8900146484375</v>
      </c>
      <c r="O326" s="75"/>
      <c r="P326" s="76"/>
      <c r="Q326" s="76"/>
      <c r="R326" s="86"/>
      <c r="S326" s="48">
        <v>0</v>
      </c>
      <c r="T326" s="48">
        <v>1</v>
      </c>
      <c r="U326" s="49">
        <v>0</v>
      </c>
      <c r="V326" s="49">
        <v>0.002033</v>
      </c>
      <c r="W326" s="49">
        <v>0.000492</v>
      </c>
      <c r="X326" s="49">
        <v>0.510909</v>
      </c>
      <c r="Y326" s="49">
        <v>0</v>
      </c>
      <c r="Z326" s="49">
        <v>0</v>
      </c>
      <c r="AA326" s="71">
        <v>326</v>
      </c>
      <c r="AB326" s="71"/>
      <c r="AC326" s="72"/>
      <c r="AD326" s="78" t="s">
        <v>2302</v>
      </c>
      <c r="AE326" s="78">
        <v>987</v>
      </c>
      <c r="AF326" s="78">
        <v>2073</v>
      </c>
      <c r="AG326" s="78">
        <v>8699</v>
      </c>
      <c r="AH326" s="78">
        <v>20521</v>
      </c>
      <c r="AI326" s="78"/>
      <c r="AJ326" s="78" t="s">
        <v>2681</v>
      </c>
      <c r="AK326" s="78" t="s">
        <v>2969</v>
      </c>
      <c r="AL326" s="83" t="s">
        <v>3158</v>
      </c>
      <c r="AM326" s="78"/>
      <c r="AN326" s="80">
        <v>39786.967256944445</v>
      </c>
      <c r="AO326" s="83" t="s">
        <v>3465</v>
      </c>
      <c r="AP326" s="78" t="b">
        <v>0</v>
      </c>
      <c r="AQ326" s="78" t="b">
        <v>0</v>
      </c>
      <c r="AR326" s="78" t="b">
        <v>1</v>
      </c>
      <c r="AS326" s="78" t="s">
        <v>1909</v>
      </c>
      <c r="AT326" s="78">
        <v>68</v>
      </c>
      <c r="AU326" s="83" t="s">
        <v>3561</v>
      </c>
      <c r="AV326" s="78" t="b">
        <v>0</v>
      </c>
      <c r="AW326" s="78" t="s">
        <v>3704</v>
      </c>
      <c r="AX326" s="83" t="s">
        <v>4027</v>
      </c>
      <c r="AY326" s="78" t="s">
        <v>66</v>
      </c>
      <c r="AZ326" s="78" t="str">
        <f>REPLACE(INDEX(GroupVertices[Group],MATCH(Vertices[[#This Row],[Vertex]],GroupVertices[Vertex],0)),1,1,"")</f>
        <v>2</v>
      </c>
      <c r="BA326" s="48"/>
      <c r="BB326" s="48"/>
      <c r="BC326" s="48"/>
      <c r="BD326" s="48"/>
      <c r="BE326" s="48"/>
      <c r="BF326" s="48"/>
      <c r="BG326" s="120" t="s">
        <v>5209</v>
      </c>
      <c r="BH326" s="120" t="s">
        <v>5209</v>
      </c>
      <c r="BI326" s="120" t="s">
        <v>5323</v>
      </c>
      <c r="BJ326" s="120" t="s">
        <v>5323</v>
      </c>
      <c r="BK326" s="120">
        <v>0</v>
      </c>
      <c r="BL326" s="123">
        <v>0</v>
      </c>
      <c r="BM326" s="120">
        <v>2</v>
      </c>
      <c r="BN326" s="123">
        <v>7.142857142857143</v>
      </c>
      <c r="BO326" s="120">
        <v>0</v>
      </c>
      <c r="BP326" s="123">
        <v>0</v>
      </c>
      <c r="BQ326" s="120">
        <v>26</v>
      </c>
      <c r="BR326" s="123">
        <v>92.85714285714286</v>
      </c>
      <c r="BS326" s="120">
        <v>28</v>
      </c>
      <c r="BT326" s="2"/>
      <c r="BU326" s="3"/>
      <c r="BV326" s="3"/>
      <c r="BW326" s="3"/>
      <c r="BX326" s="3"/>
    </row>
    <row r="327" spans="1:76" ht="15">
      <c r="A327" s="64" t="s">
        <v>424</v>
      </c>
      <c r="B327" s="65"/>
      <c r="C327" s="65" t="s">
        <v>64</v>
      </c>
      <c r="D327" s="66">
        <v>162.46366397375428</v>
      </c>
      <c r="E327" s="68"/>
      <c r="F327" s="100" t="s">
        <v>1052</v>
      </c>
      <c r="G327" s="65"/>
      <c r="H327" s="69" t="s">
        <v>424</v>
      </c>
      <c r="I327" s="70"/>
      <c r="J327" s="70"/>
      <c r="K327" s="69" t="s">
        <v>4462</v>
      </c>
      <c r="L327" s="73">
        <v>1</v>
      </c>
      <c r="M327" s="74">
        <v>519.2584228515625</v>
      </c>
      <c r="N327" s="74">
        <v>2687.126953125</v>
      </c>
      <c r="O327" s="75"/>
      <c r="P327" s="76"/>
      <c r="Q327" s="76"/>
      <c r="R327" s="86"/>
      <c r="S327" s="48">
        <v>0</v>
      </c>
      <c r="T327" s="48">
        <v>1</v>
      </c>
      <c r="U327" s="49">
        <v>0</v>
      </c>
      <c r="V327" s="49">
        <v>0.002033</v>
      </c>
      <c r="W327" s="49">
        <v>0.000492</v>
      </c>
      <c r="X327" s="49">
        <v>0.510909</v>
      </c>
      <c r="Y327" s="49">
        <v>0</v>
      </c>
      <c r="Z327" s="49">
        <v>0</v>
      </c>
      <c r="AA327" s="71">
        <v>327</v>
      </c>
      <c r="AB327" s="71"/>
      <c r="AC327" s="72"/>
      <c r="AD327" s="78" t="s">
        <v>2303</v>
      </c>
      <c r="AE327" s="78">
        <v>1293</v>
      </c>
      <c r="AF327" s="78">
        <v>1331</v>
      </c>
      <c r="AG327" s="78">
        <v>79570</v>
      </c>
      <c r="AH327" s="78">
        <v>50676</v>
      </c>
      <c r="AI327" s="78"/>
      <c r="AJ327" s="78" t="s">
        <v>2682</v>
      </c>
      <c r="AK327" s="78" t="s">
        <v>2970</v>
      </c>
      <c r="AL327" s="78"/>
      <c r="AM327" s="78"/>
      <c r="AN327" s="80">
        <v>40597.77480324074</v>
      </c>
      <c r="AO327" s="78"/>
      <c r="AP327" s="78" t="b">
        <v>0</v>
      </c>
      <c r="AQ327" s="78" t="b">
        <v>0</v>
      </c>
      <c r="AR327" s="78" t="b">
        <v>0</v>
      </c>
      <c r="AS327" s="78" t="s">
        <v>1909</v>
      </c>
      <c r="AT327" s="78">
        <v>124</v>
      </c>
      <c r="AU327" s="83" t="s">
        <v>3563</v>
      </c>
      <c r="AV327" s="78" t="b">
        <v>0</v>
      </c>
      <c r="AW327" s="78" t="s">
        <v>3704</v>
      </c>
      <c r="AX327" s="83" t="s">
        <v>4028</v>
      </c>
      <c r="AY327" s="78" t="s">
        <v>66</v>
      </c>
      <c r="AZ327" s="78" t="str">
        <f>REPLACE(INDEX(GroupVertices[Group],MATCH(Vertices[[#This Row],[Vertex]],GroupVertices[Vertex],0)),1,1,"")</f>
        <v>2</v>
      </c>
      <c r="BA327" s="48"/>
      <c r="BB327" s="48"/>
      <c r="BC327" s="48"/>
      <c r="BD327" s="48"/>
      <c r="BE327" s="48"/>
      <c r="BF327" s="48"/>
      <c r="BG327" s="120" t="s">
        <v>5209</v>
      </c>
      <c r="BH327" s="120" t="s">
        <v>5209</v>
      </c>
      <c r="BI327" s="120" t="s">
        <v>5323</v>
      </c>
      <c r="BJ327" s="120" t="s">
        <v>5323</v>
      </c>
      <c r="BK327" s="120">
        <v>0</v>
      </c>
      <c r="BL327" s="123">
        <v>0</v>
      </c>
      <c r="BM327" s="120">
        <v>2</v>
      </c>
      <c r="BN327" s="123">
        <v>7.142857142857143</v>
      </c>
      <c r="BO327" s="120">
        <v>0</v>
      </c>
      <c r="BP327" s="123">
        <v>0</v>
      </c>
      <c r="BQ327" s="120">
        <v>26</v>
      </c>
      <c r="BR327" s="123">
        <v>92.85714285714286</v>
      </c>
      <c r="BS327" s="120">
        <v>28</v>
      </c>
      <c r="BT327" s="2"/>
      <c r="BU327" s="3"/>
      <c r="BV327" s="3"/>
      <c r="BW327" s="3"/>
      <c r="BX327" s="3"/>
    </row>
    <row r="328" spans="1:76" ht="15">
      <c r="A328" s="64" t="s">
        <v>425</v>
      </c>
      <c r="B328" s="65"/>
      <c r="C328" s="65" t="s">
        <v>64</v>
      </c>
      <c r="D328" s="66">
        <v>162.21423992776775</v>
      </c>
      <c r="E328" s="68"/>
      <c r="F328" s="100" t="s">
        <v>1053</v>
      </c>
      <c r="G328" s="65"/>
      <c r="H328" s="69" t="s">
        <v>425</v>
      </c>
      <c r="I328" s="70"/>
      <c r="J328" s="70"/>
      <c r="K328" s="69" t="s">
        <v>4463</v>
      </c>
      <c r="L328" s="73">
        <v>1</v>
      </c>
      <c r="M328" s="74">
        <v>788.0098876953125</v>
      </c>
      <c r="N328" s="74">
        <v>1126.0980224609375</v>
      </c>
      <c r="O328" s="75"/>
      <c r="P328" s="76"/>
      <c r="Q328" s="76"/>
      <c r="R328" s="86"/>
      <c r="S328" s="48">
        <v>0</v>
      </c>
      <c r="T328" s="48">
        <v>1</v>
      </c>
      <c r="U328" s="49">
        <v>0</v>
      </c>
      <c r="V328" s="49">
        <v>0.002033</v>
      </c>
      <c r="W328" s="49">
        <v>0.000492</v>
      </c>
      <c r="X328" s="49">
        <v>0.510909</v>
      </c>
      <c r="Y328" s="49">
        <v>0</v>
      </c>
      <c r="Z328" s="49">
        <v>0</v>
      </c>
      <c r="AA328" s="71">
        <v>328</v>
      </c>
      <c r="AB328" s="71"/>
      <c r="AC328" s="72"/>
      <c r="AD328" s="78" t="s">
        <v>2304</v>
      </c>
      <c r="AE328" s="78">
        <v>1366</v>
      </c>
      <c r="AF328" s="78">
        <v>615</v>
      </c>
      <c r="AG328" s="78">
        <v>12524</v>
      </c>
      <c r="AH328" s="78">
        <v>7759</v>
      </c>
      <c r="AI328" s="78"/>
      <c r="AJ328" s="78" t="s">
        <v>2683</v>
      </c>
      <c r="AK328" s="78"/>
      <c r="AL328" s="78"/>
      <c r="AM328" s="78"/>
      <c r="AN328" s="80">
        <v>40816.885567129626</v>
      </c>
      <c r="AO328" s="83" t="s">
        <v>3466</v>
      </c>
      <c r="AP328" s="78" t="b">
        <v>0</v>
      </c>
      <c r="AQ328" s="78" t="b">
        <v>0</v>
      </c>
      <c r="AR328" s="78" t="b">
        <v>1</v>
      </c>
      <c r="AS328" s="78" t="s">
        <v>1909</v>
      </c>
      <c r="AT328" s="78">
        <v>6</v>
      </c>
      <c r="AU328" s="83" t="s">
        <v>3559</v>
      </c>
      <c r="AV328" s="78" t="b">
        <v>0</v>
      </c>
      <c r="AW328" s="78" t="s">
        <v>3704</v>
      </c>
      <c r="AX328" s="83" t="s">
        <v>4029</v>
      </c>
      <c r="AY328" s="78" t="s">
        <v>66</v>
      </c>
      <c r="AZ328" s="78" t="str">
        <f>REPLACE(INDEX(GroupVertices[Group],MATCH(Vertices[[#This Row],[Vertex]],GroupVertices[Vertex],0)),1,1,"")</f>
        <v>2</v>
      </c>
      <c r="BA328" s="48"/>
      <c r="BB328" s="48"/>
      <c r="BC328" s="48"/>
      <c r="BD328" s="48"/>
      <c r="BE328" s="48"/>
      <c r="BF328" s="48"/>
      <c r="BG328" s="120" t="s">
        <v>5209</v>
      </c>
      <c r="BH328" s="120" t="s">
        <v>5209</v>
      </c>
      <c r="BI328" s="120" t="s">
        <v>5323</v>
      </c>
      <c r="BJ328" s="120" t="s">
        <v>5323</v>
      </c>
      <c r="BK328" s="120">
        <v>0</v>
      </c>
      <c r="BL328" s="123">
        <v>0</v>
      </c>
      <c r="BM328" s="120">
        <v>2</v>
      </c>
      <c r="BN328" s="123">
        <v>7.142857142857143</v>
      </c>
      <c r="BO328" s="120">
        <v>0</v>
      </c>
      <c r="BP328" s="123">
        <v>0</v>
      </c>
      <c r="BQ328" s="120">
        <v>26</v>
      </c>
      <c r="BR328" s="123">
        <v>92.85714285714286</v>
      </c>
      <c r="BS328" s="120">
        <v>28</v>
      </c>
      <c r="BT328" s="2"/>
      <c r="BU328" s="3"/>
      <c r="BV328" s="3"/>
      <c r="BW328" s="3"/>
      <c r="BX328" s="3"/>
    </row>
    <row r="329" spans="1:76" ht="15">
      <c r="A329" s="64" t="s">
        <v>426</v>
      </c>
      <c r="B329" s="65"/>
      <c r="C329" s="65" t="s">
        <v>64</v>
      </c>
      <c r="D329" s="66">
        <v>162.3821482939207</v>
      </c>
      <c r="E329" s="68"/>
      <c r="F329" s="100" t="s">
        <v>1054</v>
      </c>
      <c r="G329" s="65"/>
      <c r="H329" s="69" t="s">
        <v>426</v>
      </c>
      <c r="I329" s="70"/>
      <c r="J329" s="70"/>
      <c r="K329" s="69" t="s">
        <v>4464</v>
      </c>
      <c r="L329" s="73">
        <v>1</v>
      </c>
      <c r="M329" s="74">
        <v>978.5017700195312</v>
      </c>
      <c r="N329" s="74">
        <v>3048.182861328125</v>
      </c>
      <c r="O329" s="75"/>
      <c r="P329" s="76"/>
      <c r="Q329" s="76"/>
      <c r="R329" s="86"/>
      <c r="S329" s="48">
        <v>0</v>
      </c>
      <c r="T329" s="48">
        <v>1</v>
      </c>
      <c r="U329" s="49">
        <v>0</v>
      </c>
      <c r="V329" s="49">
        <v>0.002033</v>
      </c>
      <c r="W329" s="49">
        <v>0.000492</v>
      </c>
      <c r="X329" s="49">
        <v>0.510909</v>
      </c>
      <c r="Y329" s="49">
        <v>0</v>
      </c>
      <c r="Z329" s="49">
        <v>0</v>
      </c>
      <c r="AA329" s="71">
        <v>329</v>
      </c>
      <c r="AB329" s="71"/>
      <c r="AC329" s="72"/>
      <c r="AD329" s="78" t="s">
        <v>2305</v>
      </c>
      <c r="AE329" s="78">
        <v>711</v>
      </c>
      <c r="AF329" s="78">
        <v>1097</v>
      </c>
      <c r="AG329" s="78">
        <v>1428</v>
      </c>
      <c r="AH329" s="78">
        <v>4014</v>
      </c>
      <c r="AI329" s="78"/>
      <c r="AJ329" s="78" t="s">
        <v>2684</v>
      </c>
      <c r="AK329" s="78" t="s">
        <v>2971</v>
      </c>
      <c r="AL329" s="83" t="s">
        <v>3159</v>
      </c>
      <c r="AM329" s="78"/>
      <c r="AN329" s="80">
        <v>43346.66552083333</v>
      </c>
      <c r="AO329" s="83" t="s">
        <v>3467</v>
      </c>
      <c r="AP329" s="78" t="b">
        <v>0</v>
      </c>
      <c r="AQ329" s="78" t="b">
        <v>0</v>
      </c>
      <c r="AR329" s="78" t="b">
        <v>0</v>
      </c>
      <c r="AS329" s="78" t="s">
        <v>1909</v>
      </c>
      <c r="AT329" s="78">
        <v>8</v>
      </c>
      <c r="AU329" s="83" t="s">
        <v>3559</v>
      </c>
      <c r="AV329" s="78" t="b">
        <v>0</v>
      </c>
      <c r="AW329" s="78" t="s">
        <v>3704</v>
      </c>
      <c r="AX329" s="83" t="s">
        <v>4030</v>
      </c>
      <c r="AY329" s="78" t="s">
        <v>66</v>
      </c>
      <c r="AZ329" s="78" t="str">
        <f>REPLACE(INDEX(GroupVertices[Group],MATCH(Vertices[[#This Row],[Vertex]],GroupVertices[Vertex],0)),1,1,"")</f>
        <v>2</v>
      </c>
      <c r="BA329" s="48"/>
      <c r="BB329" s="48"/>
      <c r="BC329" s="48"/>
      <c r="BD329" s="48"/>
      <c r="BE329" s="48"/>
      <c r="BF329" s="48"/>
      <c r="BG329" s="120" t="s">
        <v>5209</v>
      </c>
      <c r="BH329" s="120" t="s">
        <v>5209</v>
      </c>
      <c r="BI329" s="120" t="s">
        <v>5323</v>
      </c>
      <c r="BJ329" s="120" t="s">
        <v>5323</v>
      </c>
      <c r="BK329" s="120">
        <v>0</v>
      </c>
      <c r="BL329" s="123">
        <v>0</v>
      </c>
      <c r="BM329" s="120">
        <v>2</v>
      </c>
      <c r="BN329" s="123">
        <v>7.142857142857143</v>
      </c>
      <c r="BO329" s="120">
        <v>0</v>
      </c>
      <c r="BP329" s="123">
        <v>0</v>
      </c>
      <c r="BQ329" s="120">
        <v>26</v>
      </c>
      <c r="BR329" s="123">
        <v>92.85714285714286</v>
      </c>
      <c r="BS329" s="120">
        <v>28</v>
      </c>
      <c r="BT329" s="2"/>
      <c r="BU329" s="3"/>
      <c r="BV329" s="3"/>
      <c r="BW329" s="3"/>
      <c r="BX329" s="3"/>
    </row>
    <row r="330" spans="1:76" ht="15">
      <c r="A330" s="64" t="s">
        <v>427</v>
      </c>
      <c r="B330" s="65"/>
      <c r="C330" s="65" t="s">
        <v>64</v>
      </c>
      <c r="D330" s="66">
        <v>162.77405060081296</v>
      </c>
      <c r="E330" s="68"/>
      <c r="F330" s="100" t="s">
        <v>1055</v>
      </c>
      <c r="G330" s="65"/>
      <c r="H330" s="69" t="s">
        <v>427</v>
      </c>
      <c r="I330" s="70"/>
      <c r="J330" s="70"/>
      <c r="K330" s="69" t="s">
        <v>4465</v>
      </c>
      <c r="L330" s="73">
        <v>1</v>
      </c>
      <c r="M330" s="74">
        <v>2512.736572265625</v>
      </c>
      <c r="N330" s="74">
        <v>814.6416015625</v>
      </c>
      <c r="O330" s="75"/>
      <c r="P330" s="76"/>
      <c r="Q330" s="76"/>
      <c r="R330" s="86"/>
      <c r="S330" s="48">
        <v>0</v>
      </c>
      <c r="T330" s="48">
        <v>1</v>
      </c>
      <c r="U330" s="49">
        <v>0</v>
      </c>
      <c r="V330" s="49">
        <v>0.002033</v>
      </c>
      <c r="W330" s="49">
        <v>0.000492</v>
      </c>
      <c r="X330" s="49">
        <v>0.510909</v>
      </c>
      <c r="Y330" s="49">
        <v>0</v>
      </c>
      <c r="Z330" s="49">
        <v>0</v>
      </c>
      <c r="AA330" s="71">
        <v>330</v>
      </c>
      <c r="AB330" s="71"/>
      <c r="AC330" s="72"/>
      <c r="AD330" s="78" t="s">
        <v>2306</v>
      </c>
      <c r="AE330" s="78">
        <v>1376</v>
      </c>
      <c r="AF330" s="78">
        <v>2222</v>
      </c>
      <c r="AG330" s="78">
        <v>112020</v>
      </c>
      <c r="AH330" s="78">
        <v>71354</v>
      </c>
      <c r="AI330" s="78"/>
      <c r="AJ330" s="78" t="s">
        <v>2685</v>
      </c>
      <c r="AK330" s="78" t="s">
        <v>2972</v>
      </c>
      <c r="AL330" s="83" t="s">
        <v>3160</v>
      </c>
      <c r="AM330" s="78"/>
      <c r="AN330" s="80">
        <v>40456.61429398148</v>
      </c>
      <c r="AO330" s="83" t="s">
        <v>3468</v>
      </c>
      <c r="AP330" s="78" t="b">
        <v>0</v>
      </c>
      <c r="AQ330" s="78" t="b">
        <v>0</v>
      </c>
      <c r="AR330" s="78" t="b">
        <v>1</v>
      </c>
      <c r="AS330" s="78" t="s">
        <v>1909</v>
      </c>
      <c r="AT330" s="78">
        <v>136</v>
      </c>
      <c r="AU330" s="83" t="s">
        <v>3568</v>
      </c>
      <c r="AV330" s="78" t="b">
        <v>0</v>
      </c>
      <c r="AW330" s="78" t="s">
        <v>3704</v>
      </c>
      <c r="AX330" s="83" t="s">
        <v>4031</v>
      </c>
      <c r="AY330" s="78" t="s">
        <v>66</v>
      </c>
      <c r="AZ330" s="78" t="str">
        <f>REPLACE(INDEX(GroupVertices[Group],MATCH(Vertices[[#This Row],[Vertex]],GroupVertices[Vertex],0)),1,1,"")</f>
        <v>2</v>
      </c>
      <c r="BA330" s="48"/>
      <c r="BB330" s="48"/>
      <c r="BC330" s="48"/>
      <c r="BD330" s="48"/>
      <c r="BE330" s="48"/>
      <c r="BF330" s="48"/>
      <c r="BG330" s="120" t="s">
        <v>5209</v>
      </c>
      <c r="BH330" s="120" t="s">
        <v>5209</v>
      </c>
      <c r="BI330" s="120" t="s">
        <v>5323</v>
      </c>
      <c r="BJ330" s="120" t="s">
        <v>5323</v>
      </c>
      <c r="BK330" s="120">
        <v>0</v>
      </c>
      <c r="BL330" s="123">
        <v>0</v>
      </c>
      <c r="BM330" s="120">
        <v>2</v>
      </c>
      <c r="BN330" s="123">
        <v>7.142857142857143</v>
      </c>
      <c r="BO330" s="120">
        <v>0</v>
      </c>
      <c r="BP330" s="123">
        <v>0</v>
      </c>
      <c r="BQ330" s="120">
        <v>26</v>
      </c>
      <c r="BR330" s="123">
        <v>92.85714285714286</v>
      </c>
      <c r="BS330" s="120">
        <v>28</v>
      </c>
      <c r="BT330" s="2"/>
      <c r="BU330" s="3"/>
      <c r="BV330" s="3"/>
      <c r="BW330" s="3"/>
      <c r="BX330" s="3"/>
    </row>
    <row r="331" spans="1:76" ht="15">
      <c r="A331" s="64" t="s">
        <v>428</v>
      </c>
      <c r="B331" s="65"/>
      <c r="C331" s="65" t="s">
        <v>64</v>
      </c>
      <c r="D331" s="66">
        <v>162.35497640064284</v>
      </c>
      <c r="E331" s="68"/>
      <c r="F331" s="100" t="s">
        <v>1056</v>
      </c>
      <c r="G331" s="65"/>
      <c r="H331" s="69" t="s">
        <v>428</v>
      </c>
      <c r="I331" s="70"/>
      <c r="J331" s="70"/>
      <c r="K331" s="69" t="s">
        <v>4466</v>
      </c>
      <c r="L331" s="73">
        <v>1</v>
      </c>
      <c r="M331" s="74">
        <v>3282.505615234375</v>
      </c>
      <c r="N331" s="74">
        <v>2135.2685546875</v>
      </c>
      <c r="O331" s="75"/>
      <c r="P331" s="76"/>
      <c r="Q331" s="76"/>
      <c r="R331" s="86"/>
      <c r="S331" s="48">
        <v>0</v>
      </c>
      <c r="T331" s="48">
        <v>1</v>
      </c>
      <c r="U331" s="49">
        <v>0</v>
      </c>
      <c r="V331" s="49">
        <v>0.002033</v>
      </c>
      <c r="W331" s="49">
        <v>0.000492</v>
      </c>
      <c r="X331" s="49">
        <v>0.510909</v>
      </c>
      <c r="Y331" s="49">
        <v>0</v>
      </c>
      <c r="Z331" s="49">
        <v>0</v>
      </c>
      <c r="AA331" s="71">
        <v>331</v>
      </c>
      <c r="AB331" s="71"/>
      <c r="AC331" s="72"/>
      <c r="AD331" s="78" t="s">
        <v>2307</v>
      </c>
      <c r="AE331" s="78">
        <v>1147</v>
      </c>
      <c r="AF331" s="78">
        <v>1019</v>
      </c>
      <c r="AG331" s="78">
        <v>9296</v>
      </c>
      <c r="AH331" s="78">
        <v>5478</v>
      </c>
      <c r="AI331" s="78"/>
      <c r="AJ331" s="78" t="s">
        <v>2686</v>
      </c>
      <c r="AK331" s="78" t="s">
        <v>2940</v>
      </c>
      <c r="AL331" s="83" t="s">
        <v>3161</v>
      </c>
      <c r="AM331" s="78"/>
      <c r="AN331" s="80">
        <v>41006.62987268518</v>
      </c>
      <c r="AO331" s="78"/>
      <c r="AP331" s="78" t="b">
        <v>1</v>
      </c>
      <c r="AQ331" s="78" t="b">
        <v>0</v>
      </c>
      <c r="AR331" s="78" t="b">
        <v>0</v>
      </c>
      <c r="AS331" s="78" t="s">
        <v>1909</v>
      </c>
      <c r="AT331" s="78">
        <v>38</v>
      </c>
      <c r="AU331" s="83" t="s">
        <v>3559</v>
      </c>
      <c r="AV331" s="78" t="b">
        <v>0</v>
      </c>
      <c r="AW331" s="78" t="s">
        <v>3704</v>
      </c>
      <c r="AX331" s="83" t="s">
        <v>4032</v>
      </c>
      <c r="AY331" s="78" t="s">
        <v>66</v>
      </c>
      <c r="AZ331" s="78" t="str">
        <f>REPLACE(INDEX(GroupVertices[Group],MATCH(Vertices[[#This Row],[Vertex]],GroupVertices[Vertex],0)),1,1,"")</f>
        <v>2</v>
      </c>
      <c r="BA331" s="48"/>
      <c r="BB331" s="48"/>
      <c r="BC331" s="48"/>
      <c r="BD331" s="48"/>
      <c r="BE331" s="48"/>
      <c r="BF331" s="48"/>
      <c r="BG331" s="120" t="s">
        <v>5209</v>
      </c>
      <c r="BH331" s="120" t="s">
        <v>5209</v>
      </c>
      <c r="BI331" s="120" t="s">
        <v>5323</v>
      </c>
      <c r="BJ331" s="120" t="s">
        <v>5323</v>
      </c>
      <c r="BK331" s="120">
        <v>0</v>
      </c>
      <c r="BL331" s="123">
        <v>0</v>
      </c>
      <c r="BM331" s="120">
        <v>2</v>
      </c>
      <c r="BN331" s="123">
        <v>7.142857142857143</v>
      </c>
      <c r="BO331" s="120">
        <v>0</v>
      </c>
      <c r="BP331" s="123">
        <v>0</v>
      </c>
      <c r="BQ331" s="120">
        <v>26</v>
      </c>
      <c r="BR331" s="123">
        <v>92.85714285714286</v>
      </c>
      <c r="BS331" s="120">
        <v>28</v>
      </c>
      <c r="BT331" s="2"/>
      <c r="BU331" s="3"/>
      <c r="BV331" s="3"/>
      <c r="BW331" s="3"/>
      <c r="BX331" s="3"/>
    </row>
    <row r="332" spans="1:76" ht="15">
      <c r="A332" s="64" t="s">
        <v>429</v>
      </c>
      <c r="B332" s="65"/>
      <c r="C332" s="65" t="s">
        <v>64</v>
      </c>
      <c r="D332" s="66">
        <v>162.56155246107582</v>
      </c>
      <c r="E332" s="68"/>
      <c r="F332" s="100" t="s">
        <v>1057</v>
      </c>
      <c r="G332" s="65"/>
      <c r="H332" s="69" t="s">
        <v>429</v>
      </c>
      <c r="I332" s="70"/>
      <c r="J332" s="70"/>
      <c r="K332" s="69" t="s">
        <v>4467</v>
      </c>
      <c r="L332" s="73">
        <v>1</v>
      </c>
      <c r="M332" s="74">
        <v>1222.3482666015625</v>
      </c>
      <c r="N332" s="74">
        <v>2431.064208984375</v>
      </c>
      <c r="O332" s="75"/>
      <c r="P332" s="76"/>
      <c r="Q332" s="76"/>
      <c r="R332" s="86"/>
      <c r="S332" s="48">
        <v>0</v>
      </c>
      <c r="T332" s="48">
        <v>1</v>
      </c>
      <c r="U332" s="49">
        <v>0</v>
      </c>
      <c r="V332" s="49">
        <v>0.002033</v>
      </c>
      <c r="W332" s="49">
        <v>0.000492</v>
      </c>
      <c r="X332" s="49">
        <v>0.510909</v>
      </c>
      <c r="Y332" s="49">
        <v>0</v>
      </c>
      <c r="Z332" s="49">
        <v>0</v>
      </c>
      <c r="AA332" s="71">
        <v>332</v>
      </c>
      <c r="AB332" s="71"/>
      <c r="AC332" s="72"/>
      <c r="AD332" s="78" t="s">
        <v>2308</v>
      </c>
      <c r="AE332" s="78">
        <v>1571</v>
      </c>
      <c r="AF332" s="78">
        <v>1612</v>
      </c>
      <c r="AG332" s="78">
        <v>59000</v>
      </c>
      <c r="AH332" s="78">
        <v>157334</v>
      </c>
      <c r="AI332" s="78"/>
      <c r="AJ332" s="78" t="s">
        <v>2687</v>
      </c>
      <c r="AK332" s="78" t="s">
        <v>2973</v>
      </c>
      <c r="AL332" s="78"/>
      <c r="AM332" s="78"/>
      <c r="AN332" s="80">
        <v>42408.18268518519</v>
      </c>
      <c r="AO332" s="83" t="s">
        <v>3469</v>
      </c>
      <c r="AP332" s="78" t="b">
        <v>1</v>
      </c>
      <c r="AQ332" s="78" t="b">
        <v>0</v>
      </c>
      <c r="AR332" s="78" t="b">
        <v>0</v>
      </c>
      <c r="AS332" s="78" t="s">
        <v>1909</v>
      </c>
      <c r="AT332" s="78">
        <v>187</v>
      </c>
      <c r="AU332" s="78"/>
      <c r="AV332" s="78" t="b">
        <v>0</v>
      </c>
      <c r="AW332" s="78" t="s">
        <v>3704</v>
      </c>
      <c r="AX332" s="83" t="s">
        <v>4033</v>
      </c>
      <c r="AY332" s="78" t="s">
        <v>66</v>
      </c>
      <c r="AZ332" s="78" t="str">
        <f>REPLACE(INDEX(GroupVertices[Group],MATCH(Vertices[[#This Row],[Vertex]],GroupVertices[Vertex],0)),1,1,"")</f>
        <v>2</v>
      </c>
      <c r="BA332" s="48"/>
      <c r="BB332" s="48"/>
      <c r="BC332" s="48"/>
      <c r="BD332" s="48"/>
      <c r="BE332" s="48"/>
      <c r="BF332" s="48"/>
      <c r="BG332" s="120" t="s">
        <v>5209</v>
      </c>
      <c r="BH332" s="120" t="s">
        <v>5209</v>
      </c>
      <c r="BI332" s="120" t="s">
        <v>5323</v>
      </c>
      <c r="BJ332" s="120" t="s">
        <v>5323</v>
      </c>
      <c r="BK332" s="120">
        <v>0</v>
      </c>
      <c r="BL332" s="123">
        <v>0</v>
      </c>
      <c r="BM332" s="120">
        <v>2</v>
      </c>
      <c r="BN332" s="123">
        <v>7.142857142857143</v>
      </c>
      <c r="BO332" s="120">
        <v>0</v>
      </c>
      <c r="BP332" s="123">
        <v>0</v>
      </c>
      <c r="BQ332" s="120">
        <v>26</v>
      </c>
      <c r="BR332" s="123">
        <v>92.85714285714286</v>
      </c>
      <c r="BS332" s="120">
        <v>28</v>
      </c>
      <c r="BT332" s="2"/>
      <c r="BU332" s="3"/>
      <c r="BV332" s="3"/>
      <c r="BW332" s="3"/>
      <c r="BX332" s="3"/>
    </row>
    <row r="333" spans="1:76" ht="15">
      <c r="A333" s="64" t="s">
        <v>430</v>
      </c>
      <c r="B333" s="65"/>
      <c r="C333" s="65" t="s">
        <v>64</v>
      </c>
      <c r="D333" s="66">
        <v>164.1451861385266</v>
      </c>
      <c r="E333" s="68"/>
      <c r="F333" s="100" t="s">
        <v>1058</v>
      </c>
      <c r="G333" s="65"/>
      <c r="H333" s="69" t="s">
        <v>430</v>
      </c>
      <c r="I333" s="70"/>
      <c r="J333" s="70"/>
      <c r="K333" s="69" t="s">
        <v>4468</v>
      </c>
      <c r="L333" s="73">
        <v>1</v>
      </c>
      <c r="M333" s="74">
        <v>1716.1739501953125</v>
      </c>
      <c r="N333" s="74">
        <v>1010.3833618164062</v>
      </c>
      <c r="O333" s="75"/>
      <c r="P333" s="76"/>
      <c r="Q333" s="76"/>
      <c r="R333" s="86"/>
      <c r="S333" s="48">
        <v>0</v>
      </c>
      <c r="T333" s="48">
        <v>1</v>
      </c>
      <c r="U333" s="49">
        <v>0</v>
      </c>
      <c r="V333" s="49">
        <v>0.002033</v>
      </c>
      <c r="W333" s="49">
        <v>0.000492</v>
      </c>
      <c r="X333" s="49">
        <v>0.510909</v>
      </c>
      <c r="Y333" s="49">
        <v>0</v>
      </c>
      <c r="Z333" s="49">
        <v>0</v>
      </c>
      <c r="AA333" s="71">
        <v>333</v>
      </c>
      <c r="AB333" s="71"/>
      <c r="AC333" s="72"/>
      <c r="AD333" s="78" t="s">
        <v>2309</v>
      </c>
      <c r="AE333" s="78">
        <v>6763</v>
      </c>
      <c r="AF333" s="78">
        <v>6158</v>
      </c>
      <c r="AG333" s="78">
        <v>91006</v>
      </c>
      <c r="AH333" s="78">
        <v>22194</v>
      </c>
      <c r="AI333" s="78"/>
      <c r="AJ333" s="78" t="s">
        <v>2688</v>
      </c>
      <c r="AK333" s="78"/>
      <c r="AL333" s="78"/>
      <c r="AM333" s="78"/>
      <c r="AN333" s="80">
        <v>39537.01704861111</v>
      </c>
      <c r="AO333" s="83" t="s">
        <v>3470</v>
      </c>
      <c r="AP333" s="78" t="b">
        <v>0</v>
      </c>
      <c r="AQ333" s="78" t="b">
        <v>0</v>
      </c>
      <c r="AR333" s="78" t="b">
        <v>1</v>
      </c>
      <c r="AS333" s="78" t="s">
        <v>1909</v>
      </c>
      <c r="AT333" s="78">
        <v>410</v>
      </c>
      <c r="AU333" s="83" t="s">
        <v>3561</v>
      </c>
      <c r="AV333" s="78" t="b">
        <v>0</v>
      </c>
      <c r="AW333" s="78" t="s">
        <v>3704</v>
      </c>
      <c r="AX333" s="83" t="s">
        <v>4034</v>
      </c>
      <c r="AY333" s="78" t="s">
        <v>66</v>
      </c>
      <c r="AZ333" s="78" t="str">
        <f>REPLACE(INDEX(GroupVertices[Group],MATCH(Vertices[[#This Row],[Vertex]],GroupVertices[Vertex],0)),1,1,"")</f>
        <v>2</v>
      </c>
      <c r="BA333" s="48"/>
      <c r="BB333" s="48"/>
      <c r="BC333" s="48"/>
      <c r="BD333" s="48"/>
      <c r="BE333" s="48"/>
      <c r="BF333" s="48"/>
      <c r="BG333" s="120" t="s">
        <v>5209</v>
      </c>
      <c r="BH333" s="120" t="s">
        <v>5209</v>
      </c>
      <c r="BI333" s="120" t="s">
        <v>5323</v>
      </c>
      <c r="BJ333" s="120" t="s">
        <v>5323</v>
      </c>
      <c r="BK333" s="120">
        <v>0</v>
      </c>
      <c r="BL333" s="123">
        <v>0</v>
      </c>
      <c r="BM333" s="120">
        <v>2</v>
      </c>
      <c r="BN333" s="123">
        <v>7.142857142857143</v>
      </c>
      <c r="BO333" s="120">
        <v>0</v>
      </c>
      <c r="BP333" s="123">
        <v>0</v>
      </c>
      <c r="BQ333" s="120">
        <v>26</v>
      </c>
      <c r="BR333" s="123">
        <v>92.85714285714286</v>
      </c>
      <c r="BS333" s="120">
        <v>28</v>
      </c>
      <c r="BT333" s="2"/>
      <c r="BU333" s="3"/>
      <c r="BV333" s="3"/>
      <c r="BW333" s="3"/>
      <c r="BX333" s="3"/>
    </row>
    <row r="334" spans="1:76" ht="15">
      <c r="A334" s="64" t="s">
        <v>431</v>
      </c>
      <c r="B334" s="65"/>
      <c r="C334" s="65" t="s">
        <v>64</v>
      </c>
      <c r="D334" s="66">
        <v>162.70019878831414</v>
      </c>
      <c r="E334" s="68"/>
      <c r="F334" s="100" t="s">
        <v>1059</v>
      </c>
      <c r="G334" s="65"/>
      <c r="H334" s="69" t="s">
        <v>431</v>
      </c>
      <c r="I334" s="70"/>
      <c r="J334" s="70"/>
      <c r="K334" s="69" t="s">
        <v>4469</v>
      </c>
      <c r="L334" s="73">
        <v>1</v>
      </c>
      <c r="M334" s="74">
        <v>2276.77587890625</v>
      </c>
      <c r="N334" s="74">
        <v>1132.7861328125</v>
      </c>
      <c r="O334" s="75"/>
      <c r="P334" s="76"/>
      <c r="Q334" s="76"/>
      <c r="R334" s="86"/>
      <c r="S334" s="48">
        <v>0</v>
      </c>
      <c r="T334" s="48">
        <v>1</v>
      </c>
      <c r="U334" s="49">
        <v>0</v>
      </c>
      <c r="V334" s="49">
        <v>0.002033</v>
      </c>
      <c r="W334" s="49">
        <v>0.000492</v>
      </c>
      <c r="X334" s="49">
        <v>0.510909</v>
      </c>
      <c r="Y334" s="49">
        <v>0</v>
      </c>
      <c r="Z334" s="49">
        <v>0</v>
      </c>
      <c r="AA334" s="71">
        <v>334</v>
      </c>
      <c r="AB334" s="71"/>
      <c r="AC334" s="72"/>
      <c r="AD334" s="78" t="s">
        <v>2310</v>
      </c>
      <c r="AE334" s="78">
        <v>1716</v>
      </c>
      <c r="AF334" s="78">
        <v>2010</v>
      </c>
      <c r="AG334" s="78">
        <v>109388</v>
      </c>
      <c r="AH334" s="78">
        <v>6088</v>
      </c>
      <c r="AI334" s="78"/>
      <c r="AJ334" s="78" t="s">
        <v>2689</v>
      </c>
      <c r="AK334" s="78" t="s">
        <v>1945</v>
      </c>
      <c r="AL334" s="83" t="s">
        <v>3162</v>
      </c>
      <c r="AM334" s="78"/>
      <c r="AN334" s="80">
        <v>40054.67303240741</v>
      </c>
      <c r="AO334" s="83" t="s">
        <v>3471</v>
      </c>
      <c r="AP334" s="78" t="b">
        <v>0</v>
      </c>
      <c r="AQ334" s="78" t="b">
        <v>0</v>
      </c>
      <c r="AR334" s="78" t="b">
        <v>0</v>
      </c>
      <c r="AS334" s="78" t="s">
        <v>1909</v>
      </c>
      <c r="AT334" s="78">
        <v>209</v>
      </c>
      <c r="AU334" s="83" t="s">
        <v>3559</v>
      </c>
      <c r="AV334" s="78" t="b">
        <v>0</v>
      </c>
      <c r="AW334" s="78" t="s">
        <v>3704</v>
      </c>
      <c r="AX334" s="83" t="s">
        <v>4035</v>
      </c>
      <c r="AY334" s="78" t="s">
        <v>66</v>
      </c>
      <c r="AZ334" s="78" t="str">
        <f>REPLACE(INDEX(GroupVertices[Group],MATCH(Vertices[[#This Row],[Vertex]],GroupVertices[Vertex],0)),1,1,"")</f>
        <v>2</v>
      </c>
      <c r="BA334" s="48"/>
      <c r="BB334" s="48"/>
      <c r="BC334" s="48"/>
      <c r="BD334" s="48"/>
      <c r="BE334" s="48"/>
      <c r="BF334" s="48"/>
      <c r="BG334" s="120" t="s">
        <v>5209</v>
      </c>
      <c r="BH334" s="120" t="s">
        <v>5209</v>
      </c>
      <c r="BI334" s="120" t="s">
        <v>5323</v>
      </c>
      <c r="BJ334" s="120" t="s">
        <v>5323</v>
      </c>
      <c r="BK334" s="120">
        <v>0</v>
      </c>
      <c r="BL334" s="123">
        <v>0</v>
      </c>
      <c r="BM334" s="120">
        <v>2</v>
      </c>
      <c r="BN334" s="123">
        <v>7.142857142857143</v>
      </c>
      <c r="BO334" s="120">
        <v>0</v>
      </c>
      <c r="BP334" s="123">
        <v>0</v>
      </c>
      <c r="BQ334" s="120">
        <v>26</v>
      </c>
      <c r="BR334" s="123">
        <v>92.85714285714286</v>
      </c>
      <c r="BS334" s="120">
        <v>28</v>
      </c>
      <c r="BT334" s="2"/>
      <c r="BU334" s="3"/>
      <c r="BV334" s="3"/>
      <c r="BW334" s="3"/>
      <c r="BX334" s="3"/>
    </row>
    <row r="335" spans="1:76" ht="15">
      <c r="A335" s="64" t="s">
        <v>432</v>
      </c>
      <c r="B335" s="65"/>
      <c r="C335" s="65" t="s">
        <v>64</v>
      </c>
      <c r="D335" s="66">
        <v>162.13133081750968</v>
      </c>
      <c r="E335" s="68"/>
      <c r="F335" s="100" t="s">
        <v>1060</v>
      </c>
      <c r="G335" s="65"/>
      <c r="H335" s="69" t="s">
        <v>432</v>
      </c>
      <c r="I335" s="70"/>
      <c r="J335" s="70"/>
      <c r="K335" s="69" t="s">
        <v>4470</v>
      </c>
      <c r="L335" s="73">
        <v>1</v>
      </c>
      <c r="M335" s="74">
        <v>3594.754150390625</v>
      </c>
      <c r="N335" s="74">
        <v>2045.1036376953125</v>
      </c>
      <c r="O335" s="75"/>
      <c r="P335" s="76"/>
      <c r="Q335" s="76"/>
      <c r="R335" s="86"/>
      <c r="S335" s="48">
        <v>0</v>
      </c>
      <c r="T335" s="48">
        <v>1</v>
      </c>
      <c r="U335" s="49">
        <v>0</v>
      </c>
      <c r="V335" s="49">
        <v>0.002033</v>
      </c>
      <c r="W335" s="49">
        <v>0.000492</v>
      </c>
      <c r="X335" s="49">
        <v>0.510909</v>
      </c>
      <c r="Y335" s="49">
        <v>0</v>
      </c>
      <c r="Z335" s="49">
        <v>0</v>
      </c>
      <c r="AA335" s="71">
        <v>335</v>
      </c>
      <c r="AB335" s="71"/>
      <c r="AC335" s="72"/>
      <c r="AD335" s="78" t="s">
        <v>432</v>
      </c>
      <c r="AE335" s="78">
        <v>343</v>
      </c>
      <c r="AF335" s="78">
        <v>377</v>
      </c>
      <c r="AG335" s="78">
        <v>96536</v>
      </c>
      <c r="AH335" s="78">
        <v>1869</v>
      </c>
      <c r="AI335" s="78"/>
      <c r="AJ335" s="78" t="s">
        <v>2690</v>
      </c>
      <c r="AK335" s="78" t="s">
        <v>2974</v>
      </c>
      <c r="AL335" s="78"/>
      <c r="AM335" s="78"/>
      <c r="AN335" s="80">
        <v>41633.36238425926</v>
      </c>
      <c r="AO335" s="83" t="s">
        <v>3472</v>
      </c>
      <c r="AP335" s="78" t="b">
        <v>0</v>
      </c>
      <c r="AQ335" s="78" t="b">
        <v>0</v>
      </c>
      <c r="AR335" s="78" t="b">
        <v>0</v>
      </c>
      <c r="AS335" s="78" t="s">
        <v>1909</v>
      </c>
      <c r="AT335" s="78">
        <v>45</v>
      </c>
      <c r="AU335" s="83" t="s">
        <v>3559</v>
      </c>
      <c r="AV335" s="78" t="b">
        <v>0</v>
      </c>
      <c r="AW335" s="78" t="s">
        <v>3704</v>
      </c>
      <c r="AX335" s="83" t="s">
        <v>4036</v>
      </c>
      <c r="AY335" s="78" t="s">
        <v>66</v>
      </c>
      <c r="AZ335" s="78" t="str">
        <f>REPLACE(INDEX(GroupVertices[Group],MATCH(Vertices[[#This Row],[Vertex]],GroupVertices[Vertex],0)),1,1,"")</f>
        <v>2</v>
      </c>
      <c r="BA335" s="48"/>
      <c r="BB335" s="48"/>
      <c r="BC335" s="48"/>
      <c r="BD335" s="48"/>
      <c r="BE335" s="48"/>
      <c r="BF335" s="48"/>
      <c r="BG335" s="120" t="s">
        <v>5209</v>
      </c>
      <c r="BH335" s="120" t="s">
        <v>5209</v>
      </c>
      <c r="BI335" s="120" t="s">
        <v>5323</v>
      </c>
      <c r="BJ335" s="120" t="s">
        <v>5323</v>
      </c>
      <c r="BK335" s="120">
        <v>0</v>
      </c>
      <c r="BL335" s="123">
        <v>0</v>
      </c>
      <c r="BM335" s="120">
        <v>2</v>
      </c>
      <c r="BN335" s="123">
        <v>7.142857142857143</v>
      </c>
      <c r="BO335" s="120">
        <v>0</v>
      </c>
      <c r="BP335" s="123">
        <v>0</v>
      </c>
      <c r="BQ335" s="120">
        <v>26</v>
      </c>
      <c r="BR335" s="123">
        <v>92.85714285714286</v>
      </c>
      <c r="BS335" s="120">
        <v>28</v>
      </c>
      <c r="BT335" s="2"/>
      <c r="BU335" s="3"/>
      <c r="BV335" s="3"/>
      <c r="BW335" s="3"/>
      <c r="BX335" s="3"/>
    </row>
    <row r="336" spans="1:76" ht="15">
      <c r="A336" s="64" t="s">
        <v>433</v>
      </c>
      <c r="B336" s="65"/>
      <c r="C336" s="65" t="s">
        <v>64</v>
      </c>
      <c r="D336" s="66">
        <v>162.32745614975886</v>
      </c>
      <c r="E336" s="68"/>
      <c r="F336" s="100" t="s">
        <v>1061</v>
      </c>
      <c r="G336" s="65"/>
      <c r="H336" s="69" t="s">
        <v>433</v>
      </c>
      <c r="I336" s="70"/>
      <c r="J336" s="70"/>
      <c r="K336" s="69" t="s">
        <v>4471</v>
      </c>
      <c r="L336" s="73">
        <v>1</v>
      </c>
      <c r="M336" s="74">
        <v>2529.548828125</v>
      </c>
      <c r="N336" s="74">
        <v>3091.1552734375</v>
      </c>
      <c r="O336" s="75"/>
      <c r="P336" s="76"/>
      <c r="Q336" s="76"/>
      <c r="R336" s="86"/>
      <c r="S336" s="48">
        <v>0</v>
      </c>
      <c r="T336" s="48">
        <v>1</v>
      </c>
      <c r="U336" s="49">
        <v>0</v>
      </c>
      <c r="V336" s="49">
        <v>0.002033</v>
      </c>
      <c r="W336" s="49">
        <v>0.000492</v>
      </c>
      <c r="X336" s="49">
        <v>0.510909</v>
      </c>
      <c r="Y336" s="49">
        <v>0</v>
      </c>
      <c r="Z336" s="49">
        <v>0</v>
      </c>
      <c r="AA336" s="71">
        <v>336</v>
      </c>
      <c r="AB336" s="71"/>
      <c r="AC336" s="72"/>
      <c r="AD336" s="78" t="s">
        <v>2311</v>
      </c>
      <c r="AE336" s="78">
        <v>1317</v>
      </c>
      <c r="AF336" s="78">
        <v>940</v>
      </c>
      <c r="AG336" s="78">
        <v>5111</v>
      </c>
      <c r="AH336" s="78">
        <v>3233</v>
      </c>
      <c r="AI336" s="78"/>
      <c r="AJ336" s="78" t="s">
        <v>2691</v>
      </c>
      <c r="AK336" s="78" t="s">
        <v>2975</v>
      </c>
      <c r="AL336" s="83" t="s">
        <v>3163</v>
      </c>
      <c r="AM336" s="78"/>
      <c r="AN336" s="80">
        <v>40877.90599537037</v>
      </c>
      <c r="AO336" s="83" t="s">
        <v>3473</v>
      </c>
      <c r="AP336" s="78" t="b">
        <v>0</v>
      </c>
      <c r="AQ336" s="78" t="b">
        <v>0</v>
      </c>
      <c r="AR336" s="78" t="b">
        <v>1</v>
      </c>
      <c r="AS336" s="78" t="s">
        <v>1909</v>
      </c>
      <c r="AT336" s="78">
        <v>43</v>
      </c>
      <c r="AU336" s="83" t="s">
        <v>3559</v>
      </c>
      <c r="AV336" s="78" t="b">
        <v>0</v>
      </c>
      <c r="AW336" s="78" t="s">
        <v>3704</v>
      </c>
      <c r="AX336" s="83" t="s">
        <v>4037</v>
      </c>
      <c r="AY336" s="78" t="s">
        <v>66</v>
      </c>
      <c r="AZ336" s="78" t="str">
        <f>REPLACE(INDEX(GroupVertices[Group],MATCH(Vertices[[#This Row],[Vertex]],GroupVertices[Vertex],0)),1,1,"")</f>
        <v>2</v>
      </c>
      <c r="BA336" s="48"/>
      <c r="BB336" s="48"/>
      <c r="BC336" s="48"/>
      <c r="BD336" s="48"/>
      <c r="BE336" s="48"/>
      <c r="BF336" s="48"/>
      <c r="BG336" s="120" t="s">
        <v>5209</v>
      </c>
      <c r="BH336" s="120" t="s">
        <v>5209</v>
      </c>
      <c r="BI336" s="120" t="s">
        <v>5323</v>
      </c>
      <c r="BJ336" s="120" t="s">
        <v>5323</v>
      </c>
      <c r="BK336" s="120">
        <v>0</v>
      </c>
      <c r="BL336" s="123">
        <v>0</v>
      </c>
      <c r="BM336" s="120">
        <v>2</v>
      </c>
      <c r="BN336" s="123">
        <v>7.142857142857143</v>
      </c>
      <c r="BO336" s="120">
        <v>0</v>
      </c>
      <c r="BP336" s="123">
        <v>0</v>
      </c>
      <c r="BQ336" s="120">
        <v>26</v>
      </c>
      <c r="BR336" s="123">
        <v>92.85714285714286</v>
      </c>
      <c r="BS336" s="120">
        <v>28</v>
      </c>
      <c r="BT336" s="2"/>
      <c r="BU336" s="3"/>
      <c r="BV336" s="3"/>
      <c r="BW336" s="3"/>
      <c r="BX336" s="3"/>
    </row>
    <row r="337" spans="1:76" ht="15">
      <c r="A337" s="64" t="s">
        <v>434</v>
      </c>
      <c r="B337" s="65"/>
      <c r="C337" s="65" t="s">
        <v>64</v>
      </c>
      <c r="D337" s="66">
        <v>162.12958902947904</v>
      </c>
      <c r="E337" s="68"/>
      <c r="F337" s="100" t="s">
        <v>1062</v>
      </c>
      <c r="G337" s="65"/>
      <c r="H337" s="69" t="s">
        <v>434</v>
      </c>
      <c r="I337" s="70"/>
      <c r="J337" s="70"/>
      <c r="K337" s="69" t="s">
        <v>4472</v>
      </c>
      <c r="L337" s="73">
        <v>1</v>
      </c>
      <c r="M337" s="74">
        <v>464.1090087890625</v>
      </c>
      <c r="N337" s="74">
        <v>1014.392578125</v>
      </c>
      <c r="O337" s="75"/>
      <c r="P337" s="76"/>
      <c r="Q337" s="76"/>
      <c r="R337" s="86"/>
      <c r="S337" s="48">
        <v>0</v>
      </c>
      <c r="T337" s="48">
        <v>1</v>
      </c>
      <c r="U337" s="49">
        <v>0</v>
      </c>
      <c r="V337" s="49">
        <v>0.002033</v>
      </c>
      <c r="W337" s="49">
        <v>0.000492</v>
      </c>
      <c r="X337" s="49">
        <v>0.510909</v>
      </c>
      <c r="Y337" s="49">
        <v>0</v>
      </c>
      <c r="Z337" s="49">
        <v>0</v>
      </c>
      <c r="AA337" s="71">
        <v>337</v>
      </c>
      <c r="AB337" s="71"/>
      <c r="AC337" s="72"/>
      <c r="AD337" s="78" t="s">
        <v>2312</v>
      </c>
      <c r="AE337" s="78">
        <v>726</v>
      </c>
      <c r="AF337" s="78">
        <v>372</v>
      </c>
      <c r="AG337" s="78">
        <v>3588</v>
      </c>
      <c r="AH337" s="78">
        <v>27873</v>
      </c>
      <c r="AI337" s="78"/>
      <c r="AJ337" s="78" t="s">
        <v>2692</v>
      </c>
      <c r="AK337" s="78"/>
      <c r="AL337" s="78"/>
      <c r="AM337" s="78"/>
      <c r="AN337" s="80">
        <v>41284.19841435185</v>
      </c>
      <c r="AO337" s="83" t="s">
        <v>3474</v>
      </c>
      <c r="AP337" s="78" t="b">
        <v>0</v>
      </c>
      <c r="AQ337" s="78" t="b">
        <v>0</v>
      </c>
      <c r="AR337" s="78" t="b">
        <v>1</v>
      </c>
      <c r="AS337" s="78" t="s">
        <v>1909</v>
      </c>
      <c r="AT337" s="78">
        <v>10</v>
      </c>
      <c r="AU337" s="83" t="s">
        <v>3559</v>
      </c>
      <c r="AV337" s="78" t="b">
        <v>0</v>
      </c>
      <c r="AW337" s="78" t="s">
        <v>3704</v>
      </c>
      <c r="AX337" s="83" t="s">
        <v>4038</v>
      </c>
      <c r="AY337" s="78" t="s">
        <v>66</v>
      </c>
      <c r="AZ337" s="78" t="str">
        <f>REPLACE(INDEX(GroupVertices[Group],MATCH(Vertices[[#This Row],[Vertex]],GroupVertices[Vertex],0)),1,1,"")</f>
        <v>2</v>
      </c>
      <c r="BA337" s="48"/>
      <c r="BB337" s="48"/>
      <c r="BC337" s="48"/>
      <c r="BD337" s="48"/>
      <c r="BE337" s="48"/>
      <c r="BF337" s="48"/>
      <c r="BG337" s="120" t="s">
        <v>5209</v>
      </c>
      <c r="BH337" s="120" t="s">
        <v>5209</v>
      </c>
      <c r="BI337" s="120" t="s">
        <v>5323</v>
      </c>
      <c r="BJ337" s="120" t="s">
        <v>5323</v>
      </c>
      <c r="BK337" s="120">
        <v>0</v>
      </c>
      <c r="BL337" s="123">
        <v>0</v>
      </c>
      <c r="BM337" s="120">
        <v>2</v>
      </c>
      <c r="BN337" s="123">
        <v>7.142857142857143</v>
      </c>
      <c r="BO337" s="120">
        <v>0</v>
      </c>
      <c r="BP337" s="123">
        <v>0</v>
      </c>
      <c r="BQ337" s="120">
        <v>26</v>
      </c>
      <c r="BR337" s="123">
        <v>92.85714285714286</v>
      </c>
      <c r="BS337" s="120">
        <v>28</v>
      </c>
      <c r="BT337" s="2"/>
      <c r="BU337" s="3"/>
      <c r="BV337" s="3"/>
      <c r="BW337" s="3"/>
      <c r="BX337" s="3"/>
    </row>
    <row r="338" spans="1:76" ht="15">
      <c r="A338" s="64" t="s">
        <v>435</v>
      </c>
      <c r="B338" s="65"/>
      <c r="C338" s="65" t="s">
        <v>64</v>
      </c>
      <c r="D338" s="66">
        <v>162.06131093867825</v>
      </c>
      <c r="E338" s="68"/>
      <c r="F338" s="100" t="s">
        <v>1063</v>
      </c>
      <c r="G338" s="65"/>
      <c r="H338" s="69" t="s">
        <v>435</v>
      </c>
      <c r="I338" s="70"/>
      <c r="J338" s="70"/>
      <c r="K338" s="69" t="s">
        <v>4473</v>
      </c>
      <c r="L338" s="73">
        <v>1</v>
      </c>
      <c r="M338" s="74">
        <v>627.9921875</v>
      </c>
      <c r="N338" s="74">
        <v>2215.245361328125</v>
      </c>
      <c r="O338" s="75"/>
      <c r="P338" s="76"/>
      <c r="Q338" s="76"/>
      <c r="R338" s="86"/>
      <c r="S338" s="48">
        <v>0</v>
      </c>
      <c r="T338" s="48">
        <v>1</v>
      </c>
      <c r="U338" s="49">
        <v>0</v>
      </c>
      <c r="V338" s="49">
        <v>0.002033</v>
      </c>
      <c r="W338" s="49">
        <v>0.000492</v>
      </c>
      <c r="X338" s="49">
        <v>0.510909</v>
      </c>
      <c r="Y338" s="49">
        <v>0</v>
      </c>
      <c r="Z338" s="49">
        <v>0</v>
      </c>
      <c r="AA338" s="71">
        <v>338</v>
      </c>
      <c r="AB338" s="71"/>
      <c r="AC338" s="72"/>
      <c r="AD338" s="78" t="s">
        <v>2313</v>
      </c>
      <c r="AE338" s="78">
        <v>490</v>
      </c>
      <c r="AF338" s="78">
        <v>176</v>
      </c>
      <c r="AG338" s="78">
        <v>2153</v>
      </c>
      <c r="AH338" s="78">
        <v>25142</v>
      </c>
      <c r="AI338" s="78"/>
      <c r="AJ338" s="78" t="s">
        <v>2693</v>
      </c>
      <c r="AK338" s="78" t="s">
        <v>2976</v>
      </c>
      <c r="AL338" s="83" t="s">
        <v>3164</v>
      </c>
      <c r="AM338" s="78"/>
      <c r="AN338" s="80">
        <v>42210.70119212963</v>
      </c>
      <c r="AO338" s="83" t="s">
        <v>3475</v>
      </c>
      <c r="AP338" s="78" t="b">
        <v>0</v>
      </c>
      <c r="AQ338" s="78" t="b">
        <v>0</v>
      </c>
      <c r="AR338" s="78" t="b">
        <v>0</v>
      </c>
      <c r="AS338" s="78" t="s">
        <v>1909</v>
      </c>
      <c r="AT338" s="78">
        <v>5</v>
      </c>
      <c r="AU338" s="83" t="s">
        <v>3559</v>
      </c>
      <c r="AV338" s="78" t="b">
        <v>0</v>
      </c>
      <c r="AW338" s="78" t="s">
        <v>3704</v>
      </c>
      <c r="AX338" s="83" t="s">
        <v>4039</v>
      </c>
      <c r="AY338" s="78" t="s">
        <v>66</v>
      </c>
      <c r="AZ338" s="78" t="str">
        <f>REPLACE(INDEX(GroupVertices[Group],MATCH(Vertices[[#This Row],[Vertex]],GroupVertices[Vertex],0)),1,1,"")</f>
        <v>2</v>
      </c>
      <c r="BA338" s="48"/>
      <c r="BB338" s="48"/>
      <c r="BC338" s="48"/>
      <c r="BD338" s="48"/>
      <c r="BE338" s="48"/>
      <c r="BF338" s="48"/>
      <c r="BG338" s="120" t="s">
        <v>5209</v>
      </c>
      <c r="BH338" s="120" t="s">
        <v>5209</v>
      </c>
      <c r="BI338" s="120" t="s">
        <v>5323</v>
      </c>
      <c r="BJ338" s="120" t="s">
        <v>5323</v>
      </c>
      <c r="BK338" s="120">
        <v>0</v>
      </c>
      <c r="BL338" s="123">
        <v>0</v>
      </c>
      <c r="BM338" s="120">
        <v>2</v>
      </c>
      <c r="BN338" s="123">
        <v>7.142857142857143</v>
      </c>
      <c r="BO338" s="120">
        <v>0</v>
      </c>
      <c r="BP338" s="123">
        <v>0</v>
      </c>
      <c r="BQ338" s="120">
        <v>26</v>
      </c>
      <c r="BR338" s="123">
        <v>92.85714285714286</v>
      </c>
      <c r="BS338" s="120">
        <v>28</v>
      </c>
      <c r="BT338" s="2"/>
      <c r="BU338" s="3"/>
      <c r="BV338" s="3"/>
      <c r="BW338" s="3"/>
      <c r="BX338" s="3"/>
    </row>
    <row r="339" spans="1:76" ht="15">
      <c r="A339" s="64" t="s">
        <v>436</v>
      </c>
      <c r="B339" s="65"/>
      <c r="C339" s="65" t="s">
        <v>64</v>
      </c>
      <c r="D339" s="66">
        <v>162.10067534817054</v>
      </c>
      <c r="E339" s="68"/>
      <c r="F339" s="100" t="s">
        <v>1064</v>
      </c>
      <c r="G339" s="65"/>
      <c r="H339" s="69" t="s">
        <v>436</v>
      </c>
      <c r="I339" s="70"/>
      <c r="J339" s="70"/>
      <c r="K339" s="69" t="s">
        <v>4474</v>
      </c>
      <c r="L339" s="73">
        <v>1</v>
      </c>
      <c r="M339" s="74">
        <v>332.76416015625</v>
      </c>
      <c r="N339" s="74">
        <v>1240.7479248046875</v>
      </c>
      <c r="O339" s="75"/>
      <c r="P339" s="76"/>
      <c r="Q339" s="76"/>
      <c r="R339" s="86"/>
      <c r="S339" s="48">
        <v>0</v>
      </c>
      <c r="T339" s="48">
        <v>1</v>
      </c>
      <c r="U339" s="49">
        <v>0</v>
      </c>
      <c r="V339" s="49">
        <v>0.002033</v>
      </c>
      <c r="W339" s="49">
        <v>0.000492</v>
      </c>
      <c r="X339" s="49">
        <v>0.510909</v>
      </c>
      <c r="Y339" s="49">
        <v>0</v>
      </c>
      <c r="Z339" s="49">
        <v>0</v>
      </c>
      <c r="AA339" s="71">
        <v>339</v>
      </c>
      <c r="AB339" s="71"/>
      <c r="AC339" s="72"/>
      <c r="AD339" s="78" t="s">
        <v>2314</v>
      </c>
      <c r="AE339" s="78">
        <v>567</v>
      </c>
      <c r="AF339" s="78">
        <v>289</v>
      </c>
      <c r="AG339" s="78">
        <v>13188</v>
      </c>
      <c r="AH339" s="78">
        <v>49459</v>
      </c>
      <c r="AI339" s="78"/>
      <c r="AJ339" s="78" t="s">
        <v>2694</v>
      </c>
      <c r="AK339" s="78" t="s">
        <v>2912</v>
      </c>
      <c r="AL339" s="78"/>
      <c r="AM339" s="78"/>
      <c r="AN339" s="80">
        <v>41920.814884259256</v>
      </c>
      <c r="AO339" s="83" t="s">
        <v>3476</v>
      </c>
      <c r="AP339" s="78" t="b">
        <v>0</v>
      </c>
      <c r="AQ339" s="78" t="b">
        <v>0</v>
      </c>
      <c r="AR339" s="78" t="b">
        <v>0</v>
      </c>
      <c r="AS339" s="78" t="s">
        <v>1909</v>
      </c>
      <c r="AT339" s="78">
        <v>24</v>
      </c>
      <c r="AU339" s="83" t="s">
        <v>3559</v>
      </c>
      <c r="AV339" s="78" t="b">
        <v>0</v>
      </c>
      <c r="AW339" s="78" t="s">
        <v>3704</v>
      </c>
      <c r="AX339" s="83" t="s">
        <v>4040</v>
      </c>
      <c r="AY339" s="78" t="s">
        <v>66</v>
      </c>
      <c r="AZ339" s="78" t="str">
        <f>REPLACE(INDEX(GroupVertices[Group],MATCH(Vertices[[#This Row],[Vertex]],GroupVertices[Vertex],0)),1,1,"")</f>
        <v>2</v>
      </c>
      <c r="BA339" s="48"/>
      <c r="BB339" s="48"/>
      <c r="BC339" s="48"/>
      <c r="BD339" s="48"/>
      <c r="BE339" s="48"/>
      <c r="BF339" s="48"/>
      <c r="BG339" s="120" t="s">
        <v>5209</v>
      </c>
      <c r="BH339" s="120" t="s">
        <v>5209</v>
      </c>
      <c r="BI339" s="120" t="s">
        <v>5323</v>
      </c>
      <c r="BJ339" s="120" t="s">
        <v>5323</v>
      </c>
      <c r="BK339" s="120">
        <v>0</v>
      </c>
      <c r="BL339" s="123">
        <v>0</v>
      </c>
      <c r="BM339" s="120">
        <v>2</v>
      </c>
      <c r="BN339" s="123">
        <v>7.142857142857143</v>
      </c>
      <c r="BO339" s="120">
        <v>0</v>
      </c>
      <c r="BP339" s="123">
        <v>0</v>
      </c>
      <c r="BQ339" s="120">
        <v>26</v>
      </c>
      <c r="BR339" s="123">
        <v>92.85714285714286</v>
      </c>
      <c r="BS339" s="120">
        <v>28</v>
      </c>
      <c r="BT339" s="2"/>
      <c r="BU339" s="3"/>
      <c r="BV339" s="3"/>
      <c r="BW339" s="3"/>
      <c r="BX339" s="3"/>
    </row>
    <row r="340" spans="1:76" ht="15">
      <c r="A340" s="64" t="s">
        <v>437</v>
      </c>
      <c r="B340" s="65"/>
      <c r="C340" s="65" t="s">
        <v>64</v>
      </c>
      <c r="D340" s="66">
        <v>162.10868757311144</v>
      </c>
      <c r="E340" s="68"/>
      <c r="F340" s="100" t="s">
        <v>1065</v>
      </c>
      <c r="G340" s="65"/>
      <c r="H340" s="69" t="s">
        <v>437</v>
      </c>
      <c r="I340" s="70"/>
      <c r="J340" s="70"/>
      <c r="K340" s="69" t="s">
        <v>4475</v>
      </c>
      <c r="L340" s="73">
        <v>1</v>
      </c>
      <c r="M340" s="74">
        <v>892.6434936523438</v>
      </c>
      <c r="N340" s="74">
        <v>1721.095458984375</v>
      </c>
      <c r="O340" s="75"/>
      <c r="P340" s="76"/>
      <c r="Q340" s="76"/>
      <c r="R340" s="86"/>
      <c r="S340" s="48">
        <v>0</v>
      </c>
      <c r="T340" s="48">
        <v>1</v>
      </c>
      <c r="U340" s="49">
        <v>0</v>
      </c>
      <c r="V340" s="49">
        <v>0.002033</v>
      </c>
      <c r="W340" s="49">
        <v>0.000492</v>
      </c>
      <c r="X340" s="49">
        <v>0.510909</v>
      </c>
      <c r="Y340" s="49">
        <v>0</v>
      </c>
      <c r="Z340" s="49">
        <v>0</v>
      </c>
      <c r="AA340" s="71">
        <v>340</v>
      </c>
      <c r="AB340" s="71"/>
      <c r="AC340" s="72"/>
      <c r="AD340" s="78" t="s">
        <v>2315</v>
      </c>
      <c r="AE340" s="78">
        <v>705</v>
      </c>
      <c r="AF340" s="78">
        <v>312</v>
      </c>
      <c r="AG340" s="78">
        <v>616</v>
      </c>
      <c r="AH340" s="78">
        <v>996</v>
      </c>
      <c r="AI340" s="78"/>
      <c r="AJ340" s="78" t="s">
        <v>2695</v>
      </c>
      <c r="AK340" s="78" t="s">
        <v>2977</v>
      </c>
      <c r="AL340" s="78"/>
      <c r="AM340" s="78"/>
      <c r="AN340" s="80">
        <v>42764.40659722222</v>
      </c>
      <c r="AO340" s="83" t="s">
        <v>3477</v>
      </c>
      <c r="AP340" s="78" t="b">
        <v>0</v>
      </c>
      <c r="AQ340" s="78" t="b">
        <v>0</v>
      </c>
      <c r="AR340" s="78" t="b">
        <v>0</v>
      </c>
      <c r="AS340" s="78" t="s">
        <v>1909</v>
      </c>
      <c r="AT340" s="78">
        <v>5</v>
      </c>
      <c r="AU340" s="83" t="s">
        <v>3559</v>
      </c>
      <c r="AV340" s="78" t="b">
        <v>0</v>
      </c>
      <c r="AW340" s="78" t="s">
        <v>3704</v>
      </c>
      <c r="AX340" s="83" t="s">
        <v>4041</v>
      </c>
      <c r="AY340" s="78" t="s">
        <v>66</v>
      </c>
      <c r="AZ340" s="78" t="str">
        <f>REPLACE(INDEX(GroupVertices[Group],MATCH(Vertices[[#This Row],[Vertex]],GroupVertices[Vertex],0)),1,1,"")</f>
        <v>2</v>
      </c>
      <c r="BA340" s="48"/>
      <c r="BB340" s="48"/>
      <c r="BC340" s="48"/>
      <c r="BD340" s="48"/>
      <c r="BE340" s="48"/>
      <c r="BF340" s="48"/>
      <c r="BG340" s="120" t="s">
        <v>5209</v>
      </c>
      <c r="BH340" s="120" t="s">
        <v>5209</v>
      </c>
      <c r="BI340" s="120" t="s">
        <v>5323</v>
      </c>
      <c r="BJ340" s="120" t="s">
        <v>5323</v>
      </c>
      <c r="BK340" s="120">
        <v>0</v>
      </c>
      <c r="BL340" s="123">
        <v>0</v>
      </c>
      <c r="BM340" s="120">
        <v>2</v>
      </c>
      <c r="BN340" s="123">
        <v>7.142857142857143</v>
      </c>
      <c r="BO340" s="120">
        <v>0</v>
      </c>
      <c r="BP340" s="123">
        <v>0</v>
      </c>
      <c r="BQ340" s="120">
        <v>26</v>
      </c>
      <c r="BR340" s="123">
        <v>92.85714285714286</v>
      </c>
      <c r="BS340" s="120">
        <v>28</v>
      </c>
      <c r="BT340" s="2"/>
      <c r="BU340" s="3"/>
      <c r="BV340" s="3"/>
      <c r="BW340" s="3"/>
      <c r="BX340" s="3"/>
    </row>
    <row r="341" spans="1:76" ht="15">
      <c r="A341" s="64" t="s">
        <v>438</v>
      </c>
      <c r="B341" s="65"/>
      <c r="C341" s="65" t="s">
        <v>64</v>
      </c>
      <c r="D341" s="66">
        <v>162.02856532370237</v>
      </c>
      <c r="E341" s="68"/>
      <c r="F341" s="100" t="s">
        <v>1066</v>
      </c>
      <c r="G341" s="65"/>
      <c r="H341" s="69" t="s">
        <v>438</v>
      </c>
      <c r="I341" s="70"/>
      <c r="J341" s="70"/>
      <c r="K341" s="69" t="s">
        <v>4476</v>
      </c>
      <c r="L341" s="73">
        <v>1</v>
      </c>
      <c r="M341" s="74">
        <v>1555.570556640625</v>
      </c>
      <c r="N341" s="74">
        <v>3208.90185546875</v>
      </c>
      <c r="O341" s="75"/>
      <c r="P341" s="76"/>
      <c r="Q341" s="76"/>
      <c r="R341" s="86"/>
      <c r="S341" s="48">
        <v>0</v>
      </c>
      <c r="T341" s="48">
        <v>1</v>
      </c>
      <c r="U341" s="49">
        <v>0</v>
      </c>
      <c r="V341" s="49">
        <v>0.002033</v>
      </c>
      <c r="W341" s="49">
        <v>0.000492</v>
      </c>
      <c r="X341" s="49">
        <v>0.510909</v>
      </c>
      <c r="Y341" s="49">
        <v>0</v>
      </c>
      <c r="Z341" s="49">
        <v>0</v>
      </c>
      <c r="AA341" s="71">
        <v>341</v>
      </c>
      <c r="AB341" s="71"/>
      <c r="AC341" s="72"/>
      <c r="AD341" s="78" t="s">
        <v>2316</v>
      </c>
      <c r="AE341" s="78">
        <v>132</v>
      </c>
      <c r="AF341" s="78">
        <v>82</v>
      </c>
      <c r="AG341" s="78">
        <v>824</v>
      </c>
      <c r="AH341" s="78">
        <v>9223</v>
      </c>
      <c r="AI341" s="78"/>
      <c r="AJ341" s="78" t="s">
        <v>2696</v>
      </c>
      <c r="AK341" s="78"/>
      <c r="AL341" s="83" t="s">
        <v>3165</v>
      </c>
      <c r="AM341" s="78"/>
      <c r="AN341" s="80">
        <v>42443.28873842592</v>
      </c>
      <c r="AO341" s="83" t="s">
        <v>3478</v>
      </c>
      <c r="AP341" s="78" t="b">
        <v>1</v>
      </c>
      <c r="AQ341" s="78" t="b">
        <v>0</v>
      </c>
      <c r="AR341" s="78" t="b">
        <v>1</v>
      </c>
      <c r="AS341" s="78" t="s">
        <v>1910</v>
      </c>
      <c r="AT341" s="78">
        <v>6</v>
      </c>
      <c r="AU341" s="78"/>
      <c r="AV341" s="78" t="b">
        <v>0</v>
      </c>
      <c r="AW341" s="78" t="s">
        <v>3704</v>
      </c>
      <c r="AX341" s="83" t="s">
        <v>4042</v>
      </c>
      <c r="AY341" s="78" t="s">
        <v>66</v>
      </c>
      <c r="AZ341" s="78" t="str">
        <f>REPLACE(INDEX(GroupVertices[Group],MATCH(Vertices[[#This Row],[Vertex]],GroupVertices[Vertex],0)),1,1,"")</f>
        <v>2</v>
      </c>
      <c r="BA341" s="48"/>
      <c r="BB341" s="48"/>
      <c r="BC341" s="48"/>
      <c r="BD341" s="48"/>
      <c r="BE341" s="48"/>
      <c r="BF341" s="48"/>
      <c r="BG341" s="120" t="s">
        <v>5209</v>
      </c>
      <c r="BH341" s="120" t="s">
        <v>5209</v>
      </c>
      <c r="BI341" s="120" t="s">
        <v>5323</v>
      </c>
      <c r="BJ341" s="120" t="s">
        <v>5323</v>
      </c>
      <c r="BK341" s="120">
        <v>0</v>
      </c>
      <c r="BL341" s="123">
        <v>0</v>
      </c>
      <c r="BM341" s="120">
        <v>2</v>
      </c>
      <c r="BN341" s="123">
        <v>7.142857142857143</v>
      </c>
      <c r="BO341" s="120">
        <v>0</v>
      </c>
      <c r="BP341" s="123">
        <v>0</v>
      </c>
      <c r="BQ341" s="120">
        <v>26</v>
      </c>
      <c r="BR341" s="123">
        <v>92.85714285714286</v>
      </c>
      <c r="BS341" s="120">
        <v>28</v>
      </c>
      <c r="BT341" s="2"/>
      <c r="BU341" s="3"/>
      <c r="BV341" s="3"/>
      <c r="BW341" s="3"/>
      <c r="BX341" s="3"/>
    </row>
    <row r="342" spans="1:76" ht="15">
      <c r="A342" s="64" t="s">
        <v>439</v>
      </c>
      <c r="B342" s="65"/>
      <c r="C342" s="65" t="s">
        <v>64</v>
      </c>
      <c r="D342" s="66">
        <v>165.19304581775492</v>
      </c>
      <c r="E342" s="68"/>
      <c r="F342" s="100" t="s">
        <v>1067</v>
      </c>
      <c r="G342" s="65"/>
      <c r="H342" s="69" t="s">
        <v>439</v>
      </c>
      <c r="I342" s="70"/>
      <c r="J342" s="70"/>
      <c r="K342" s="69" t="s">
        <v>4477</v>
      </c>
      <c r="L342" s="73">
        <v>1</v>
      </c>
      <c r="M342" s="74">
        <v>3554.397216796875</v>
      </c>
      <c r="N342" s="74">
        <v>1409.727294921875</v>
      </c>
      <c r="O342" s="75"/>
      <c r="P342" s="76"/>
      <c r="Q342" s="76"/>
      <c r="R342" s="86"/>
      <c r="S342" s="48">
        <v>0</v>
      </c>
      <c r="T342" s="48">
        <v>1</v>
      </c>
      <c r="U342" s="49">
        <v>0</v>
      </c>
      <c r="V342" s="49">
        <v>0.002033</v>
      </c>
      <c r="W342" s="49">
        <v>0.000492</v>
      </c>
      <c r="X342" s="49">
        <v>0.510909</v>
      </c>
      <c r="Y342" s="49">
        <v>0</v>
      </c>
      <c r="Z342" s="49">
        <v>0</v>
      </c>
      <c r="AA342" s="71">
        <v>342</v>
      </c>
      <c r="AB342" s="71"/>
      <c r="AC342" s="72"/>
      <c r="AD342" s="78" t="s">
        <v>2317</v>
      </c>
      <c r="AE342" s="78">
        <v>10078</v>
      </c>
      <c r="AF342" s="78">
        <v>9166</v>
      </c>
      <c r="AG342" s="78">
        <v>246851</v>
      </c>
      <c r="AH342" s="78">
        <v>45106</v>
      </c>
      <c r="AI342" s="78"/>
      <c r="AJ342" s="78" t="s">
        <v>2697</v>
      </c>
      <c r="AK342" s="78" t="s">
        <v>2978</v>
      </c>
      <c r="AL342" s="83" t="s">
        <v>3166</v>
      </c>
      <c r="AM342" s="78"/>
      <c r="AN342" s="80">
        <v>41871.811435185184</v>
      </c>
      <c r="AO342" s="83" t="s">
        <v>3479</v>
      </c>
      <c r="AP342" s="78" t="b">
        <v>0</v>
      </c>
      <c r="AQ342" s="78" t="b">
        <v>0</v>
      </c>
      <c r="AR342" s="78" t="b">
        <v>1</v>
      </c>
      <c r="AS342" s="78" t="s">
        <v>1909</v>
      </c>
      <c r="AT342" s="78">
        <v>514</v>
      </c>
      <c r="AU342" s="83" t="s">
        <v>3559</v>
      </c>
      <c r="AV342" s="78" t="b">
        <v>0</v>
      </c>
      <c r="AW342" s="78" t="s">
        <v>3704</v>
      </c>
      <c r="AX342" s="83" t="s">
        <v>4043</v>
      </c>
      <c r="AY342" s="78" t="s">
        <v>66</v>
      </c>
      <c r="AZ342" s="78" t="str">
        <f>REPLACE(INDEX(GroupVertices[Group],MATCH(Vertices[[#This Row],[Vertex]],GroupVertices[Vertex],0)),1,1,"")</f>
        <v>2</v>
      </c>
      <c r="BA342" s="48"/>
      <c r="BB342" s="48"/>
      <c r="BC342" s="48"/>
      <c r="BD342" s="48"/>
      <c r="BE342" s="48"/>
      <c r="BF342" s="48"/>
      <c r="BG342" s="120" t="s">
        <v>5209</v>
      </c>
      <c r="BH342" s="120" t="s">
        <v>5209</v>
      </c>
      <c r="BI342" s="120" t="s">
        <v>5323</v>
      </c>
      <c r="BJ342" s="120" t="s">
        <v>5323</v>
      </c>
      <c r="BK342" s="120">
        <v>0</v>
      </c>
      <c r="BL342" s="123">
        <v>0</v>
      </c>
      <c r="BM342" s="120">
        <v>2</v>
      </c>
      <c r="BN342" s="123">
        <v>7.142857142857143</v>
      </c>
      <c r="BO342" s="120">
        <v>0</v>
      </c>
      <c r="BP342" s="123">
        <v>0</v>
      </c>
      <c r="BQ342" s="120">
        <v>26</v>
      </c>
      <c r="BR342" s="123">
        <v>92.85714285714286</v>
      </c>
      <c r="BS342" s="120">
        <v>28</v>
      </c>
      <c r="BT342" s="2"/>
      <c r="BU342" s="3"/>
      <c r="BV342" s="3"/>
      <c r="BW342" s="3"/>
      <c r="BX342" s="3"/>
    </row>
    <row r="343" spans="1:76" ht="15">
      <c r="A343" s="64" t="s">
        <v>440</v>
      </c>
      <c r="B343" s="65"/>
      <c r="C343" s="65" t="s">
        <v>64</v>
      </c>
      <c r="D343" s="66">
        <v>162.29331710435847</v>
      </c>
      <c r="E343" s="68"/>
      <c r="F343" s="100" t="s">
        <v>1068</v>
      </c>
      <c r="G343" s="65"/>
      <c r="H343" s="69" t="s">
        <v>440</v>
      </c>
      <c r="I343" s="70"/>
      <c r="J343" s="70"/>
      <c r="K343" s="69" t="s">
        <v>4478</v>
      </c>
      <c r="L343" s="73">
        <v>1</v>
      </c>
      <c r="M343" s="74">
        <v>2175.505859375</v>
      </c>
      <c r="N343" s="74">
        <v>9465.302734375</v>
      </c>
      <c r="O343" s="75"/>
      <c r="P343" s="76"/>
      <c r="Q343" s="76"/>
      <c r="R343" s="86"/>
      <c r="S343" s="48">
        <v>0</v>
      </c>
      <c r="T343" s="48">
        <v>2</v>
      </c>
      <c r="U343" s="49">
        <v>0</v>
      </c>
      <c r="V343" s="49">
        <v>0.002114</v>
      </c>
      <c r="W343" s="49">
        <v>0.009863</v>
      </c>
      <c r="X343" s="49">
        <v>0.558632</v>
      </c>
      <c r="Y343" s="49">
        <v>0.5</v>
      </c>
      <c r="Z343" s="49">
        <v>0</v>
      </c>
      <c r="AA343" s="71">
        <v>343</v>
      </c>
      <c r="AB343" s="71"/>
      <c r="AC343" s="72"/>
      <c r="AD343" s="78" t="s">
        <v>2318</v>
      </c>
      <c r="AE343" s="78">
        <v>681</v>
      </c>
      <c r="AF343" s="78">
        <v>842</v>
      </c>
      <c r="AG343" s="78">
        <v>15025</v>
      </c>
      <c r="AH343" s="78">
        <v>45325</v>
      </c>
      <c r="AI343" s="78"/>
      <c r="AJ343" s="78" t="s">
        <v>2698</v>
      </c>
      <c r="AK343" s="78" t="s">
        <v>2979</v>
      </c>
      <c r="AL343" s="78"/>
      <c r="AM343" s="78"/>
      <c r="AN343" s="80">
        <v>42776.661886574075</v>
      </c>
      <c r="AO343" s="83" t="s">
        <v>3480</v>
      </c>
      <c r="AP343" s="78" t="b">
        <v>1</v>
      </c>
      <c r="AQ343" s="78" t="b">
        <v>0</v>
      </c>
      <c r="AR343" s="78" t="b">
        <v>0</v>
      </c>
      <c r="AS343" s="78" t="s">
        <v>1909</v>
      </c>
      <c r="AT343" s="78">
        <v>4</v>
      </c>
      <c r="AU343" s="78"/>
      <c r="AV343" s="78" t="b">
        <v>0</v>
      </c>
      <c r="AW343" s="78" t="s">
        <v>3704</v>
      </c>
      <c r="AX343" s="83" t="s">
        <v>4044</v>
      </c>
      <c r="AY343" s="78" t="s">
        <v>66</v>
      </c>
      <c r="AZ343" s="78" t="str">
        <f>REPLACE(INDEX(GroupVertices[Group],MATCH(Vertices[[#This Row],[Vertex]],GroupVertices[Vertex],0)),1,1,"")</f>
        <v>1</v>
      </c>
      <c r="BA343" s="48"/>
      <c r="BB343" s="48"/>
      <c r="BC343" s="48"/>
      <c r="BD343" s="48"/>
      <c r="BE343" s="48"/>
      <c r="BF343" s="48"/>
      <c r="BG343" s="120" t="s">
        <v>5142</v>
      </c>
      <c r="BH343" s="120" t="s">
        <v>5142</v>
      </c>
      <c r="BI343" s="120" t="s">
        <v>5256</v>
      </c>
      <c r="BJ343" s="120" t="s">
        <v>5256</v>
      </c>
      <c r="BK343" s="120">
        <v>0</v>
      </c>
      <c r="BL343" s="123">
        <v>0</v>
      </c>
      <c r="BM343" s="120">
        <v>1</v>
      </c>
      <c r="BN343" s="123">
        <v>4.3478260869565215</v>
      </c>
      <c r="BO343" s="120">
        <v>0</v>
      </c>
      <c r="BP343" s="123">
        <v>0</v>
      </c>
      <c r="BQ343" s="120">
        <v>22</v>
      </c>
      <c r="BR343" s="123">
        <v>95.65217391304348</v>
      </c>
      <c r="BS343" s="120">
        <v>23</v>
      </c>
      <c r="BT343" s="2"/>
      <c r="BU343" s="3"/>
      <c r="BV343" s="3"/>
      <c r="BW343" s="3"/>
      <c r="BX343" s="3"/>
    </row>
    <row r="344" spans="1:76" ht="15">
      <c r="A344" s="64" t="s">
        <v>642</v>
      </c>
      <c r="B344" s="65"/>
      <c r="C344" s="65" t="s">
        <v>64</v>
      </c>
      <c r="D344" s="66">
        <v>165.46058445926005</v>
      </c>
      <c r="E344" s="68"/>
      <c r="F344" s="100" t="s">
        <v>3700</v>
      </c>
      <c r="G344" s="65"/>
      <c r="H344" s="69" t="s">
        <v>642</v>
      </c>
      <c r="I344" s="70"/>
      <c r="J344" s="70"/>
      <c r="K344" s="69" t="s">
        <v>4479</v>
      </c>
      <c r="L344" s="73">
        <v>5591.693777014229</v>
      </c>
      <c r="M344" s="74">
        <v>1911.73095703125</v>
      </c>
      <c r="N344" s="74">
        <v>7191.72509765625</v>
      </c>
      <c r="O344" s="75"/>
      <c r="P344" s="76"/>
      <c r="Q344" s="76"/>
      <c r="R344" s="86"/>
      <c r="S344" s="48">
        <v>86</v>
      </c>
      <c r="T344" s="48">
        <v>0</v>
      </c>
      <c r="U344" s="49">
        <v>10207.666667</v>
      </c>
      <c r="V344" s="49">
        <v>0.003195</v>
      </c>
      <c r="W344" s="49">
        <v>0.066648</v>
      </c>
      <c r="X344" s="49">
        <v>20.676427</v>
      </c>
      <c r="Y344" s="49">
        <v>0.011627906976744186</v>
      </c>
      <c r="Z344" s="49">
        <v>0</v>
      </c>
      <c r="AA344" s="71">
        <v>344</v>
      </c>
      <c r="AB344" s="71"/>
      <c r="AC344" s="72"/>
      <c r="AD344" s="78" t="s">
        <v>2319</v>
      </c>
      <c r="AE344" s="78">
        <v>29</v>
      </c>
      <c r="AF344" s="78">
        <v>9934</v>
      </c>
      <c r="AG344" s="78">
        <v>230</v>
      </c>
      <c r="AH344" s="78">
        <v>60</v>
      </c>
      <c r="AI344" s="78"/>
      <c r="AJ344" s="78" t="s">
        <v>2699</v>
      </c>
      <c r="AK344" s="78" t="s">
        <v>2980</v>
      </c>
      <c r="AL344" s="83" t="s">
        <v>3167</v>
      </c>
      <c r="AM344" s="78"/>
      <c r="AN344" s="80">
        <v>41232.789131944446</v>
      </c>
      <c r="AO344" s="83" t="s">
        <v>3481</v>
      </c>
      <c r="AP344" s="78" t="b">
        <v>1</v>
      </c>
      <c r="AQ344" s="78" t="b">
        <v>0</v>
      </c>
      <c r="AR344" s="78" t="b">
        <v>0</v>
      </c>
      <c r="AS344" s="78" t="s">
        <v>1909</v>
      </c>
      <c r="AT344" s="78">
        <v>91</v>
      </c>
      <c r="AU344" s="83" t="s">
        <v>3559</v>
      </c>
      <c r="AV344" s="78" t="b">
        <v>0</v>
      </c>
      <c r="AW344" s="78" t="s">
        <v>3704</v>
      </c>
      <c r="AX344" s="83" t="s">
        <v>4045</v>
      </c>
      <c r="AY344" s="78" t="s">
        <v>65</v>
      </c>
      <c r="AZ344" s="78" t="str">
        <f>REPLACE(INDEX(GroupVertices[Group],MATCH(Vertices[[#This Row],[Vertex]],GroupVertices[Vertex],0)),1,1,"")</f>
        <v>1</v>
      </c>
      <c r="BA344" s="48"/>
      <c r="BB344" s="48"/>
      <c r="BC344" s="48"/>
      <c r="BD344" s="48"/>
      <c r="BE344" s="48"/>
      <c r="BF344" s="48"/>
      <c r="BG344" s="48"/>
      <c r="BH344" s="48"/>
      <c r="BI344" s="48"/>
      <c r="BJ344" s="48"/>
      <c r="BK344" s="48"/>
      <c r="BL344" s="49"/>
      <c r="BM344" s="48"/>
      <c r="BN344" s="49"/>
      <c r="BO344" s="48"/>
      <c r="BP344" s="49"/>
      <c r="BQ344" s="48"/>
      <c r="BR344" s="49"/>
      <c r="BS344" s="48"/>
      <c r="BT344" s="2"/>
      <c r="BU344" s="3"/>
      <c r="BV344" s="3"/>
      <c r="BW344" s="3"/>
      <c r="BX344" s="3"/>
    </row>
    <row r="345" spans="1:76" ht="15">
      <c r="A345" s="64" t="s">
        <v>530</v>
      </c>
      <c r="B345" s="65"/>
      <c r="C345" s="65" t="s">
        <v>64</v>
      </c>
      <c r="D345" s="66">
        <v>162.5166143298855</v>
      </c>
      <c r="E345" s="68"/>
      <c r="F345" s="100" t="s">
        <v>1154</v>
      </c>
      <c r="G345" s="65"/>
      <c r="H345" s="69" t="s">
        <v>530</v>
      </c>
      <c r="I345" s="70"/>
      <c r="J345" s="70"/>
      <c r="K345" s="69" t="s">
        <v>4480</v>
      </c>
      <c r="L345" s="73">
        <v>5022.638083503329</v>
      </c>
      <c r="M345" s="74">
        <v>1812.6444091796875</v>
      </c>
      <c r="N345" s="74">
        <v>7241.63037109375</v>
      </c>
      <c r="O345" s="75"/>
      <c r="P345" s="76"/>
      <c r="Q345" s="76"/>
      <c r="R345" s="86"/>
      <c r="S345" s="48">
        <v>81</v>
      </c>
      <c r="T345" s="48">
        <v>1</v>
      </c>
      <c r="U345" s="49">
        <v>9168.666667</v>
      </c>
      <c r="V345" s="49">
        <v>0.003155</v>
      </c>
      <c r="W345" s="49">
        <v>0.065004</v>
      </c>
      <c r="X345" s="49">
        <v>19.706242</v>
      </c>
      <c r="Y345" s="49">
        <v>0.012195121951219513</v>
      </c>
      <c r="Z345" s="49">
        <v>0</v>
      </c>
      <c r="AA345" s="71">
        <v>345</v>
      </c>
      <c r="AB345" s="71"/>
      <c r="AC345" s="72"/>
      <c r="AD345" s="78" t="s">
        <v>2320</v>
      </c>
      <c r="AE345" s="78">
        <v>413</v>
      </c>
      <c r="AF345" s="78">
        <v>1483</v>
      </c>
      <c r="AG345" s="78">
        <v>2328</v>
      </c>
      <c r="AH345" s="78">
        <v>2640</v>
      </c>
      <c r="AI345" s="78"/>
      <c r="AJ345" s="78" t="s">
        <v>2700</v>
      </c>
      <c r="AK345" s="78" t="s">
        <v>2981</v>
      </c>
      <c r="AL345" s="83" t="s">
        <v>3168</v>
      </c>
      <c r="AM345" s="78"/>
      <c r="AN345" s="80">
        <v>43235.18494212963</v>
      </c>
      <c r="AO345" s="83" t="s">
        <v>3482</v>
      </c>
      <c r="AP345" s="78" t="b">
        <v>0</v>
      </c>
      <c r="AQ345" s="78" t="b">
        <v>0</v>
      </c>
      <c r="AR345" s="78" t="b">
        <v>1</v>
      </c>
      <c r="AS345" s="78" t="s">
        <v>1909</v>
      </c>
      <c r="AT345" s="78">
        <v>7</v>
      </c>
      <c r="AU345" s="83" t="s">
        <v>3559</v>
      </c>
      <c r="AV345" s="78" t="b">
        <v>0</v>
      </c>
      <c r="AW345" s="78" t="s">
        <v>3704</v>
      </c>
      <c r="AX345" s="83" t="s">
        <v>4046</v>
      </c>
      <c r="AY345" s="78" t="s">
        <v>66</v>
      </c>
      <c r="AZ345" s="78" t="str">
        <f>REPLACE(INDEX(GroupVertices[Group],MATCH(Vertices[[#This Row],[Vertex]],GroupVertices[Vertex],0)),1,1,"")</f>
        <v>1</v>
      </c>
      <c r="BA345" s="48" t="s">
        <v>799</v>
      </c>
      <c r="BB345" s="48" t="s">
        <v>799</v>
      </c>
      <c r="BC345" s="48" t="s">
        <v>818</v>
      </c>
      <c r="BD345" s="48" t="s">
        <v>818</v>
      </c>
      <c r="BE345" s="48"/>
      <c r="BF345" s="48"/>
      <c r="BG345" s="120" t="s">
        <v>5213</v>
      </c>
      <c r="BH345" s="120" t="s">
        <v>5213</v>
      </c>
      <c r="BI345" s="120" t="s">
        <v>5327</v>
      </c>
      <c r="BJ345" s="120" t="s">
        <v>5327</v>
      </c>
      <c r="BK345" s="120">
        <v>2</v>
      </c>
      <c r="BL345" s="123">
        <v>4.878048780487805</v>
      </c>
      <c r="BM345" s="120">
        <v>1</v>
      </c>
      <c r="BN345" s="123">
        <v>2.4390243902439024</v>
      </c>
      <c r="BO345" s="120">
        <v>0</v>
      </c>
      <c r="BP345" s="123">
        <v>0</v>
      </c>
      <c r="BQ345" s="120">
        <v>38</v>
      </c>
      <c r="BR345" s="123">
        <v>92.6829268292683</v>
      </c>
      <c r="BS345" s="120">
        <v>41</v>
      </c>
      <c r="BT345" s="2"/>
      <c r="BU345" s="3"/>
      <c r="BV345" s="3"/>
      <c r="BW345" s="3"/>
      <c r="BX345" s="3"/>
    </row>
    <row r="346" spans="1:76" ht="15">
      <c r="A346" s="64" t="s">
        <v>441</v>
      </c>
      <c r="B346" s="65"/>
      <c r="C346" s="65" t="s">
        <v>64</v>
      </c>
      <c r="D346" s="66">
        <v>162.1302857446913</v>
      </c>
      <c r="E346" s="68"/>
      <c r="F346" s="100" t="s">
        <v>1069</v>
      </c>
      <c r="G346" s="65"/>
      <c r="H346" s="69" t="s">
        <v>441</v>
      </c>
      <c r="I346" s="70"/>
      <c r="J346" s="70"/>
      <c r="K346" s="69" t="s">
        <v>4481</v>
      </c>
      <c r="L346" s="73">
        <v>1</v>
      </c>
      <c r="M346" s="74">
        <v>1796.2596435546875</v>
      </c>
      <c r="N346" s="74">
        <v>4815.044921875</v>
      </c>
      <c r="O346" s="75"/>
      <c r="P346" s="76"/>
      <c r="Q346" s="76"/>
      <c r="R346" s="86"/>
      <c r="S346" s="48">
        <v>0</v>
      </c>
      <c r="T346" s="48">
        <v>2</v>
      </c>
      <c r="U346" s="49">
        <v>0</v>
      </c>
      <c r="V346" s="49">
        <v>0.002114</v>
      </c>
      <c r="W346" s="49">
        <v>0.009863</v>
      </c>
      <c r="X346" s="49">
        <v>0.558632</v>
      </c>
      <c r="Y346" s="49">
        <v>0.5</v>
      </c>
      <c r="Z346" s="49">
        <v>0</v>
      </c>
      <c r="AA346" s="71">
        <v>346</v>
      </c>
      <c r="AB346" s="71"/>
      <c r="AC346" s="72"/>
      <c r="AD346" s="78" t="s">
        <v>2321</v>
      </c>
      <c r="AE346" s="78">
        <v>665</v>
      </c>
      <c r="AF346" s="78">
        <v>374</v>
      </c>
      <c r="AG346" s="78">
        <v>17752</v>
      </c>
      <c r="AH346" s="78">
        <v>7935</v>
      </c>
      <c r="AI346" s="78"/>
      <c r="AJ346" s="78" t="s">
        <v>2701</v>
      </c>
      <c r="AK346" s="78" t="s">
        <v>2982</v>
      </c>
      <c r="AL346" s="78"/>
      <c r="AM346" s="78"/>
      <c r="AN346" s="80">
        <v>42416.77165509259</v>
      </c>
      <c r="AO346" s="83" t="s">
        <v>3483</v>
      </c>
      <c r="AP346" s="78" t="b">
        <v>1</v>
      </c>
      <c r="AQ346" s="78" t="b">
        <v>0</v>
      </c>
      <c r="AR346" s="78" t="b">
        <v>0</v>
      </c>
      <c r="AS346" s="78" t="s">
        <v>1909</v>
      </c>
      <c r="AT346" s="78">
        <v>15</v>
      </c>
      <c r="AU346" s="78"/>
      <c r="AV346" s="78" t="b">
        <v>0</v>
      </c>
      <c r="AW346" s="78" t="s">
        <v>3704</v>
      </c>
      <c r="AX346" s="83" t="s">
        <v>4047</v>
      </c>
      <c r="AY346" s="78" t="s">
        <v>66</v>
      </c>
      <c r="AZ346" s="78" t="str">
        <f>REPLACE(INDEX(GroupVertices[Group],MATCH(Vertices[[#This Row],[Vertex]],GroupVertices[Vertex],0)),1,1,"")</f>
        <v>1</v>
      </c>
      <c r="BA346" s="48"/>
      <c r="BB346" s="48"/>
      <c r="BC346" s="48"/>
      <c r="BD346" s="48"/>
      <c r="BE346" s="48"/>
      <c r="BF346" s="48"/>
      <c r="BG346" s="120" t="s">
        <v>5142</v>
      </c>
      <c r="BH346" s="120" t="s">
        <v>5142</v>
      </c>
      <c r="BI346" s="120" t="s">
        <v>5256</v>
      </c>
      <c r="BJ346" s="120" t="s">
        <v>5256</v>
      </c>
      <c r="BK346" s="120">
        <v>0</v>
      </c>
      <c r="BL346" s="123">
        <v>0</v>
      </c>
      <c r="BM346" s="120">
        <v>1</v>
      </c>
      <c r="BN346" s="123">
        <v>4.3478260869565215</v>
      </c>
      <c r="BO346" s="120">
        <v>0</v>
      </c>
      <c r="BP346" s="123">
        <v>0</v>
      </c>
      <c r="BQ346" s="120">
        <v>22</v>
      </c>
      <c r="BR346" s="123">
        <v>95.65217391304348</v>
      </c>
      <c r="BS346" s="120">
        <v>23</v>
      </c>
      <c r="BT346" s="2"/>
      <c r="BU346" s="3"/>
      <c r="BV346" s="3"/>
      <c r="BW346" s="3"/>
      <c r="BX346" s="3"/>
    </row>
    <row r="347" spans="1:76" ht="15">
      <c r="A347" s="64" t="s">
        <v>442</v>
      </c>
      <c r="B347" s="65"/>
      <c r="C347" s="65" t="s">
        <v>64</v>
      </c>
      <c r="D347" s="66">
        <v>162.2964523228136</v>
      </c>
      <c r="E347" s="68"/>
      <c r="F347" s="100" t="s">
        <v>1070</v>
      </c>
      <c r="G347" s="65"/>
      <c r="H347" s="69" t="s">
        <v>442</v>
      </c>
      <c r="I347" s="70"/>
      <c r="J347" s="70"/>
      <c r="K347" s="69" t="s">
        <v>4482</v>
      </c>
      <c r="L347" s="73">
        <v>1</v>
      </c>
      <c r="M347" s="74">
        <v>2178.45556640625</v>
      </c>
      <c r="N347" s="74">
        <v>9568.3720703125</v>
      </c>
      <c r="O347" s="75"/>
      <c r="P347" s="76"/>
      <c r="Q347" s="76"/>
      <c r="R347" s="86"/>
      <c r="S347" s="48">
        <v>0</v>
      </c>
      <c r="T347" s="48">
        <v>2</v>
      </c>
      <c r="U347" s="49">
        <v>0</v>
      </c>
      <c r="V347" s="49">
        <v>0.002114</v>
      </c>
      <c r="W347" s="49">
        <v>0.009863</v>
      </c>
      <c r="X347" s="49">
        <v>0.558632</v>
      </c>
      <c r="Y347" s="49">
        <v>0.5</v>
      </c>
      <c r="Z347" s="49">
        <v>0</v>
      </c>
      <c r="AA347" s="71">
        <v>347</v>
      </c>
      <c r="AB347" s="71"/>
      <c r="AC347" s="72"/>
      <c r="AD347" s="78" t="s">
        <v>2322</v>
      </c>
      <c r="AE347" s="78">
        <v>4996</v>
      </c>
      <c r="AF347" s="78">
        <v>851</v>
      </c>
      <c r="AG347" s="78">
        <v>5722</v>
      </c>
      <c r="AH347" s="78">
        <v>7669</v>
      </c>
      <c r="AI347" s="78"/>
      <c r="AJ347" s="78" t="s">
        <v>2702</v>
      </c>
      <c r="AK347" s="78" t="s">
        <v>2983</v>
      </c>
      <c r="AL347" s="83" t="s">
        <v>3169</v>
      </c>
      <c r="AM347" s="78"/>
      <c r="AN347" s="80">
        <v>43193.748715277776</v>
      </c>
      <c r="AO347" s="83" t="s">
        <v>3484</v>
      </c>
      <c r="AP347" s="78" t="b">
        <v>1</v>
      </c>
      <c r="AQ347" s="78" t="b">
        <v>0</v>
      </c>
      <c r="AR347" s="78" t="b">
        <v>1</v>
      </c>
      <c r="AS347" s="78" t="s">
        <v>1909</v>
      </c>
      <c r="AT347" s="78">
        <v>2</v>
      </c>
      <c r="AU347" s="78"/>
      <c r="AV347" s="78" t="b">
        <v>0</v>
      </c>
      <c r="AW347" s="78" t="s">
        <v>3704</v>
      </c>
      <c r="AX347" s="83" t="s">
        <v>4048</v>
      </c>
      <c r="AY347" s="78" t="s">
        <v>66</v>
      </c>
      <c r="AZ347" s="78" t="str">
        <f>REPLACE(INDEX(GroupVertices[Group],MATCH(Vertices[[#This Row],[Vertex]],GroupVertices[Vertex],0)),1,1,"")</f>
        <v>1</v>
      </c>
      <c r="BA347" s="48"/>
      <c r="BB347" s="48"/>
      <c r="BC347" s="48"/>
      <c r="BD347" s="48"/>
      <c r="BE347" s="48"/>
      <c r="BF347" s="48"/>
      <c r="BG347" s="120" t="s">
        <v>5142</v>
      </c>
      <c r="BH347" s="120" t="s">
        <v>5142</v>
      </c>
      <c r="BI347" s="120" t="s">
        <v>5256</v>
      </c>
      <c r="BJ347" s="120" t="s">
        <v>5256</v>
      </c>
      <c r="BK347" s="120">
        <v>0</v>
      </c>
      <c r="BL347" s="123">
        <v>0</v>
      </c>
      <c r="BM347" s="120">
        <v>1</v>
      </c>
      <c r="BN347" s="123">
        <v>4.3478260869565215</v>
      </c>
      <c r="BO347" s="120">
        <v>0</v>
      </c>
      <c r="BP347" s="123">
        <v>0</v>
      </c>
      <c r="BQ347" s="120">
        <v>22</v>
      </c>
      <c r="BR347" s="123">
        <v>95.65217391304348</v>
      </c>
      <c r="BS347" s="120">
        <v>23</v>
      </c>
      <c r="BT347" s="2"/>
      <c r="BU347" s="3"/>
      <c r="BV347" s="3"/>
      <c r="BW347" s="3"/>
      <c r="BX347" s="3"/>
    </row>
    <row r="348" spans="1:76" ht="15">
      <c r="A348" s="64" t="s">
        <v>443</v>
      </c>
      <c r="B348" s="65"/>
      <c r="C348" s="65" t="s">
        <v>64</v>
      </c>
      <c r="D348" s="66">
        <v>162.22852258961893</v>
      </c>
      <c r="E348" s="68"/>
      <c r="F348" s="100" t="s">
        <v>1071</v>
      </c>
      <c r="G348" s="65"/>
      <c r="H348" s="69" t="s">
        <v>443</v>
      </c>
      <c r="I348" s="70"/>
      <c r="J348" s="70"/>
      <c r="K348" s="69" t="s">
        <v>4483</v>
      </c>
      <c r="L348" s="73">
        <v>1</v>
      </c>
      <c r="M348" s="74">
        <v>2709.878662109375</v>
      </c>
      <c r="N348" s="74">
        <v>8407.7861328125</v>
      </c>
      <c r="O348" s="75"/>
      <c r="P348" s="76"/>
      <c r="Q348" s="76"/>
      <c r="R348" s="86"/>
      <c r="S348" s="48">
        <v>0</v>
      </c>
      <c r="T348" s="48">
        <v>2</v>
      </c>
      <c r="U348" s="49">
        <v>0</v>
      </c>
      <c r="V348" s="49">
        <v>0.002114</v>
      </c>
      <c r="W348" s="49">
        <v>0.009863</v>
      </c>
      <c r="X348" s="49">
        <v>0.558632</v>
      </c>
      <c r="Y348" s="49">
        <v>0.5</v>
      </c>
      <c r="Z348" s="49">
        <v>0</v>
      </c>
      <c r="AA348" s="71">
        <v>348</v>
      </c>
      <c r="AB348" s="71"/>
      <c r="AC348" s="72"/>
      <c r="AD348" s="78" t="s">
        <v>2323</v>
      </c>
      <c r="AE348" s="78">
        <v>1717</v>
      </c>
      <c r="AF348" s="78">
        <v>656</v>
      </c>
      <c r="AG348" s="78">
        <v>9998</v>
      </c>
      <c r="AH348" s="78">
        <v>13507</v>
      </c>
      <c r="AI348" s="78"/>
      <c r="AJ348" s="78" t="s">
        <v>2703</v>
      </c>
      <c r="AK348" s="78" t="s">
        <v>2984</v>
      </c>
      <c r="AL348" s="78"/>
      <c r="AM348" s="78"/>
      <c r="AN348" s="80">
        <v>41037.28650462963</v>
      </c>
      <c r="AO348" s="83" t="s">
        <v>3485</v>
      </c>
      <c r="AP348" s="78" t="b">
        <v>0</v>
      </c>
      <c r="AQ348" s="78" t="b">
        <v>0</v>
      </c>
      <c r="AR348" s="78" t="b">
        <v>1</v>
      </c>
      <c r="AS348" s="78" t="s">
        <v>1909</v>
      </c>
      <c r="AT348" s="78">
        <v>7</v>
      </c>
      <c r="AU348" s="83" t="s">
        <v>3563</v>
      </c>
      <c r="AV348" s="78" t="b">
        <v>0</v>
      </c>
      <c r="AW348" s="78" t="s">
        <v>3704</v>
      </c>
      <c r="AX348" s="83" t="s">
        <v>4049</v>
      </c>
      <c r="AY348" s="78" t="s">
        <v>66</v>
      </c>
      <c r="AZ348" s="78" t="str">
        <f>REPLACE(INDEX(GroupVertices[Group],MATCH(Vertices[[#This Row],[Vertex]],GroupVertices[Vertex],0)),1,1,"")</f>
        <v>1</v>
      </c>
      <c r="BA348" s="48"/>
      <c r="BB348" s="48"/>
      <c r="BC348" s="48"/>
      <c r="BD348" s="48"/>
      <c r="BE348" s="48"/>
      <c r="BF348" s="48"/>
      <c r="BG348" s="120" t="s">
        <v>5142</v>
      </c>
      <c r="BH348" s="120" t="s">
        <v>5142</v>
      </c>
      <c r="BI348" s="120" t="s">
        <v>5256</v>
      </c>
      <c r="BJ348" s="120" t="s">
        <v>5256</v>
      </c>
      <c r="BK348" s="120">
        <v>0</v>
      </c>
      <c r="BL348" s="123">
        <v>0</v>
      </c>
      <c r="BM348" s="120">
        <v>1</v>
      </c>
      <c r="BN348" s="123">
        <v>4.3478260869565215</v>
      </c>
      <c r="BO348" s="120">
        <v>0</v>
      </c>
      <c r="BP348" s="123">
        <v>0</v>
      </c>
      <c r="BQ348" s="120">
        <v>22</v>
      </c>
      <c r="BR348" s="123">
        <v>95.65217391304348</v>
      </c>
      <c r="BS348" s="120">
        <v>23</v>
      </c>
      <c r="BT348" s="2"/>
      <c r="BU348" s="3"/>
      <c r="BV348" s="3"/>
      <c r="BW348" s="3"/>
      <c r="BX348" s="3"/>
    </row>
    <row r="349" spans="1:76" ht="15">
      <c r="A349" s="64" t="s">
        <v>444</v>
      </c>
      <c r="B349" s="65"/>
      <c r="C349" s="65" t="s">
        <v>64</v>
      </c>
      <c r="D349" s="66">
        <v>162.11426129480947</v>
      </c>
      <c r="E349" s="68"/>
      <c r="F349" s="100" t="s">
        <v>1072</v>
      </c>
      <c r="G349" s="65"/>
      <c r="H349" s="69" t="s">
        <v>444</v>
      </c>
      <c r="I349" s="70"/>
      <c r="J349" s="70"/>
      <c r="K349" s="69" t="s">
        <v>4484</v>
      </c>
      <c r="L349" s="73">
        <v>1</v>
      </c>
      <c r="M349" s="74">
        <v>292.5870361328125</v>
      </c>
      <c r="N349" s="74">
        <v>7292.6318359375</v>
      </c>
      <c r="O349" s="75"/>
      <c r="P349" s="76"/>
      <c r="Q349" s="76"/>
      <c r="R349" s="86"/>
      <c r="S349" s="48">
        <v>0</v>
      </c>
      <c r="T349" s="48">
        <v>2</v>
      </c>
      <c r="U349" s="49">
        <v>0</v>
      </c>
      <c r="V349" s="49">
        <v>0.002114</v>
      </c>
      <c r="W349" s="49">
        <v>0.009863</v>
      </c>
      <c r="X349" s="49">
        <v>0.558632</v>
      </c>
      <c r="Y349" s="49">
        <v>0.5</v>
      </c>
      <c r="Z349" s="49">
        <v>0</v>
      </c>
      <c r="AA349" s="71">
        <v>349</v>
      </c>
      <c r="AB349" s="71"/>
      <c r="AC349" s="72"/>
      <c r="AD349" s="78" t="s">
        <v>2324</v>
      </c>
      <c r="AE349" s="78">
        <v>428</v>
      </c>
      <c r="AF349" s="78">
        <v>328</v>
      </c>
      <c r="AG349" s="78">
        <v>12382</v>
      </c>
      <c r="AH349" s="78">
        <v>77369</v>
      </c>
      <c r="AI349" s="78"/>
      <c r="AJ349" s="78" t="s">
        <v>2704</v>
      </c>
      <c r="AK349" s="78" t="s">
        <v>2985</v>
      </c>
      <c r="AL349" s="83" t="s">
        <v>3170</v>
      </c>
      <c r="AM349" s="78"/>
      <c r="AN349" s="80">
        <v>41751.09134259259</v>
      </c>
      <c r="AO349" s="83" t="s">
        <v>3486</v>
      </c>
      <c r="AP349" s="78" t="b">
        <v>0</v>
      </c>
      <c r="AQ349" s="78" t="b">
        <v>0</v>
      </c>
      <c r="AR349" s="78" t="b">
        <v>0</v>
      </c>
      <c r="AS349" s="78" t="s">
        <v>1909</v>
      </c>
      <c r="AT349" s="78">
        <v>5</v>
      </c>
      <c r="AU349" s="83" t="s">
        <v>3559</v>
      </c>
      <c r="AV349" s="78" t="b">
        <v>0</v>
      </c>
      <c r="AW349" s="78" t="s">
        <v>3704</v>
      </c>
      <c r="AX349" s="83" t="s">
        <v>4050</v>
      </c>
      <c r="AY349" s="78" t="s">
        <v>66</v>
      </c>
      <c r="AZ349" s="78" t="str">
        <f>REPLACE(INDEX(GroupVertices[Group],MATCH(Vertices[[#This Row],[Vertex]],GroupVertices[Vertex],0)),1,1,"")</f>
        <v>1</v>
      </c>
      <c r="BA349" s="48"/>
      <c r="BB349" s="48"/>
      <c r="BC349" s="48"/>
      <c r="BD349" s="48"/>
      <c r="BE349" s="48"/>
      <c r="BF349" s="48"/>
      <c r="BG349" s="120" t="s">
        <v>5142</v>
      </c>
      <c r="BH349" s="120" t="s">
        <v>5142</v>
      </c>
      <c r="BI349" s="120" t="s">
        <v>5256</v>
      </c>
      <c r="BJ349" s="120" t="s">
        <v>5256</v>
      </c>
      <c r="BK349" s="120">
        <v>0</v>
      </c>
      <c r="BL349" s="123">
        <v>0</v>
      </c>
      <c r="BM349" s="120">
        <v>1</v>
      </c>
      <c r="BN349" s="123">
        <v>4.3478260869565215</v>
      </c>
      <c r="BO349" s="120">
        <v>0</v>
      </c>
      <c r="BP349" s="123">
        <v>0</v>
      </c>
      <c r="BQ349" s="120">
        <v>22</v>
      </c>
      <c r="BR349" s="123">
        <v>95.65217391304348</v>
      </c>
      <c r="BS349" s="120">
        <v>23</v>
      </c>
      <c r="BT349" s="2"/>
      <c r="BU349" s="3"/>
      <c r="BV349" s="3"/>
      <c r="BW349" s="3"/>
      <c r="BX349" s="3"/>
    </row>
    <row r="350" spans="1:76" ht="15">
      <c r="A350" s="64" t="s">
        <v>445</v>
      </c>
      <c r="B350" s="65"/>
      <c r="C350" s="65" t="s">
        <v>64</v>
      </c>
      <c r="D350" s="66">
        <v>162.25046911880492</v>
      </c>
      <c r="E350" s="68"/>
      <c r="F350" s="100" t="s">
        <v>1073</v>
      </c>
      <c r="G350" s="65"/>
      <c r="H350" s="69" t="s">
        <v>445</v>
      </c>
      <c r="I350" s="70"/>
      <c r="J350" s="70"/>
      <c r="K350" s="69" t="s">
        <v>4485</v>
      </c>
      <c r="L350" s="73">
        <v>1</v>
      </c>
      <c r="M350" s="74">
        <v>1685.8238525390625</v>
      </c>
      <c r="N350" s="74">
        <v>6897.4111328125</v>
      </c>
      <c r="O350" s="75"/>
      <c r="P350" s="76"/>
      <c r="Q350" s="76"/>
      <c r="R350" s="86"/>
      <c r="S350" s="48">
        <v>0</v>
      </c>
      <c r="T350" s="48">
        <v>2</v>
      </c>
      <c r="U350" s="49">
        <v>0</v>
      </c>
      <c r="V350" s="49">
        <v>0.002114</v>
      </c>
      <c r="W350" s="49">
        <v>0.009863</v>
      </c>
      <c r="X350" s="49">
        <v>0.558632</v>
      </c>
      <c r="Y350" s="49">
        <v>0.5</v>
      </c>
      <c r="Z350" s="49">
        <v>0</v>
      </c>
      <c r="AA350" s="71">
        <v>350</v>
      </c>
      <c r="AB350" s="71"/>
      <c r="AC350" s="72"/>
      <c r="AD350" s="78" t="s">
        <v>2325</v>
      </c>
      <c r="AE350" s="78">
        <v>1520</v>
      </c>
      <c r="AF350" s="78">
        <v>719</v>
      </c>
      <c r="AG350" s="78">
        <v>17739</v>
      </c>
      <c r="AH350" s="78">
        <v>51461</v>
      </c>
      <c r="AI350" s="78"/>
      <c r="AJ350" s="78" t="s">
        <v>2705</v>
      </c>
      <c r="AK350" s="78"/>
      <c r="AL350" s="83" t="s">
        <v>3171</v>
      </c>
      <c r="AM350" s="78"/>
      <c r="AN350" s="80">
        <v>40648.45295138889</v>
      </c>
      <c r="AO350" s="83" t="s">
        <v>3487</v>
      </c>
      <c r="AP350" s="78" t="b">
        <v>0</v>
      </c>
      <c r="AQ350" s="78" t="b">
        <v>0</v>
      </c>
      <c r="AR350" s="78" t="b">
        <v>1</v>
      </c>
      <c r="AS350" s="78" t="s">
        <v>1909</v>
      </c>
      <c r="AT350" s="78">
        <v>61</v>
      </c>
      <c r="AU350" s="83" t="s">
        <v>3559</v>
      </c>
      <c r="AV350" s="78" t="b">
        <v>0</v>
      </c>
      <c r="AW350" s="78" t="s">
        <v>3704</v>
      </c>
      <c r="AX350" s="83" t="s">
        <v>4051</v>
      </c>
      <c r="AY350" s="78" t="s">
        <v>66</v>
      </c>
      <c r="AZ350" s="78" t="str">
        <f>REPLACE(INDEX(GroupVertices[Group],MATCH(Vertices[[#This Row],[Vertex]],GroupVertices[Vertex],0)),1,1,"")</f>
        <v>1</v>
      </c>
      <c r="BA350" s="48"/>
      <c r="BB350" s="48"/>
      <c r="BC350" s="48"/>
      <c r="BD350" s="48"/>
      <c r="BE350" s="48"/>
      <c r="BF350" s="48"/>
      <c r="BG350" s="120" t="s">
        <v>5142</v>
      </c>
      <c r="BH350" s="120" t="s">
        <v>5142</v>
      </c>
      <c r="BI350" s="120" t="s">
        <v>5256</v>
      </c>
      <c r="BJ350" s="120" t="s">
        <v>5256</v>
      </c>
      <c r="BK350" s="120">
        <v>0</v>
      </c>
      <c r="BL350" s="123">
        <v>0</v>
      </c>
      <c r="BM350" s="120">
        <v>1</v>
      </c>
      <c r="BN350" s="123">
        <v>4.3478260869565215</v>
      </c>
      <c r="BO350" s="120">
        <v>0</v>
      </c>
      <c r="BP350" s="123">
        <v>0</v>
      </c>
      <c r="BQ350" s="120">
        <v>22</v>
      </c>
      <c r="BR350" s="123">
        <v>95.65217391304348</v>
      </c>
      <c r="BS350" s="120">
        <v>23</v>
      </c>
      <c r="BT350" s="2"/>
      <c r="BU350" s="3"/>
      <c r="BV350" s="3"/>
      <c r="BW350" s="3"/>
      <c r="BX350" s="3"/>
    </row>
    <row r="351" spans="1:76" ht="15">
      <c r="A351" s="64" t="s">
        <v>446</v>
      </c>
      <c r="B351" s="65"/>
      <c r="C351" s="65" t="s">
        <v>64</v>
      </c>
      <c r="D351" s="66">
        <v>162.13690453920768</v>
      </c>
      <c r="E351" s="68"/>
      <c r="F351" s="100" t="s">
        <v>1074</v>
      </c>
      <c r="G351" s="65"/>
      <c r="H351" s="69" t="s">
        <v>446</v>
      </c>
      <c r="I351" s="70"/>
      <c r="J351" s="70"/>
      <c r="K351" s="69" t="s">
        <v>4486</v>
      </c>
      <c r="L351" s="73">
        <v>1</v>
      </c>
      <c r="M351" s="74">
        <v>1338.5899658203125</v>
      </c>
      <c r="N351" s="74">
        <v>4918.46533203125</v>
      </c>
      <c r="O351" s="75"/>
      <c r="P351" s="76"/>
      <c r="Q351" s="76"/>
      <c r="R351" s="86"/>
      <c r="S351" s="48">
        <v>0</v>
      </c>
      <c r="T351" s="48">
        <v>2</v>
      </c>
      <c r="U351" s="49">
        <v>0</v>
      </c>
      <c r="V351" s="49">
        <v>0.002114</v>
      </c>
      <c r="W351" s="49">
        <v>0.009863</v>
      </c>
      <c r="X351" s="49">
        <v>0.558632</v>
      </c>
      <c r="Y351" s="49">
        <v>0.5</v>
      </c>
      <c r="Z351" s="49">
        <v>0</v>
      </c>
      <c r="AA351" s="71">
        <v>351</v>
      </c>
      <c r="AB351" s="71"/>
      <c r="AC351" s="72"/>
      <c r="AD351" s="78" t="s">
        <v>2326</v>
      </c>
      <c r="AE351" s="78">
        <v>504</v>
      </c>
      <c r="AF351" s="78">
        <v>393</v>
      </c>
      <c r="AG351" s="78">
        <v>3706</v>
      </c>
      <c r="AH351" s="78">
        <v>19346</v>
      </c>
      <c r="AI351" s="78"/>
      <c r="AJ351" s="78" t="s">
        <v>2706</v>
      </c>
      <c r="AK351" s="78" t="s">
        <v>2845</v>
      </c>
      <c r="AL351" s="78"/>
      <c r="AM351" s="78"/>
      <c r="AN351" s="80">
        <v>40229.52400462963</v>
      </c>
      <c r="AO351" s="83" t="s">
        <v>3488</v>
      </c>
      <c r="AP351" s="78" t="b">
        <v>1</v>
      </c>
      <c r="AQ351" s="78" t="b">
        <v>0</v>
      </c>
      <c r="AR351" s="78" t="b">
        <v>1</v>
      </c>
      <c r="AS351" s="78" t="s">
        <v>1909</v>
      </c>
      <c r="AT351" s="78">
        <v>2</v>
      </c>
      <c r="AU351" s="83" t="s">
        <v>3559</v>
      </c>
      <c r="AV351" s="78" t="b">
        <v>0</v>
      </c>
      <c r="AW351" s="78" t="s">
        <v>3704</v>
      </c>
      <c r="AX351" s="83" t="s">
        <v>4052</v>
      </c>
      <c r="AY351" s="78" t="s">
        <v>66</v>
      </c>
      <c r="AZ351" s="78" t="str">
        <f>REPLACE(INDEX(GroupVertices[Group],MATCH(Vertices[[#This Row],[Vertex]],GroupVertices[Vertex],0)),1,1,"")</f>
        <v>1</v>
      </c>
      <c r="BA351" s="48"/>
      <c r="BB351" s="48"/>
      <c r="BC351" s="48"/>
      <c r="BD351" s="48"/>
      <c r="BE351" s="48"/>
      <c r="BF351" s="48"/>
      <c r="BG351" s="120" t="s">
        <v>5142</v>
      </c>
      <c r="BH351" s="120" t="s">
        <v>5142</v>
      </c>
      <c r="BI351" s="120" t="s">
        <v>5256</v>
      </c>
      <c r="BJ351" s="120" t="s">
        <v>5256</v>
      </c>
      <c r="BK351" s="120">
        <v>0</v>
      </c>
      <c r="BL351" s="123">
        <v>0</v>
      </c>
      <c r="BM351" s="120">
        <v>1</v>
      </c>
      <c r="BN351" s="123">
        <v>4.3478260869565215</v>
      </c>
      <c r="BO351" s="120">
        <v>0</v>
      </c>
      <c r="BP351" s="123">
        <v>0</v>
      </c>
      <c r="BQ351" s="120">
        <v>22</v>
      </c>
      <c r="BR351" s="123">
        <v>95.65217391304348</v>
      </c>
      <c r="BS351" s="120">
        <v>23</v>
      </c>
      <c r="BT351" s="2"/>
      <c r="BU351" s="3"/>
      <c r="BV351" s="3"/>
      <c r="BW351" s="3"/>
      <c r="BX351" s="3"/>
    </row>
    <row r="352" spans="1:76" ht="15">
      <c r="A352" s="64" t="s">
        <v>447</v>
      </c>
      <c r="B352" s="65"/>
      <c r="C352" s="65" t="s">
        <v>64</v>
      </c>
      <c r="D352" s="66">
        <v>162.04598320400868</v>
      </c>
      <c r="E352" s="68"/>
      <c r="F352" s="100" t="s">
        <v>1075</v>
      </c>
      <c r="G352" s="65"/>
      <c r="H352" s="69" t="s">
        <v>447</v>
      </c>
      <c r="I352" s="70"/>
      <c r="J352" s="70"/>
      <c r="K352" s="69" t="s">
        <v>4487</v>
      </c>
      <c r="L352" s="73">
        <v>1338.4725731988628</v>
      </c>
      <c r="M352" s="74">
        <v>1879.6934814453125</v>
      </c>
      <c r="N352" s="74">
        <v>6164.96728515625</v>
      </c>
      <c r="O352" s="75"/>
      <c r="P352" s="76"/>
      <c r="Q352" s="76"/>
      <c r="R352" s="86"/>
      <c r="S352" s="48">
        <v>0</v>
      </c>
      <c r="T352" s="48">
        <v>3</v>
      </c>
      <c r="U352" s="49">
        <v>2442</v>
      </c>
      <c r="V352" s="49">
        <v>0.003077</v>
      </c>
      <c r="W352" s="49">
        <v>0.010355</v>
      </c>
      <c r="X352" s="49">
        <v>0.91954</v>
      </c>
      <c r="Y352" s="49">
        <v>0.16666666666666666</v>
      </c>
      <c r="Z352" s="49">
        <v>0</v>
      </c>
      <c r="AA352" s="71">
        <v>352</v>
      </c>
      <c r="AB352" s="71"/>
      <c r="AC352" s="72"/>
      <c r="AD352" s="78" t="s">
        <v>2327</v>
      </c>
      <c r="AE352" s="78">
        <v>535</v>
      </c>
      <c r="AF352" s="78">
        <v>132</v>
      </c>
      <c r="AG352" s="78">
        <v>4895</v>
      </c>
      <c r="AH352" s="78">
        <v>6382</v>
      </c>
      <c r="AI352" s="78"/>
      <c r="AJ352" s="78" t="s">
        <v>2707</v>
      </c>
      <c r="AK352" s="78"/>
      <c r="AL352" s="78"/>
      <c r="AM352" s="78"/>
      <c r="AN352" s="80">
        <v>40996.02625</v>
      </c>
      <c r="AO352" s="78"/>
      <c r="AP352" s="78" t="b">
        <v>1</v>
      </c>
      <c r="AQ352" s="78" t="b">
        <v>0</v>
      </c>
      <c r="AR352" s="78" t="b">
        <v>0</v>
      </c>
      <c r="AS352" s="78" t="s">
        <v>1909</v>
      </c>
      <c r="AT352" s="78">
        <v>0</v>
      </c>
      <c r="AU352" s="83" t="s">
        <v>3559</v>
      </c>
      <c r="AV352" s="78" t="b">
        <v>0</v>
      </c>
      <c r="AW352" s="78" t="s">
        <v>3704</v>
      </c>
      <c r="AX352" s="83" t="s">
        <v>4053</v>
      </c>
      <c r="AY352" s="78" t="s">
        <v>66</v>
      </c>
      <c r="AZ352" s="78" t="str">
        <f>REPLACE(INDEX(GroupVertices[Group],MATCH(Vertices[[#This Row],[Vertex]],GroupVertices[Vertex],0)),1,1,"")</f>
        <v>1</v>
      </c>
      <c r="BA352" s="48"/>
      <c r="BB352" s="48"/>
      <c r="BC352" s="48"/>
      <c r="BD352" s="48"/>
      <c r="BE352" s="48"/>
      <c r="BF352" s="48"/>
      <c r="BG352" s="120" t="s">
        <v>5214</v>
      </c>
      <c r="BH352" s="120" t="s">
        <v>5229</v>
      </c>
      <c r="BI352" s="120" t="s">
        <v>5328</v>
      </c>
      <c r="BJ352" s="120" t="s">
        <v>5341</v>
      </c>
      <c r="BK352" s="120">
        <v>0</v>
      </c>
      <c r="BL352" s="123">
        <v>0</v>
      </c>
      <c r="BM352" s="120">
        <v>3</v>
      </c>
      <c r="BN352" s="123">
        <v>5.882352941176471</v>
      </c>
      <c r="BO352" s="120">
        <v>0</v>
      </c>
      <c r="BP352" s="123">
        <v>0</v>
      </c>
      <c r="BQ352" s="120">
        <v>48</v>
      </c>
      <c r="BR352" s="123">
        <v>94.11764705882354</v>
      </c>
      <c r="BS352" s="120">
        <v>51</v>
      </c>
      <c r="BT352" s="2"/>
      <c r="BU352" s="3"/>
      <c r="BV352" s="3"/>
      <c r="BW352" s="3"/>
      <c r="BX352" s="3"/>
    </row>
    <row r="353" spans="1:76" ht="15">
      <c r="A353" s="64" t="s">
        <v>448</v>
      </c>
      <c r="B353" s="65"/>
      <c r="C353" s="65" t="s">
        <v>64</v>
      </c>
      <c r="D353" s="66">
        <v>162.07907717659072</v>
      </c>
      <c r="E353" s="68"/>
      <c r="F353" s="100" t="s">
        <v>1076</v>
      </c>
      <c r="G353" s="65"/>
      <c r="H353" s="69" t="s">
        <v>448</v>
      </c>
      <c r="I353" s="70"/>
      <c r="J353" s="70"/>
      <c r="K353" s="69" t="s">
        <v>4488</v>
      </c>
      <c r="L353" s="73">
        <v>1</v>
      </c>
      <c r="M353" s="74">
        <v>622.0582275390625</v>
      </c>
      <c r="N353" s="74">
        <v>5989.59765625</v>
      </c>
      <c r="O353" s="75"/>
      <c r="P353" s="76"/>
      <c r="Q353" s="76"/>
      <c r="R353" s="86"/>
      <c r="S353" s="48">
        <v>0</v>
      </c>
      <c r="T353" s="48">
        <v>2</v>
      </c>
      <c r="U353" s="49">
        <v>0</v>
      </c>
      <c r="V353" s="49">
        <v>0.002114</v>
      </c>
      <c r="W353" s="49">
        <v>0.009863</v>
      </c>
      <c r="X353" s="49">
        <v>0.558632</v>
      </c>
      <c r="Y353" s="49">
        <v>0.5</v>
      </c>
      <c r="Z353" s="49">
        <v>0</v>
      </c>
      <c r="AA353" s="71">
        <v>353</v>
      </c>
      <c r="AB353" s="71"/>
      <c r="AC353" s="72"/>
      <c r="AD353" s="78" t="s">
        <v>2328</v>
      </c>
      <c r="AE353" s="78">
        <v>69</v>
      </c>
      <c r="AF353" s="78">
        <v>227</v>
      </c>
      <c r="AG353" s="78">
        <v>37537</v>
      </c>
      <c r="AH353" s="78">
        <v>198350</v>
      </c>
      <c r="AI353" s="78"/>
      <c r="AJ353" s="78" t="s">
        <v>2708</v>
      </c>
      <c r="AK353" s="78" t="s">
        <v>2986</v>
      </c>
      <c r="AL353" s="83" t="s">
        <v>3172</v>
      </c>
      <c r="AM353" s="78"/>
      <c r="AN353" s="80">
        <v>40539.2903125</v>
      </c>
      <c r="AO353" s="78"/>
      <c r="AP353" s="78" t="b">
        <v>0</v>
      </c>
      <c r="AQ353" s="78" t="b">
        <v>0</v>
      </c>
      <c r="AR353" s="78" t="b">
        <v>0</v>
      </c>
      <c r="AS353" s="78" t="s">
        <v>1909</v>
      </c>
      <c r="AT353" s="78">
        <v>12</v>
      </c>
      <c r="AU353" s="83" t="s">
        <v>3567</v>
      </c>
      <c r="AV353" s="78" t="b">
        <v>0</v>
      </c>
      <c r="AW353" s="78" t="s">
        <v>3704</v>
      </c>
      <c r="AX353" s="83" t="s">
        <v>4054</v>
      </c>
      <c r="AY353" s="78" t="s">
        <v>66</v>
      </c>
      <c r="AZ353" s="78" t="str">
        <f>REPLACE(INDEX(GroupVertices[Group],MATCH(Vertices[[#This Row],[Vertex]],GroupVertices[Vertex],0)),1,1,"")</f>
        <v>1</v>
      </c>
      <c r="BA353" s="48"/>
      <c r="BB353" s="48"/>
      <c r="BC353" s="48"/>
      <c r="BD353" s="48"/>
      <c r="BE353" s="48"/>
      <c r="BF353" s="48"/>
      <c r="BG353" s="120" t="s">
        <v>5142</v>
      </c>
      <c r="BH353" s="120" t="s">
        <v>5142</v>
      </c>
      <c r="BI353" s="120" t="s">
        <v>5256</v>
      </c>
      <c r="BJ353" s="120" t="s">
        <v>5256</v>
      </c>
      <c r="BK353" s="120">
        <v>0</v>
      </c>
      <c r="BL353" s="123">
        <v>0</v>
      </c>
      <c r="BM353" s="120">
        <v>1</v>
      </c>
      <c r="BN353" s="123">
        <v>4.3478260869565215</v>
      </c>
      <c r="BO353" s="120">
        <v>0</v>
      </c>
      <c r="BP353" s="123">
        <v>0</v>
      </c>
      <c r="BQ353" s="120">
        <v>22</v>
      </c>
      <c r="BR353" s="123">
        <v>95.65217391304348</v>
      </c>
      <c r="BS353" s="120">
        <v>23</v>
      </c>
      <c r="BT353" s="2"/>
      <c r="BU353" s="3"/>
      <c r="BV353" s="3"/>
      <c r="BW353" s="3"/>
      <c r="BX353" s="3"/>
    </row>
    <row r="354" spans="1:76" ht="15">
      <c r="A354" s="64" t="s">
        <v>449</v>
      </c>
      <c r="B354" s="65"/>
      <c r="C354" s="65" t="s">
        <v>64</v>
      </c>
      <c r="D354" s="66">
        <v>162.1055523546563</v>
      </c>
      <c r="E354" s="68"/>
      <c r="F354" s="100" t="s">
        <v>1077</v>
      </c>
      <c r="G354" s="65"/>
      <c r="H354" s="69" t="s">
        <v>449</v>
      </c>
      <c r="I354" s="70"/>
      <c r="J354" s="70"/>
      <c r="K354" s="69" t="s">
        <v>4489</v>
      </c>
      <c r="L354" s="73">
        <v>1</v>
      </c>
      <c r="M354" s="74">
        <v>835.4165649414062</v>
      </c>
      <c r="N354" s="74">
        <v>6210.63623046875</v>
      </c>
      <c r="O354" s="75"/>
      <c r="P354" s="76"/>
      <c r="Q354" s="76"/>
      <c r="R354" s="86"/>
      <c r="S354" s="48">
        <v>0</v>
      </c>
      <c r="T354" s="48">
        <v>2</v>
      </c>
      <c r="U354" s="49">
        <v>0</v>
      </c>
      <c r="V354" s="49">
        <v>0.002114</v>
      </c>
      <c r="W354" s="49">
        <v>0.009863</v>
      </c>
      <c r="X354" s="49">
        <v>0.558632</v>
      </c>
      <c r="Y354" s="49">
        <v>0.5</v>
      </c>
      <c r="Z354" s="49">
        <v>0</v>
      </c>
      <c r="AA354" s="71">
        <v>354</v>
      </c>
      <c r="AB354" s="71"/>
      <c r="AC354" s="72"/>
      <c r="AD354" s="78" t="s">
        <v>2329</v>
      </c>
      <c r="AE354" s="78">
        <v>322</v>
      </c>
      <c r="AF354" s="78">
        <v>303</v>
      </c>
      <c r="AG354" s="78">
        <v>15998</v>
      </c>
      <c r="AH354" s="78">
        <v>27671</v>
      </c>
      <c r="AI354" s="78"/>
      <c r="AJ354" s="78" t="s">
        <v>2709</v>
      </c>
      <c r="AK354" s="78" t="s">
        <v>2987</v>
      </c>
      <c r="AL354" s="83" t="s">
        <v>3173</v>
      </c>
      <c r="AM354" s="78"/>
      <c r="AN354" s="80">
        <v>41929.58515046296</v>
      </c>
      <c r="AO354" s="83" t="s">
        <v>3489</v>
      </c>
      <c r="AP354" s="78" t="b">
        <v>0</v>
      </c>
      <c r="AQ354" s="78" t="b">
        <v>0</v>
      </c>
      <c r="AR354" s="78" t="b">
        <v>1</v>
      </c>
      <c r="AS354" s="78" t="s">
        <v>1909</v>
      </c>
      <c r="AT354" s="78">
        <v>7</v>
      </c>
      <c r="AU354" s="83" t="s">
        <v>3559</v>
      </c>
      <c r="AV354" s="78" t="b">
        <v>0</v>
      </c>
      <c r="AW354" s="78" t="s">
        <v>3704</v>
      </c>
      <c r="AX354" s="83" t="s">
        <v>4055</v>
      </c>
      <c r="AY354" s="78" t="s">
        <v>66</v>
      </c>
      <c r="AZ354" s="78" t="str">
        <f>REPLACE(INDEX(GroupVertices[Group],MATCH(Vertices[[#This Row],[Vertex]],GroupVertices[Vertex],0)),1,1,"")</f>
        <v>1</v>
      </c>
      <c r="BA354" s="48"/>
      <c r="BB354" s="48"/>
      <c r="BC354" s="48"/>
      <c r="BD354" s="48"/>
      <c r="BE354" s="48"/>
      <c r="BF354" s="48"/>
      <c r="BG354" s="120" t="s">
        <v>5142</v>
      </c>
      <c r="BH354" s="120" t="s">
        <v>5142</v>
      </c>
      <c r="BI354" s="120" t="s">
        <v>5256</v>
      </c>
      <c r="BJ354" s="120" t="s">
        <v>5256</v>
      </c>
      <c r="BK354" s="120">
        <v>0</v>
      </c>
      <c r="BL354" s="123">
        <v>0</v>
      </c>
      <c r="BM354" s="120">
        <v>1</v>
      </c>
      <c r="BN354" s="123">
        <v>4.3478260869565215</v>
      </c>
      <c r="BO354" s="120">
        <v>0</v>
      </c>
      <c r="BP354" s="123">
        <v>0</v>
      </c>
      <c r="BQ354" s="120">
        <v>22</v>
      </c>
      <c r="BR354" s="123">
        <v>95.65217391304348</v>
      </c>
      <c r="BS354" s="120">
        <v>23</v>
      </c>
      <c r="BT354" s="2"/>
      <c r="BU354" s="3"/>
      <c r="BV354" s="3"/>
      <c r="BW354" s="3"/>
      <c r="BX354" s="3"/>
    </row>
    <row r="355" spans="1:76" ht="15">
      <c r="A355" s="64" t="s">
        <v>450</v>
      </c>
      <c r="B355" s="65"/>
      <c r="C355" s="65" t="s">
        <v>64</v>
      </c>
      <c r="D355" s="66">
        <v>162.12749888384226</v>
      </c>
      <c r="E355" s="68"/>
      <c r="F355" s="100" t="s">
        <v>1078</v>
      </c>
      <c r="G355" s="65"/>
      <c r="H355" s="69" t="s">
        <v>450</v>
      </c>
      <c r="I355" s="70"/>
      <c r="J355" s="70"/>
      <c r="K355" s="69" t="s">
        <v>4490</v>
      </c>
      <c r="L355" s="73">
        <v>1</v>
      </c>
      <c r="M355" s="74">
        <v>3078.830810546875</v>
      </c>
      <c r="N355" s="74">
        <v>7952.54345703125</v>
      </c>
      <c r="O355" s="75"/>
      <c r="P355" s="76"/>
      <c r="Q355" s="76"/>
      <c r="R355" s="86"/>
      <c r="S355" s="48">
        <v>0</v>
      </c>
      <c r="T355" s="48">
        <v>2</v>
      </c>
      <c r="U355" s="49">
        <v>0</v>
      </c>
      <c r="V355" s="49">
        <v>0.002114</v>
      </c>
      <c r="W355" s="49">
        <v>0.009863</v>
      </c>
      <c r="X355" s="49">
        <v>0.558632</v>
      </c>
      <c r="Y355" s="49">
        <v>0.5</v>
      </c>
      <c r="Z355" s="49">
        <v>0</v>
      </c>
      <c r="AA355" s="71">
        <v>355</v>
      </c>
      <c r="AB355" s="71"/>
      <c r="AC355" s="72"/>
      <c r="AD355" s="78" t="s">
        <v>2330</v>
      </c>
      <c r="AE355" s="78">
        <v>998</v>
      </c>
      <c r="AF355" s="78">
        <v>366</v>
      </c>
      <c r="AG355" s="78">
        <v>3746</v>
      </c>
      <c r="AH355" s="78">
        <v>9593</v>
      </c>
      <c r="AI355" s="78"/>
      <c r="AJ355" s="78" t="s">
        <v>2710</v>
      </c>
      <c r="AK355" s="78" t="s">
        <v>2988</v>
      </c>
      <c r="AL355" s="78"/>
      <c r="AM355" s="78"/>
      <c r="AN355" s="80">
        <v>40822.83629629629</v>
      </c>
      <c r="AO355" s="78"/>
      <c r="AP355" s="78" t="b">
        <v>0</v>
      </c>
      <c r="AQ355" s="78" t="b">
        <v>0</v>
      </c>
      <c r="AR355" s="78" t="b">
        <v>0</v>
      </c>
      <c r="AS355" s="78" t="s">
        <v>1909</v>
      </c>
      <c r="AT355" s="78">
        <v>0</v>
      </c>
      <c r="AU355" s="83" t="s">
        <v>3576</v>
      </c>
      <c r="AV355" s="78" t="b">
        <v>0</v>
      </c>
      <c r="AW355" s="78" t="s">
        <v>3704</v>
      </c>
      <c r="AX355" s="83" t="s">
        <v>4056</v>
      </c>
      <c r="AY355" s="78" t="s">
        <v>66</v>
      </c>
      <c r="AZ355" s="78" t="str">
        <f>REPLACE(INDEX(GroupVertices[Group],MATCH(Vertices[[#This Row],[Vertex]],GroupVertices[Vertex],0)),1,1,"")</f>
        <v>1</v>
      </c>
      <c r="BA355" s="48"/>
      <c r="BB355" s="48"/>
      <c r="BC355" s="48"/>
      <c r="BD355" s="48"/>
      <c r="BE355" s="48"/>
      <c r="BF355" s="48"/>
      <c r="BG355" s="120" t="s">
        <v>5142</v>
      </c>
      <c r="BH355" s="120" t="s">
        <v>5142</v>
      </c>
      <c r="BI355" s="120" t="s">
        <v>5256</v>
      </c>
      <c r="BJ355" s="120" t="s">
        <v>5256</v>
      </c>
      <c r="BK355" s="120">
        <v>0</v>
      </c>
      <c r="BL355" s="123">
        <v>0</v>
      </c>
      <c r="BM355" s="120">
        <v>1</v>
      </c>
      <c r="BN355" s="123">
        <v>4.3478260869565215</v>
      </c>
      <c r="BO355" s="120">
        <v>0</v>
      </c>
      <c r="BP355" s="123">
        <v>0</v>
      </c>
      <c r="BQ355" s="120">
        <v>22</v>
      </c>
      <c r="BR355" s="123">
        <v>95.65217391304348</v>
      </c>
      <c r="BS355" s="120">
        <v>23</v>
      </c>
      <c r="BT355" s="2"/>
      <c r="BU355" s="3"/>
      <c r="BV355" s="3"/>
      <c r="BW355" s="3"/>
      <c r="BX355" s="3"/>
    </row>
    <row r="356" spans="1:76" ht="15">
      <c r="A356" s="64" t="s">
        <v>451</v>
      </c>
      <c r="B356" s="65"/>
      <c r="C356" s="65" t="s">
        <v>64</v>
      </c>
      <c r="D356" s="66">
        <v>162.00766386733477</v>
      </c>
      <c r="E356" s="68"/>
      <c r="F356" s="100" t="s">
        <v>1079</v>
      </c>
      <c r="G356" s="65"/>
      <c r="H356" s="69" t="s">
        <v>451</v>
      </c>
      <c r="I356" s="70"/>
      <c r="J356" s="70"/>
      <c r="K356" s="69" t="s">
        <v>4491</v>
      </c>
      <c r="L356" s="73">
        <v>1</v>
      </c>
      <c r="M356" s="74">
        <v>1768.6314697265625</v>
      </c>
      <c r="N356" s="74">
        <v>9431.638671875</v>
      </c>
      <c r="O356" s="75"/>
      <c r="P356" s="76"/>
      <c r="Q356" s="76"/>
      <c r="R356" s="86"/>
      <c r="S356" s="48">
        <v>0</v>
      </c>
      <c r="T356" s="48">
        <v>2</v>
      </c>
      <c r="U356" s="49">
        <v>0</v>
      </c>
      <c r="V356" s="49">
        <v>0.002114</v>
      </c>
      <c r="W356" s="49">
        <v>0.009863</v>
      </c>
      <c r="X356" s="49">
        <v>0.558632</v>
      </c>
      <c r="Y356" s="49">
        <v>0.5</v>
      </c>
      <c r="Z356" s="49">
        <v>0</v>
      </c>
      <c r="AA356" s="71">
        <v>356</v>
      </c>
      <c r="AB356" s="71"/>
      <c r="AC356" s="72"/>
      <c r="AD356" s="78" t="s">
        <v>2331</v>
      </c>
      <c r="AE356" s="78">
        <v>84</v>
      </c>
      <c r="AF356" s="78">
        <v>22</v>
      </c>
      <c r="AG356" s="78">
        <v>205</v>
      </c>
      <c r="AH356" s="78">
        <v>229</v>
      </c>
      <c r="AI356" s="78"/>
      <c r="AJ356" s="78" t="s">
        <v>2711</v>
      </c>
      <c r="AK356" s="78" t="s">
        <v>2808</v>
      </c>
      <c r="AL356" s="78"/>
      <c r="AM356" s="78"/>
      <c r="AN356" s="80">
        <v>41352.06475694444</v>
      </c>
      <c r="AO356" s="78"/>
      <c r="AP356" s="78" t="b">
        <v>0</v>
      </c>
      <c r="AQ356" s="78" t="b">
        <v>0</v>
      </c>
      <c r="AR356" s="78" t="b">
        <v>0</v>
      </c>
      <c r="AS356" s="78" t="s">
        <v>1909</v>
      </c>
      <c r="AT356" s="78">
        <v>0</v>
      </c>
      <c r="AU356" s="83" t="s">
        <v>3559</v>
      </c>
      <c r="AV356" s="78" t="b">
        <v>0</v>
      </c>
      <c r="AW356" s="78" t="s">
        <v>3704</v>
      </c>
      <c r="AX356" s="83" t="s">
        <v>4057</v>
      </c>
      <c r="AY356" s="78" t="s">
        <v>66</v>
      </c>
      <c r="AZ356" s="78" t="str">
        <f>REPLACE(INDEX(GroupVertices[Group],MATCH(Vertices[[#This Row],[Vertex]],GroupVertices[Vertex],0)),1,1,"")</f>
        <v>1</v>
      </c>
      <c r="BA356" s="48"/>
      <c r="BB356" s="48"/>
      <c r="BC356" s="48"/>
      <c r="BD356" s="48"/>
      <c r="BE356" s="48"/>
      <c r="BF356" s="48"/>
      <c r="BG356" s="120" t="s">
        <v>5142</v>
      </c>
      <c r="BH356" s="120" t="s">
        <v>5142</v>
      </c>
      <c r="BI356" s="120" t="s">
        <v>5256</v>
      </c>
      <c r="BJ356" s="120" t="s">
        <v>5256</v>
      </c>
      <c r="BK356" s="120">
        <v>0</v>
      </c>
      <c r="BL356" s="123">
        <v>0</v>
      </c>
      <c r="BM356" s="120">
        <v>1</v>
      </c>
      <c r="BN356" s="123">
        <v>4.3478260869565215</v>
      </c>
      <c r="BO356" s="120">
        <v>0</v>
      </c>
      <c r="BP356" s="123">
        <v>0</v>
      </c>
      <c r="BQ356" s="120">
        <v>22</v>
      </c>
      <c r="BR356" s="123">
        <v>95.65217391304348</v>
      </c>
      <c r="BS356" s="120">
        <v>23</v>
      </c>
      <c r="BT356" s="2"/>
      <c r="BU356" s="3"/>
      <c r="BV356" s="3"/>
      <c r="BW356" s="3"/>
      <c r="BX356" s="3"/>
    </row>
    <row r="357" spans="1:76" ht="15">
      <c r="A357" s="64" t="s">
        <v>452</v>
      </c>
      <c r="B357" s="65"/>
      <c r="C357" s="65" t="s">
        <v>64</v>
      </c>
      <c r="D357" s="66">
        <v>167.4061616894762</v>
      </c>
      <c r="E357" s="68"/>
      <c r="F357" s="100" t="s">
        <v>1080</v>
      </c>
      <c r="G357" s="65"/>
      <c r="H357" s="69" t="s">
        <v>452</v>
      </c>
      <c r="I357" s="70"/>
      <c r="J357" s="70"/>
      <c r="K357" s="69" t="s">
        <v>4492</v>
      </c>
      <c r="L357" s="73">
        <v>1</v>
      </c>
      <c r="M357" s="74">
        <v>652.2036743164062</v>
      </c>
      <c r="N357" s="74">
        <v>6834.96875</v>
      </c>
      <c r="O357" s="75"/>
      <c r="P357" s="76"/>
      <c r="Q357" s="76"/>
      <c r="R357" s="86"/>
      <c r="S357" s="48">
        <v>0</v>
      </c>
      <c r="T357" s="48">
        <v>2</v>
      </c>
      <c r="U357" s="49">
        <v>0</v>
      </c>
      <c r="V357" s="49">
        <v>0.002114</v>
      </c>
      <c r="W357" s="49">
        <v>0.009863</v>
      </c>
      <c r="X357" s="49">
        <v>0.558632</v>
      </c>
      <c r="Y357" s="49">
        <v>0.5</v>
      </c>
      <c r="Z357" s="49">
        <v>0</v>
      </c>
      <c r="AA357" s="71">
        <v>357</v>
      </c>
      <c r="AB357" s="71"/>
      <c r="AC357" s="72"/>
      <c r="AD357" s="78" t="s">
        <v>2332</v>
      </c>
      <c r="AE357" s="78">
        <v>15814</v>
      </c>
      <c r="AF357" s="78">
        <v>15519</v>
      </c>
      <c r="AG357" s="78">
        <v>250783</v>
      </c>
      <c r="AH357" s="78">
        <v>125926</v>
      </c>
      <c r="AI357" s="78"/>
      <c r="AJ357" s="78" t="s">
        <v>2712</v>
      </c>
      <c r="AK357" s="78" t="s">
        <v>2989</v>
      </c>
      <c r="AL357" s="83" t="s">
        <v>3174</v>
      </c>
      <c r="AM357" s="78"/>
      <c r="AN357" s="80">
        <v>39977.702627314815</v>
      </c>
      <c r="AO357" s="83" t="s">
        <v>3490</v>
      </c>
      <c r="AP357" s="78" t="b">
        <v>0</v>
      </c>
      <c r="AQ357" s="78" t="b">
        <v>0</v>
      </c>
      <c r="AR357" s="78" t="b">
        <v>1</v>
      </c>
      <c r="AS357" s="78" t="s">
        <v>1909</v>
      </c>
      <c r="AT357" s="78">
        <v>452</v>
      </c>
      <c r="AU357" s="83" t="s">
        <v>3566</v>
      </c>
      <c r="AV357" s="78" t="b">
        <v>0</v>
      </c>
      <c r="AW357" s="78" t="s">
        <v>3704</v>
      </c>
      <c r="AX357" s="83" t="s">
        <v>4058</v>
      </c>
      <c r="AY357" s="78" t="s">
        <v>66</v>
      </c>
      <c r="AZ357" s="78" t="str">
        <f>REPLACE(INDEX(GroupVertices[Group],MATCH(Vertices[[#This Row],[Vertex]],GroupVertices[Vertex],0)),1,1,"")</f>
        <v>1</v>
      </c>
      <c r="BA357" s="48"/>
      <c r="BB357" s="48"/>
      <c r="BC357" s="48"/>
      <c r="BD357" s="48"/>
      <c r="BE357" s="48"/>
      <c r="BF357" s="48"/>
      <c r="BG357" s="120" t="s">
        <v>5142</v>
      </c>
      <c r="BH357" s="120" t="s">
        <v>5142</v>
      </c>
      <c r="BI357" s="120" t="s">
        <v>5256</v>
      </c>
      <c r="BJ357" s="120" t="s">
        <v>5256</v>
      </c>
      <c r="BK357" s="120">
        <v>0</v>
      </c>
      <c r="BL357" s="123">
        <v>0</v>
      </c>
      <c r="BM357" s="120">
        <v>1</v>
      </c>
      <c r="BN357" s="123">
        <v>4.3478260869565215</v>
      </c>
      <c r="BO357" s="120">
        <v>0</v>
      </c>
      <c r="BP357" s="123">
        <v>0</v>
      </c>
      <c r="BQ357" s="120">
        <v>22</v>
      </c>
      <c r="BR357" s="123">
        <v>95.65217391304348</v>
      </c>
      <c r="BS357" s="120">
        <v>23</v>
      </c>
      <c r="BT357" s="2"/>
      <c r="BU357" s="3"/>
      <c r="BV357" s="3"/>
      <c r="BW357" s="3"/>
      <c r="BX357" s="3"/>
    </row>
    <row r="358" spans="1:76" ht="15">
      <c r="A358" s="64" t="s">
        <v>453</v>
      </c>
      <c r="B358" s="65"/>
      <c r="C358" s="65" t="s">
        <v>64</v>
      </c>
      <c r="D358" s="66">
        <v>162.10868757311144</v>
      </c>
      <c r="E358" s="68"/>
      <c r="F358" s="100" t="s">
        <v>1081</v>
      </c>
      <c r="G358" s="65"/>
      <c r="H358" s="69" t="s">
        <v>453</v>
      </c>
      <c r="I358" s="70"/>
      <c r="J358" s="70"/>
      <c r="K358" s="69" t="s">
        <v>4493</v>
      </c>
      <c r="L358" s="73">
        <v>1</v>
      </c>
      <c r="M358" s="74">
        <v>1230.8843994140625</v>
      </c>
      <c r="N358" s="74">
        <v>5021.2412109375</v>
      </c>
      <c r="O358" s="75"/>
      <c r="P358" s="76"/>
      <c r="Q358" s="76"/>
      <c r="R358" s="86"/>
      <c r="S358" s="48">
        <v>0</v>
      </c>
      <c r="T358" s="48">
        <v>2</v>
      </c>
      <c r="U358" s="49">
        <v>0</v>
      </c>
      <c r="V358" s="49">
        <v>0.002114</v>
      </c>
      <c r="W358" s="49">
        <v>0.009863</v>
      </c>
      <c r="X358" s="49">
        <v>0.558632</v>
      </c>
      <c r="Y358" s="49">
        <v>0.5</v>
      </c>
      <c r="Z358" s="49">
        <v>0</v>
      </c>
      <c r="AA358" s="71">
        <v>358</v>
      </c>
      <c r="AB358" s="71"/>
      <c r="AC358" s="72"/>
      <c r="AD358" s="78" t="s">
        <v>2333</v>
      </c>
      <c r="AE358" s="78">
        <v>563</v>
      </c>
      <c r="AF358" s="78">
        <v>312</v>
      </c>
      <c r="AG358" s="78">
        <v>45338</v>
      </c>
      <c r="AH358" s="78">
        <v>4777</v>
      </c>
      <c r="AI358" s="78"/>
      <c r="AJ358" s="78" t="s">
        <v>2713</v>
      </c>
      <c r="AK358" s="78"/>
      <c r="AL358" s="78"/>
      <c r="AM358" s="78"/>
      <c r="AN358" s="80">
        <v>41441.7328587963</v>
      </c>
      <c r="AO358" s="83" t="s">
        <v>3491</v>
      </c>
      <c r="AP358" s="78" t="b">
        <v>1</v>
      </c>
      <c r="AQ358" s="78" t="b">
        <v>0</v>
      </c>
      <c r="AR358" s="78" t="b">
        <v>1</v>
      </c>
      <c r="AS358" s="78" t="s">
        <v>1909</v>
      </c>
      <c r="AT358" s="78">
        <v>23</v>
      </c>
      <c r="AU358" s="83" t="s">
        <v>3559</v>
      </c>
      <c r="AV358" s="78" t="b">
        <v>0</v>
      </c>
      <c r="AW358" s="78" t="s">
        <v>3704</v>
      </c>
      <c r="AX358" s="83" t="s">
        <v>4059</v>
      </c>
      <c r="AY358" s="78" t="s">
        <v>66</v>
      </c>
      <c r="AZ358" s="78" t="str">
        <f>REPLACE(INDEX(GroupVertices[Group],MATCH(Vertices[[#This Row],[Vertex]],GroupVertices[Vertex],0)),1,1,"")</f>
        <v>1</v>
      </c>
      <c r="BA358" s="48"/>
      <c r="BB358" s="48"/>
      <c r="BC358" s="48"/>
      <c r="BD358" s="48"/>
      <c r="BE358" s="48"/>
      <c r="BF358" s="48"/>
      <c r="BG358" s="120" t="s">
        <v>5142</v>
      </c>
      <c r="BH358" s="120" t="s">
        <v>5142</v>
      </c>
      <c r="BI358" s="120" t="s">
        <v>5256</v>
      </c>
      <c r="BJ358" s="120" t="s">
        <v>5256</v>
      </c>
      <c r="BK358" s="120">
        <v>0</v>
      </c>
      <c r="BL358" s="123">
        <v>0</v>
      </c>
      <c r="BM358" s="120">
        <v>1</v>
      </c>
      <c r="BN358" s="123">
        <v>4.3478260869565215</v>
      </c>
      <c r="BO358" s="120">
        <v>0</v>
      </c>
      <c r="BP358" s="123">
        <v>0</v>
      </c>
      <c r="BQ358" s="120">
        <v>22</v>
      </c>
      <c r="BR358" s="123">
        <v>95.65217391304348</v>
      </c>
      <c r="BS358" s="120">
        <v>23</v>
      </c>
      <c r="BT358" s="2"/>
      <c r="BU358" s="3"/>
      <c r="BV358" s="3"/>
      <c r="BW358" s="3"/>
      <c r="BX358" s="3"/>
    </row>
    <row r="359" spans="1:76" ht="15">
      <c r="A359" s="64" t="s">
        <v>454</v>
      </c>
      <c r="B359" s="65"/>
      <c r="C359" s="65" t="s">
        <v>64</v>
      </c>
      <c r="D359" s="66">
        <v>162.57374497729023</v>
      </c>
      <c r="E359" s="68"/>
      <c r="F359" s="100" t="s">
        <v>1082</v>
      </c>
      <c r="G359" s="65"/>
      <c r="H359" s="69" t="s">
        <v>454</v>
      </c>
      <c r="I359" s="70"/>
      <c r="J359" s="70"/>
      <c r="K359" s="69" t="s">
        <v>4494</v>
      </c>
      <c r="L359" s="73">
        <v>1338.4725731988628</v>
      </c>
      <c r="M359" s="74">
        <v>700.343505859375</v>
      </c>
      <c r="N359" s="74">
        <v>7906.97021484375</v>
      </c>
      <c r="O359" s="75"/>
      <c r="P359" s="76"/>
      <c r="Q359" s="76"/>
      <c r="R359" s="86"/>
      <c r="S359" s="48">
        <v>0</v>
      </c>
      <c r="T359" s="48">
        <v>3</v>
      </c>
      <c r="U359" s="49">
        <v>2442</v>
      </c>
      <c r="V359" s="49">
        <v>0.003077</v>
      </c>
      <c r="W359" s="49">
        <v>0.010355</v>
      </c>
      <c r="X359" s="49">
        <v>0.91954</v>
      </c>
      <c r="Y359" s="49">
        <v>0.16666666666666666</v>
      </c>
      <c r="Z359" s="49">
        <v>0</v>
      </c>
      <c r="AA359" s="71">
        <v>359</v>
      </c>
      <c r="AB359" s="71"/>
      <c r="AC359" s="72"/>
      <c r="AD359" s="78" t="s">
        <v>2334</v>
      </c>
      <c r="AE359" s="78">
        <v>1439</v>
      </c>
      <c r="AF359" s="78">
        <v>1647</v>
      </c>
      <c r="AG359" s="78">
        <v>63955</v>
      </c>
      <c r="AH359" s="78">
        <v>36841</v>
      </c>
      <c r="AI359" s="78"/>
      <c r="AJ359" s="78" t="s">
        <v>2714</v>
      </c>
      <c r="AK359" s="78" t="s">
        <v>2990</v>
      </c>
      <c r="AL359" s="83" t="s">
        <v>3175</v>
      </c>
      <c r="AM359" s="78"/>
      <c r="AN359" s="80">
        <v>40591.01497685185</v>
      </c>
      <c r="AO359" s="83" t="s">
        <v>3492</v>
      </c>
      <c r="AP359" s="78" t="b">
        <v>0</v>
      </c>
      <c r="AQ359" s="78" t="b">
        <v>0</v>
      </c>
      <c r="AR359" s="78" t="b">
        <v>1</v>
      </c>
      <c r="AS359" s="78" t="s">
        <v>1909</v>
      </c>
      <c r="AT359" s="78">
        <v>88</v>
      </c>
      <c r="AU359" s="83" t="s">
        <v>3559</v>
      </c>
      <c r="AV359" s="78" t="b">
        <v>0</v>
      </c>
      <c r="AW359" s="78" t="s">
        <v>3704</v>
      </c>
      <c r="AX359" s="83" t="s">
        <v>4060</v>
      </c>
      <c r="AY359" s="78" t="s">
        <v>66</v>
      </c>
      <c r="AZ359" s="78" t="str">
        <f>REPLACE(INDEX(GroupVertices[Group],MATCH(Vertices[[#This Row],[Vertex]],GroupVertices[Vertex],0)),1,1,"")</f>
        <v>1</v>
      </c>
      <c r="BA359" s="48"/>
      <c r="BB359" s="48"/>
      <c r="BC359" s="48"/>
      <c r="BD359" s="48"/>
      <c r="BE359" s="48"/>
      <c r="BF359" s="48"/>
      <c r="BG359" s="120" t="s">
        <v>5214</v>
      </c>
      <c r="BH359" s="120" t="s">
        <v>5229</v>
      </c>
      <c r="BI359" s="120" t="s">
        <v>5328</v>
      </c>
      <c r="BJ359" s="120" t="s">
        <v>5341</v>
      </c>
      <c r="BK359" s="120">
        <v>0</v>
      </c>
      <c r="BL359" s="123">
        <v>0</v>
      </c>
      <c r="BM359" s="120">
        <v>3</v>
      </c>
      <c r="BN359" s="123">
        <v>5.882352941176471</v>
      </c>
      <c r="BO359" s="120">
        <v>0</v>
      </c>
      <c r="BP359" s="123">
        <v>0</v>
      </c>
      <c r="BQ359" s="120">
        <v>48</v>
      </c>
      <c r="BR359" s="123">
        <v>94.11764705882354</v>
      </c>
      <c r="BS359" s="120">
        <v>51</v>
      </c>
      <c r="BT359" s="2"/>
      <c r="BU359" s="3"/>
      <c r="BV359" s="3"/>
      <c r="BW359" s="3"/>
      <c r="BX359" s="3"/>
    </row>
    <row r="360" spans="1:76" ht="15">
      <c r="A360" s="64" t="s">
        <v>455</v>
      </c>
      <c r="B360" s="65"/>
      <c r="C360" s="65" t="s">
        <v>64</v>
      </c>
      <c r="D360" s="66">
        <v>162.2543010524723</v>
      </c>
      <c r="E360" s="68"/>
      <c r="F360" s="100" t="s">
        <v>1083</v>
      </c>
      <c r="G360" s="65"/>
      <c r="H360" s="69" t="s">
        <v>455</v>
      </c>
      <c r="I360" s="70"/>
      <c r="J360" s="70"/>
      <c r="K360" s="69" t="s">
        <v>4495</v>
      </c>
      <c r="L360" s="73">
        <v>1</v>
      </c>
      <c r="M360" s="74">
        <v>3022.254150390625</v>
      </c>
      <c r="N360" s="74">
        <v>8507.6025390625</v>
      </c>
      <c r="O360" s="75"/>
      <c r="P360" s="76"/>
      <c r="Q360" s="76"/>
      <c r="R360" s="86"/>
      <c r="S360" s="48">
        <v>0</v>
      </c>
      <c r="T360" s="48">
        <v>2</v>
      </c>
      <c r="U360" s="49">
        <v>0</v>
      </c>
      <c r="V360" s="49">
        <v>0.002114</v>
      </c>
      <c r="W360" s="49">
        <v>0.009863</v>
      </c>
      <c r="X360" s="49">
        <v>0.558632</v>
      </c>
      <c r="Y360" s="49">
        <v>0.5</v>
      </c>
      <c r="Z360" s="49">
        <v>0</v>
      </c>
      <c r="AA360" s="71">
        <v>360</v>
      </c>
      <c r="AB360" s="71"/>
      <c r="AC360" s="72"/>
      <c r="AD360" s="78" t="s">
        <v>2335</v>
      </c>
      <c r="AE360" s="78">
        <v>2192</v>
      </c>
      <c r="AF360" s="78">
        <v>730</v>
      </c>
      <c r="AG360" s="78">
        <v>99778</v>
      </c>
      <c r="AH360" s="78">
        <v>13883</v>
      </c>
      <c r="AI360" s="78"/>
      <c r="AJ360" s="78" t="s">
        <v>2715</v>
      </c>
      <c r="AK360" s="78" t="s">
        <v>2991</v>
      </c>
      <c r="AL360" s="78"/>
      <c r="AM360" s="78"/>
      <c r="AN360" s="80">
        <v>40889.71335648148</v>
      </c>
      <c r="AO360" s="78"/>
      <c r="AP360" s="78" t="b">
        <v>1</v>
      </c>
      <c r="AQ360" s="78" t="b">
        <v>0</v>
      </c>
      <c r="AR360" s="78" t="b">
        <v>0</v>
      </c>
      <c r="AS360" s="78" t="s">
        <v>1909</v>
      </c>
      <c r="AT360" s="78">
        <v>25</v>
      </c>
      <c r="AU360" s="83" t="s">
        <v>3559</v>
      </c>
      <c r="AV360" s="78" t="b">
        <v>0</v>
      </c>
      <c r="AW360" s="78" t="s">
        <v>3704</v>
      </c>
      <c r="AX360" s="83" t="s">
        <v>4061</v>
      </c>
      <c r="AY360" s="78" t="s">
        <v>66</v>
      </c>
      <c r="AZ360" s="78" t="str">
        <f>REPLACE(INDEX(GroupVertices[Group],MATCH(Vertices[[#This Row],[Vertex]],GroupVertices[Vertex],0)),1,1,"")</f>
        <v>1</v>
      </c>
      <c r="BA360" s="48"/>
      <c r="BB360" s="48"/>
      <c r="BC360" s="48"/>
      <c r="BD360" s="48"/>
      <c r="BE360" s="48"/>
      <c r="BF360" s="48"/>
      <c r="BG360" s="120" t="s">
        <v>5142</v>
      </c>
      <c r="BH360" s="120" t="s">
        <v>5142</v>
      </c>
      <c r="BI360" s="120" t="s">
        <v>5256</v>
      </c>
      <c r="BJ360" s="120" t="s">
        <v>5256</v>
      </c>
      <c r="BK360" s="120">
        <v>0</v>
      </c>
      <c r="BL360" s="123">
        <v>0</v>
      </c>
      <c r="BM360" s="120">
        <v>1</v>
      </c>
      <c r="BN360" s="123">
        <v>4.3478260869565215</v>
      </c>
      <c r="BO360" s="120">
        <v>0</v>
      </c>
      <c r="BP360" s="123">
        <v>0</v>
      </c>
      <c r="BQ360" s="120">
        <v>22</v>
      </c>
      <c r="BR360" s="123">
        <v>95.65217391304348</v>
      </c>
      <c r="BS360" s="120">
        <v>23</v>
      </c>
      <c r="BT360" s="2"/>
      <c r="BU360" s="3"/>
      <c r="BV360" s="3"/>
      <c r="BW360" s="3"/>
      <c r="BX360" s="3"/>
    </row>
    <row r="361" spans="1:76" ht="15">
      <c r="A361" s="64" t="s">
        <v>456</v>
      </c>
      <c r="B361" s="65"/>
      <c r="C361" s="65" t="s">
        <v>64</v>
      </c>
      <c r="D361" s="66">
        <v>162.23653481455986</v>
      </c>
      <c r="E361" s="68"/>
      <c r="F361" s="100" t="s">
        <v>1084</v>
      </c>
      <c r="G361" s="65"/>
      <c r="H361" s="69" t="s">
        <v>456</v>
      </c>
      <c r="I361" s="70"/>
      <c r="J361" s="70"/>
      <c r="K361" s="69" t="s">
        <v>4496</v>
      </c>
      <c r="L361" s="73">
        <v>1</v>
      </c>
      <c r="M361" s="74">
        <v>2313.625244140625</v>
      </c>
      <c r="N361" s="74">
        <v>4910.87353515625</v>
      </c>
      <c r="O361" s="75"/>
      <c r="P361" s="76"/>
      <c r="Q361" s="76"/>
      <c r="R361" s="86"/>
      <c r="S361" s="48">
        <v>0</v>
      </c>
      <c r="T361" s="48">
        <v>2</v>
      </c>
      <c r="U361" s="49">
        <v>0</v>
      </c>
      <c r="V361" s="49">
        <v>0.002114</v>
      </c>
      <c r="W361" s="49">
        <v>0.009863</v>
      </c>
      <c r="X361" s="49">
        <v>0.558632</v>
      </c>
      <c r="Y361" s="49">
        <v>0.5</v>
      </c>
      <c r="Z361" s="49">
        <v>0</v>
      </c>
      <c r="AA361" s="71">
        <v>361</v>
      </c>
      <c r="AB361" s="71"/>
      <c r="AC361" s="72"/>
      <c r="AD361" s="78" t="s">
        <v>2336</v>
      </c>
      <c r="AE361" s="78">
        <v>852</v>
      </c>
      <c r="AF361" s="78">
        <v>679</v>
      </c>
      <c r="AG361" s="78">
        <v>12947</v>
      </c>
      <c r="AH361" s="78">
        <v>16186</v>
      </c>
      <c r="AI361" s="78"/>
      <c r="AJ361" s="78" t="s">
        <v>2716</v>
      </c>
      <c r="AK361" s="78"/>
      <c r="AL361" s="78"/>
      <c r="AM361" s="78"/>
      <c r="AN361" s="80">
        <v>41831.118125</v>
      </c>
      <c r="AO361" s="83" t="s">
        <v>3493</v>
      </c>
      <c r="AP361" s="78" t="b">
        <v>1</v>
      </c>
      <c r="AQ361" s="78" t="b">
        <v>0</v>
      </c>
      <c r="AR361" s="78" t="b">
        <v>0</v>
      </c>
      <c r="AS361" s="78" t="s">
        <v>1909</v>
      </c>
      <c r="AT361" s="78">
        <v>35</v>
      </c>
      <c r="AU361" s="83" t="s">
        <v>3559</v>
      </c>
      <c r="AV361" s="78" t="b">
        <v>0</v>
      </c>
      <c r="AW361" s="78" t="s">
        <v>3704</v>
      </c>
      <c r="AX361" s="83" t="s">
        <v>4062</v>
      </c>
      <c r="AY361" s="78" t="s">
        <v>66</v>
      </c>
      <c r="AZ361" s="78" t="str">
        <f>REPLACE(INDEX(GroupVertices[Group],MATCH(Vertices[[#This Row],[Vertex]],GroupVertices[Vertex],0)),1,1,"")</f>
        <v>1</v>
      </c>
      <c r="BA361" s="48"/>
      <c r="BB361" s="48"/>
      <c r="BC361" s="48"/>
      <c r="BD361" s="48"/>
      <c r="BE361" s="48"/>
      <c r="BF361" s="48"/>
      <c r="BG361" s="120" t="s">
        <v>5142</v>
      </c>
      <c r="BH361" s="120" t="s">
        <v>5142</v>
      </c>
      <c r="BI361" s="120" t="s">
        <v>5256</v>
      </c>
      <c r="BJ361" s="120" t="s">
        <v>5256</v>
      </c>
      <c r="BK361" s="120">
        <v>0</v>
      </c>
      <c r="BL361" s="123">
        <v>0</v>
      </c>
      <c r="BM361" s="120">
        <v>1</v>
      </c>
      <c r="BN361" s="123">
        <v>4.3478260869565215</v>
      </c>
      <c r="BO361" s="120">
        <v>0</v>
      </c>
      <c r="BP361" s="123">
        <v>0</v>
      </c>
      <c r="BQ361" s="120">
        <v>22</v>
      </c>
      <c r="BR361" s="123">
        <v>95.65217391304348</v>
      </c>
      <c r="BS361" s="120">
        <v>23</v>
      </c>
      <c r="BT361" s="2"/>
      <c r="BU361" s="3"/>
      <c r="BV361" s="3"/>
      <c r="BW361" s="3"/>
      <c r="BX361" s="3"/>
    </row>
    <row r="362" spans="1:76" ht="15">
      <c r="A362" s="64" t="s">
        <v>457</v>
      </c>
      <c r="B362" s="65"/>
      <c r="C362" s="65" t="s">
        <v>64</v>
      </c>
      <c r="D362" s="66">
        <v>162.03448740300652</v>
      </c>
      <c r="E362" s="68"/>
      <c r="F362" s="100" t="s">
        <v>1085</v>
      </c>
      <c r="G362" s="65"/>
      <c r="H362" s="69" t="s">
        <v>457</v>
      </c>
      <c r="I362" s="70"/>
      <c r="J362" s="70"/>
      <c r="K362" s="69" t="s">
        <v>4497</v>
      </c>
      <c r="L362" s="73">
        <v>1</v>
      </c>
      <c r="M362" s="74">
        <v>490.4451904296875</v>
      </c>
      <c r="N362" s="74">
        <v>8729.1884765625</v>
      </c>
      <c r="O362" s="75"/>
      <c r="P362" s="76"/>
      <c r="Q362" s="76"/>
      <c r="R362" s="86"/>
      <c r="S362" s="48">
        <v>0</v>
      </c>
      <c r="T362" s="48">
        <v>2</v>
      </c>
      <c r="U362" s="49">
        <v>0</v>
      </c>
      <c r="V362" s="49">
        <v>0.002114</v>
      </c>
      <c r="W362" s="49">
        <v>0.009863</v>
      </c>
      <c r="X362" s="49">
        <v>0.558632</v>
      </c>
      <c r="Y362" s="49">
        <v>0.5</v>
      </c>
      <c r="Z362" s="49">
        <v>0</v>
      </c>
      <c r="AA362" s="71">
        <v>362</v>
      </c>
      <c r="AB362" s="71"/>
      <c r="AC362" s="72"/>
      <c r="AD362" s="78" t="s">
        <v>2337</v>
      </c>
      <c r="AE362" s="78">
        <v>411</v>
      </c>
      <c r="AF362" s="78">
        <v>99</v>
      </c>
      <c r="AG362" s="78">
        <v>913</v>
      </c>
      <c r="AH362" s="78">
        <v>1418</v>
      </c>
      <c r="AI362" s="78"/>
      <c r="AJ362" s="78" t="s">
        <v>2717</v>
      </c>
      <c r="AK362" s="78" t="s">
        <v>2992</v>
      </c>
      <c r="AL362" s="78"/>
      <c r="AM362" s="78"/>
      <c r="AN362" s="80">
        <v>41163.533171296294</v>
      </c>
      <c r="AO362" s="78"/>
      <c r="AP362" s="78" t="b">
        <v>1</v>
      </c>
      <c r="AQ362" s="78" t="b">
        <v>0</v>
      </c>
      <c r="AR362" s="78" t="b">
        <v>0</v>
      </c>
      <c r="AS362" s="78" t="s">
        <v>1909</v>
      </c>
      <c r="AT362" s="78">
        <v>4</v>
      </c>
      <c r="AU362" s="83" t="s">
        <v>3559</v>
      </c>
      <c r="AV362" s="78" t="b">
        <v>0</v>
      </c>
      <c r="AW362" s="78" t="s">
        <v>3704</v>
      </c>
      <c r="AX362" s="83" t="s">
        <v>4063</v>
      </c>
      <c r="AY362" s="78" t="s">
        <v>66</v>
      </c>
      <c r="AZ362" s="78" t="str">
        <f>REPLACE(INDEX(GroupVertices[Group],MATCH(Vertices[[#This Row],[Vertex]],GroupVertices[Vertex],0)),1,1,"")</f>
        <v>1</v>
      </c>
      <c r="BA362" s="48"/>
      <c r="BB362" s="48"/>
      <c r="BC362" s="48"/>
      <c r="BD362" s="48"/>
      <c r="BE362" s="48"/>
      <c r="BF362" s="48"/>
      <c r="BG362" s="120" t="s">
        <v>5142</v>
      </c>
      <c r="BH362" s="120" t="s">
        <v>5142</v>
      </c>
      <c r="BI362" s="120" t="s">
        <v>5256</v>
      </c>
      <c r="BJ362" s="120" t="s">
        <v>5256</v>
      </c>
      <c r="BK362" s="120">
        <v>0</v>
      </c>
      <c r="BL362" s="123">
        <v>0</v>
      </c>
      <c r="BM362" s="120">
        <v>1</v>
      </c>
      <c r="BN362" s="123">
        <v>4.3478260869565215</v>
      </c>
      <c r="BO362" s="120">
        <v>0</v>
      </c>
      <c r="BP362" s="123">
        <v>0</v>
      </c>
      <c r="BQ362" s="120">
        <v>22</v>
      </c>
      <c r="BR362" s="123">
        <v>95.65217391304348</v>
      </c>
      <c r="BS362" s="120">
        <v>23</v>
      </c>
      <c r="BT362" s="2"/>
      <c r="BU362" s="3"/>
      <c r="BV362" s="3"/>
      <c r="BW362" s="3"/>
      <c r="BX362" s="3"/>
    </row>
    <row r="363" spans="1:76" ht="15">
      <c r="A363" s="64" t="s">
        <v>458</v>
      </c>
      <c r="B363" s="65"/>
      <c r="C363" s="65" t="s">
        <v>64</v>
      </c>
      <c r="D363" s="66">
        <v>162.24350196668237</v>
      </c>
      <c r="E363" s="68"/>
      <c r="F363" s="100" t="s">
        <v>1086</v>
      </c>
      <c r="G363" s="65"/>
      <c r="H363" s="69" t="s">
        <v>458</v>
      </c>
      <c r="I363" s="70"/>
      <c r="J363" s="70"/>
      <c r="K363" s="69" t="s">
        <v>4498</v>
      </c>
      <c r="L363" s="73">
        <v>1</v>
      </c>
      <c r="M363" s="74">
        <v>221.5098876953125</v>
      </c>
      <c r="N363" s="74">
        <v>7132.71630859375</v>
      </c>
      <c r="O363" s="75"/>
      <c r="P363" s="76"/>
      <c r="Q363" s="76"/>
      <c r="R363" s="86"/>
      <c r="S363" s="48">
        <v>0</v>
      </c>
      <c r="T363" s="48">
        <v>2</v>
      </c>
      <c r="U363" s="49">
        <v>0</v>
      </c>
      <c r="V363" s="49">
        <v>0.002114</v>
      </c>
      <c r="W363" s="49">
        <v>0.009863</v>
      </c>
      <c r="X363" s="49">
        <v>0.558632</v>
      </c>
      <c r="Y363" s="49">
        <v>0.5</v>
      </c>
      <c r="Z363" s="49">
        <v>0</v>
      </c>
      <c r="AA363" s="71">
        <v>363</v>
      </c>
      <c r="AB363" s="71"/>
      <c r="AC363" s="72"/>
      <c r="AD363" s="78" t="s">
        <v>2338</v>
      </c>
      <c r="AE363" s="78">
        <v>631</v>
      </c>
      <c r="AF363" s="78">
        <v>699</v>
      </c>
      <c r="AG363" s="78">
        <v>21016</v>
      </c>
      <c r="AH363" s="78">
        <v>43267</v>
      </c>
      <c r="AI363" s="78"/>
      <c r="AJ363" s="78" t="s">
        <v>2718</v>
      </c>
      <c r="AK363" s="78" t="s">
        <v>2993</v>
      </c>
      <c r="AL363" s="78"/>
      <c r="AM363" s="78"/>
      <c r="AN363" s="80">
        <v>41545.8149537037</v>
      </c>
      <c r="AO363" s="83" t="s">
        <v>3494</v>
      </c>
      <c r="AP363" s="78" t="b">
        <v>0</v>
      </c>
      <c r="AQ363" s="78" t="b">
        <v>0</v>
      </c>
      <c r="AR363" s="78" t="b">
        <v>0</v>
      </c>
      <c r="AS363" s="78" t="s">
        <v>1909</v>
      </c>
      <c r="AT363" s="78">
        <v>4</v>
      </c>
      <c r="AU363" s="83" t="s">
        <v>3559</v>
      </c>
      <c r="AV363" s="78" t="b">
        <v>0</v>
      </c>
      <c r="AW363" s="78" t="s">
        <v>3704</v>
      </c>
      <c r="AX363" s="83" t="s">
        <v>4064</v>
      </c>
      <c r="AY363" s="78" t="s">
        <v>66</v>
      </c>
      <c r="AZ363" s="78" t="str">
        <f>REPLACE(INDEX(GroupVertices[Group],MATCH(Vertices[[#This Row],[Vertex]],GroupVertices[Vertex],0)),1,1,"")</f>
        <v>1</v>
      </c>
      <c r="BA363" s="48"/>
      <c r="BB363" s="48"/>
      <c r="BC363" s="48"/>
      <c r="BD363" s="48"/>
      <c r="BE363" s="48"/>
      <c r="BF363" s="48"/>
      <c r="BG363" s="120" t="s">
        <v>5142</v>
      </c>
      <c r="BH363" s="120" t="s">
        <v>5142</v>
      </c>
      <c r="BI363" s="120" t="s">
        <v>5256</v>
      </c>
      <c r="BJ363" s="120" t="s">
        <v>5256</v>
      </c>
      <c r="BK363" s="120">
        <v>0</v>
      </c>
      <c r="BL363" s="123">
        <v>0</v>
      </c>
      <c r="BM363" s="120">
        <v>1</v>
      </c>
      <c r="BN363" s="123">
        <v>4.3478260869565215</v>
      </c>
      <c r="BO363" s="120">
        <v>0</v>
      </c>
      <c r="BP363" s="123">
        <v>0</v>
      </c>
      <c r="BQ363" s="120">
        <v>22</v>
      </c>
      <c r="BR363" s="123">
        <v>95.65217391304348</v>
      </c>
      <c r="BS363" s="120">
        <v>23</v>
      </c>
      <c r="BT363" s="2"/>
      <c r="BU363" s="3"/>
      <c r="BV363" s="3"/>
      <c r="BW363" s="3"/>
      <c r="BX363" s="3"/>
    </row>
    <row r="364" spans="1:76" ht="15">
      <c r="A364" s="64" t="s">
        <v>459</v>
      </c>
      <c r="B364" s="65"/>
      <c r="C364" s="65" t="s">
        <v>64</v>
      </c>
      <c r="D364" s="66">
        <v>162.1435233337241</v>
      </c>
      <c r="E364" s="68"/>
      <c r="F364" s="100" t="s">
        <v>1087</v>
      </c>
      <c r="G364" s="65"/>
      <c r="H364" s="69" t="s">
        <v>459</v>
      </c>
      <c r="I364" s="70"/>
      <c r="J364" s="70"/>
      <c r="K364" s="69" t="s">
        <v>4499</v>
      </c>
      <c r="L364" s="73">
        <v>1</v>
      </c>
      <c r="M364" s="74">
        <v>2315.151123046875</v>
      </c>
      <c r="N364" s="74">
        <v>7089.2841796875</v>
      </c>
      <c r="O364" s="75"/>
      <c r="P364" s="76"/>
      <c r="Q364" s="76"/>
      <c r="R364" s="86"/>
      <c r="S364" s="48">
        <v>0</v>
      </c>
      <c r="T364" s="48">
        <v>2</v>
      </c>
      <c r="U364" s="49">
        <v>0</v>
      </c>
      <c r="V364" s="49">
        <v>0.002114</v>
      </c>
      <c r="W364" s="49">
        <v>0.009863</v>
      </c>
      <c r="X364" s="49">
        <v>0.558632</v>
      </c>
      <c r="Y364" s="49">
        <v>0.5</v>
      </c>
      <c r="Z364" s="49">
        <v>0</v>
      </c>
      <c r="AA364" s="71">
        <v>364</v>
      </c>
      <c r="AB364" s="71"/>
      <c r="AC364" s="72"/>
      <c r="AD364" s="78" t="s">
        <v>2339</v>
      </c>
      <c r="AE364" s="78">
        <v>348</v>
      </c>
      <c r="AF364" s="78">
        <v>412</v>
      </c>
      <c r="AG364" s="78">
        <v>61273</v>
      </c>
      <c r="AH364" s="78">
        <v>36905</v>
      </c>
      <c r="AI364" s="78"/>
      <c r="AJ364" s="78" t="s">
        <v>2719</v>
      </c>
      <c r="AK364" s="78" t="s">
        <v>2994</v>
      </c>
      <c r="AL364" s="83" t="s">
        <v>3176</v>
      </c>
      <c r="AM364" s="78"/>
      <c r="AN364" s="80">
        <v>40174.968310185184</v>
      </c>
      <c r="AO364" s="83" t="s">
        <v>3495</v>
      </c>
      <c r="AP364" s="78" t="b">
        <v>0</v>
      </c>
      <c r="AQ364" s="78" t="b">
        <v>0</v>
      </c>
      <c r="AR364" s="78" t="b">
        <v>0</v>
      </c>
      <c r="AS364" s="78" t="s">
        <v>1909</v>
      </c>
      <c r="AT364" s="78">
        <v>55</v>
      </c>
      <c r="AU364" s="83" t="s">
        <v>3559</v>
      </c>
      <c r="AV364" s="78" t="b">
        <v>0</v>
      </c>
      <c r="AW364" s="78" t="s">
        <v>3704</v>
      </c>
      <c r="AX364" s="83" t="s">
        <v>4065</v>
      </c>
      <c r="AY364" s="78" t="s">
        <v>66</v>
      </c>
      <c r="AZ364" s="78" t="str">
        <f>REPLACE(INDEX(GroupVertices[Group],MATCH(Vertices[[#This Row],[Vertex]],GroupVertices[Vertex],0)),1,1,"")</f>
        <v>1</v>
      </c>
      <c r="BA364" s="48"/>
      <c r="BB364" s="48"/>
      <c r="BC364" s="48"/>
      <c r="BD364" s="48"/>
      <c r="BE364" s="48"/>
      <c r="BF364" s="48"/>
      <c r="BG364" s="120" t="s">
        <v>5142</v>
      </c>
      <c r="BH364" s="120" t="s">
        <v>5142</v>
      </c>
      <c r="BI364" s="120" t="s">
        <v>5256</v>
      </c>
      <c r="BJ364" s="120" t="s">
        <v>5256</v>
      </c>
      <c r="BK364" s="120">
        <v>0</v>
      </c>
      <c r="BL364" s="123">
        <v>0</v>
      </c>
      <c r="BM364" s="120">
        <v>1</v>
      </c>
      <c r="BN364" s="123">
        <v>4.3478260869565215</v>
      </c>
      <c r="BO364" s="120">
        <v>0</v>
      </c>
      <c r="BP364" s="123">
        <v>0</v>
      </c>
      <c r="BQ364" s="120">
        <v>22</v>
      </c>
      <c r="BR364" s="123">
        <v>95.65217391304348</v>
      </c>
      <c r="BS364" s="120">
        <v>23</v>
      </c>
      <c r="BT364" s="2"/>
      <c r="BU364" s="3"/>
      <c r="BV364" s="3"/>
      <c r="BW364" s="3"/>
      <c r="BX364" s="3"/>
    </row>
    <row r="365" spans="1:76" ht="15">
      <c r="A365" s="64" t="s">
        <v>460</v>
      </c>
      <c r="B365" s="65"/>
      <c r="C365" s="65" t="s">
        <v>64</v>
      </c>
      <c r="D365" s="66">
        <v>174.68300372385136</v>
      </c>
      <c r="E365" s="68"/>
      <c r="F365" s="100" t="s">
        <v>1088</v>
      </c>
      <c r="G365" s="65"/>
      <c r="H365" s="69" t="s">
        <v>460</v>
      </c>
      <c r="I365" s="70"/>
      <c r="J365" s="70"/>
      <c r="K365" s="69" t="s">
        <v>4500</v>
      </c>
      <c r="L365" s="73">
        <v>1</v>
      </c>
      <c r="M365" s="74">
        <v>3164.822998046875</v>
      </c>
      <c r="N365" s="74">
        <v>7714.9384765625</v>
      </c>
      <c r="O365" s="75"/>
      <c r="P365" s="76"/>
      <c r="Q365" s="76"/>
      <c r="R365" s="86"/>
      <c r="S365" s="48">
        <v>0</v>
      </c>
      <c r="T365" s="48">
        <v>2</v>
      </c>
      <c r="U365" s="49">
        <v>0</v>
      </c>
      <c r="V365" s="49">
        <v>0.002114</v>
      </c>
      <c r="W365" s="49">
        <v>0.009863</v>
      </c>
      <c r="X365" s="49">
        <v>0.558632</v>
      </c>
      <c r="Y365" s="49">
        <v>0.5</v>
      </c>
      <c r="Z365" s="49">
        <v>0</v>
      </c>
      <c r="AA365" s="71">
        <v>365</v>
      </c>
      <c r="AB365" s="71"/>
      <c r="AC365" s="72"/>
      <c r="AD365" s="78" t="s">
        <v>2340</v>
      </c>
      <c r="AE365" s="78">
        <v>170</v>
      </c>
      <c r="AF365" s="78">
        <v>36408</v>
      </c>
      <c r="AG365" s="78">
        <v>27972</v>
      </c>
      <c r="AH365" s="78">
        <v>2836</v>
      </c>
      <c r="AI365" s="78"/>
      <c r="AJ365" s="78" t="s">
        <v>2720</v>
      </c>
      <c r="AK365" s="78" t="s">
        <v>2995</v>
      </c>
      <c r="AL365" s="83" t="s">
        <v>3177</v>
      </c>
      <c r="AM365" s="78"/>
      <c r="AN365" s="80">
        <v>39932.675462962965</v>
      </c>
      <c r="AO365" s="83" t="s">
        <v>3496</v>
      </c>
      <c r="AP365" s="78" t="b">
        <v>0</v>
      </c>
      <c r="AQ365" s="78" t="b">
        <v>0</v>
      </c>
      <c r="AR365" s="78" t="b">
        <v>0</v>
      </c>
      <c r="AS365" s="78" t="s">
        <v>1909</v>
      </c>
      <c r="AT365" s="78">
        <v>574</v>
      </c>
      <c r="AU365" s="83" t="s">
        <v>3559</v>
      </c>
      <c r="AV365" s="78" t="b">
        <v>1</v>
      </c>
      <c r="AW365" s="78" t="s">
        <v>3704</v>
      </c>
      <c r="AX365" s="83" t="s">
        <v>4066</v>
      </c>
      <c r="AY365" s="78" t="s">
        <v>66</v>
      </c>
      <c r="AZ365" s="78" t="str">
        <f>REPLACE(INDEX(GroupVertices[Group],MATCH(Vertices[[#This Row],[Vertex]],GroupVertices[Vertex],0)),1,1,"")</f>
        <v>1</v>
      </c>
      <c r="BA365" s="48"/>
      <c r="BB365" s="48"/>
      <c r="BC365" s="48"/>
      <c r="BD365" s="48"/>
      <c r="BE365" s="48"/>
      <c r="BF365" s="48"/>
      <c r="BG365" s="120" t="s">
        <v>5142</v>
      </c>
      <c r="BH365" s="120" t="s">
        <v>5142</v>
      </c>
      <c r="BI365" s="120" t="s">
        <v>5256</v>
      </c>
      <c r="BJ365" s="120" t="s">
        <v>5256</v>
      </c>
      <c r="BK365" s="120">
        <v>0</v>
      </c>
      <c r="BL365" s="123">
        <v>0</v>
      </c>
      <c r="BM365" s="120">
        <v>1</v>
      </c>
      <c r="BN365" s="123">
        <v>4.3478260869565215</v>
      </c>
      <c r="BO365" s="120">
        <v>0</v>
      </c>
      <c r="BP365" s="123">
        <v>0</v>
      </c>
      <c r="BQ365" s="120">
        <v>22</v>
      </c>
      <c r="BR365" s="123">
        <v>95.65217391304348</v>
      </c>
      <c r="BS365" s="120">
        <v>23</v>
      </c>
      <c r="BT365" s="2"/>
      <c r="BU365" s="3"/>
      <c r="BV365" s="3"/>
      <c r="BW365" s="3"/>
      <c r="BX365" s="3"/>
    </row>
    <row r="366" spans="1:76" ht="15">
      <c r="A366" s="64" t="s">
        <v>461</v>
      </c>
      <c r="B366" s="65"/>
      <c r="C366" s="65" t="s">
        <v>64</v>
      </c>
      <c r="D366" s="66">
        <v>162.7472270651412</v>
      </c>
      <c r="E366" s="68"/>
      <c r="F366" s="100" t="s">
        <v>1089</v>
      </c>
      <c r="G366" s="65"/>
      <c r="H366" s="69" t="s">
        <v>461</v>
      </c>
      <c r="I366" s="70"/>
      <c r="J366" s="70"/>
      <c r="K366" s="69" t="s">
        <v>4501</v>
      </c>
      <c r="L366" s="73">
        <v>1</v>
      </c>
      <c r="M366" s="74">
        <v>3612.374267578125</v>
      </c>
      <c r="N366" s="74">
        <v>7230.72021484375</v>
      </c>
      <c r="O366" s="75"/>
      <c r="P366" s="76"/>
      <c r="Q366" s="76"/>
      <c r="R366" s="86"/>
      <c r="S366" s="48">
        <v>0</v>
      </c>
      <c r="T366" s="48">
        <v>2</v>
      </c>
      <c r="U366" s="49">
        <v>0</v>
      </c>
      <c r="V366" s="49">
        <v>0.002114</v>
      </c>
      <c r="W366" s="49">
        <v>0.009863</v>
      </c>
      <c r="X366" s="49">
        <v>0.558632</v>
      </c>
      <c r="Y366" s="49">
        <v>0.5</v>
      </c>
      <c r="Z366" s="49">
        <v>0</v>
      </c>
      <c r="AA366" s="71">
        <v>366</v>
      </c>
      <c r="AB366" s="71"/>
      <c r="AC366" s="72"/>
      <c r="AD366" s="78" t="s">
        <v>2341</v>
      </c>
      <c r="AE366" s="78">
        <v>490</v>
      </c>
      <c r="AF366" s="78">
        <v>2145</v>
      </c>
      <c r="AG366" s="78">
        <v>44712</v>
      </c>
      <c r="AH366" s="78">
        <v>37115</v>
      </c>
      <c r="AI366" s="78"/>
      <c r="AJ366" s="78" t="s">
        <v>2721</v>
      </c>
      <c r="AK366" s="78" t="s">
        <v>2996</v>
      </c>
      <c r="AL366" s="78"/>
      <c r="AM366" s="78"/>
      <c r="AN366" s="80">
        <v>41687.01478009259</v>
      </c>
      <c r="AO366" s="83" t="s">
        <v>3497</v>
      </c>
      <c r="AP366" s="78" t="b">
        <v>0</v>
      </c>
      <c r="AQ366" s="78" t="b">
        <v>0</v>
      </c>
      <c r="AR366" s="78" t="b">
        <v>0</v>
      </c>
      <c r="AS366" s="78" t="s">
        <v>1909</v>
      </c>
      <c r="AT366" s="78">
        <v>90</v>
      </c>
      <c r="AU366" s="83" t="s">
        <v>3559</v>
      </c>
      <c r="AV366" s="78" t="b">
        <v>0</v>
      </c>
      <c r="AW366" s="78" t="s">
        <v>3704</v>
      </c>
      <c r="AX366" s="83" t="s">
        <v>4067</v>
      </c>
      <c r="AY366" s="78" t="s">
        <v>66</v>
      </c>
      <c r="AZ366" s="78" t="str">
        <f>REPLACE(INDEX(GroupVertices[Group],MATCH(Vertices[[#This Row],[Vertex]],GroupVertices[Vertex],0)),1,1,"")</f>
        <v>1</v>
      </c>
      <c r="BA366" s="48"/>
      <c r="BB366" s="48"/>
      <c r="BC366" s="48"/>
      <c r="BD366" s="48"/>
      <c r="BE366" s="48"/>
      <c r="BF366" s="48"/>
      <c r="BG366" s="120" t="s">
        <v>5142</v>
      </c>
      <c r="BH366" s="120" t="s">
        <v>5142</v>
      </c>
      <c r="BI366" s="120" t="s">
        <v>5256</v>
      </c>
      <c r="BJ366" s="120" t="s">
        <v>5256</v>
      </c>
      <c r="BK366" s="120">
        <v>0</v>
      </c>
      <c r="BL366" s="123">
        <v>0</v>
      </c>
      <c r="BM366" s="120">
        <v>1</v>
      </c>
      <c r="BN366" s="123">
        <v>4.3478260869565215</v>
      </c>
      <c r="BO366" s="120">
        <v>0</v>
      </c>
      <c r="BP366" s="123">
        <v>0</v>
      </c>
      <c r="BQ366" s="120">
        <v>22</v>
      </c>
      <c r="BR366" s="123">
        <v>95.65217391304348</v>
      </c>
      <c r="BS366" s="120">
        <v>23</v>
      </c>
      <c r="BT366" s="2"/>
      <c r="BU366" s="3"/>
      <c r="BV366" s="3"/>
      <c r="BW366" s="3"/>
      <c r="BX366" s="3"/>
    </row>
    <row r="367" spans="1:76" ht="15">
      <c r="A367" s="64" t="s">
        <v>462</v>
      </c>
      <c r="B367" s="65"/>
      <c r="C367" s="65" t="s">
        <v>64</v>
      </c>
      <c r="D367" s="66">
        <v>166.80454810369582</v>
      </c>
      <c r="E367" s="68"/>
      <c r="F367" s="100" t="s">
        <v>1090</v>
      </c>
      <c r="G367" s="65"/>
      <c r="H367" s="69" t="s">
        <v>462</v>
      </c>
      <c r="I367" s="70"/>
      <c r="J367" s="70"/>
      <c r="K367" s="69" t="s">
        <v>4502</v>
      </c>
      <c r="L367" s="73">
        <v>1</v>
      </c>
      <c r="M367" s="74">
        <v>3095.466796875</v>
      </c>
      <c r="N367" s="74">
        <v>5330.31689453125</v>
      </c>
      <c r="O367" s="75"/>
      <c r="P367" s="76"/>
      <c r="Q367" s="76"/>
      <c r="R367" s="86"/>
      <c r="S367" s="48">
        <v>0</v>
      </c>
      <c r="T367" s="48">
        <v>2</v>
      </c>
      <c r="U367" s="49">
        <v>0</v>
      </c>
      <c r="V367" s="49">
        <v>0.002114</v>
      </c>
      <c r="W367" s="49">
        <v>0.009863</v>
      </c>
      <c r="X367" s="49">
        <v>0.558632</v>
      </c>
      <c r="Y367" s="49">
        <v>0.5</v>
      </c>
      <c r="Z367" s="49">
        <v>0</v>
      </c>
      <c r="AA367" s="71">
        <v>367</v>
      </c>
      <c r="AB367" s="71"/>
      <c r="AC367" s="72"/>
      <c r="AD367" s="78" t="s">
        <v>2342</v>
      </c>
      <c r="AE367" s="78">
        <v>10042</v>
      </c>
      <c r="AF367" s="78">
        <v>13792</v>
      </c>
      <c r="AG367" s="78">
        <v>139248</v>
      </c>
      <c r="AH367" s="78">
        <v>167796</v>
      </c>
      <c r="AI367" s="78"/>
      <c r="AJ367" s="78" t="s">
        <v>2722</v>
      </c>
      <c r="AK367" s="78" t="s">
        <v>2997</v>
      </c>
      <c r="AL367" s="83" t="s">
        <v>3178</v>
      </c>
      <c r="AM367" s="78"/>
      <c r="AN367" s="80">
        <v>40861.189421296294</v>
      </c>
      <c r="AO367" s="83" t="s">
        <v>3498</v>
      </c>
      <c r="AP367" s="78" t="b">
        <v>1</v>
      </c>
      <c r="AQ367" s="78" t="b">
        <v>0</v>
      </c>
      <c r="AR367" s="78" t="b">
        <v>0</v>
      </c>
      <c r="AS367" s="78" t="s">
        <v>1909</v>
      </c>
      <c r="AT367" s="78">
        <v>341</v>
      </c>
      <c r="AU367" s="83" t="s">
        <v>3559</v>
      </c>
      <c r="AV367" s="78" t="b">
        <v>0</v>
      </c>
      <c r="AW367" s="78" t="s">
        <v>3704</v>
      </c>
      <c r="AX367" s="83" t="s">
        <v>4068</v>
      </c>
      <c r="AY367" s="78" t="s">
        <v>66</v>
      </c>
      <c r="AZ367" s="78" t="str">
        <f>REPLACE(INDEX(GroupVertices[Group],MATCH(Vertices[[#This Row],[Vertex]],GroupVertices[Vertex],0)),1,1,"")</f>
        <v>1</v>
      </c>
      <c r="BA367" s="48"/>
      <c r="BB367" s="48"/>
      <c r="BC367" s="48"/>
      <c r="BD367" s="48"/>
      <c r="BE367" s="48"/>
      <c r="BF367" s="48"/>
      <c r="BG367" s="120" t="s">
        <v>5142</v>
      </c>
      <c r="BH367" s="120" t="s">
        <v>5142</v>
      </c>
      <c r="BI367" s="120" t="s">
        <v>5256</v>
      </c>
      <c r="BJ367" s="120" t="s">
        <v>5256</v>
      </c>
      <c r="BK367" s="120">
        <v>0</v>
      </c>
      <c r="BL367" s="123">
        <v>0</v>
      </c>
      <c r="BM367" s="120">
        <v>1</v>
      </c>
      <c r="BN367" s="123">
        <v>4.3478260869565215</v>
      </c>
      <c r="BO367" s="120">
        <v>0</v>
      </c>
      <c r="BP367" s="123">
        <v>0</v>
      </c>
      <c r="BQ367" s="120">
        <v>22</v>
      </c>
      <c r="BR367" s="123">
        <v>95.65217391304348</v>
      </c>
      <c r="BS367" s="120">
        <v>23</v>
      </c>
      <c r="BT367" s="2"/>
      <c r="BU367" s="3"/>
      <c r="BV367" s="3"/>
      <c r="BW367" s="3"/>
      <c r="BX367" s="3"/>
    </row>
    <row r="368" spans="1:76" ht="15">
      <c r="A368" s="64" t="s">
        <v>463</v>
      </c>
      <c r="B368" s="65"/>
      <c r="C368" s="65" t="s">
        <v>64</v>
      </c>
      <c r="D368" s="66">
        <v>164.87604039617986</v>
      </c>
      <c r="E368" s="68"/>
      <c r="F368" s="100" t="s">
        <v>1091</v>
      </c>
      <c r="G368" s="65"/>
      <c r="H368" s="69" t="s">
        <v>463</v>
      </c>
      <c r="I368" s="70"/>
      <c r="J368" s="70"/>
      <c r="K368" s="69" t="s">
        <v>4503</v>
      </c>
      <c r="L368" s="73">
        <v>1</v>
      </c>
      <c r="M368" s="74">
        <v>3140.133544921875</v>
      </c>
      <c r="N368" s="74">
        <v>7000.97412109375</v>
      </c>
      <c r="O368" s="75"/>
      <c r="P368" s="76"/>
      <c r="Q368" s="76"/>
      <c r="R368" s="86"/>
      <c r="S368" s="48">
        <v>0</v>
      </c>
      <c r="T368" s="48">
        <v>2</v>
      </c>
      <c r="U368" s="49">
        <v>0</v>
      </c>
      <c r="V368" s="49">
        <v>0.002114</v>
      </c>
      <c r="W368" s="49">
        <v>0.009863</v>
      </c>
      <c r="X368" s="49">
        <v>0.558632</v>
      </c>
      <c r="Y368" s="49">
        <v>0.5</v>
      </c>
      <c r="Z368" s="49">
        <v>0</v>
      </c>
      <c r="AA368" s="71">
        <v>368</v>
      </c>
      <c r="AB368" s="71"/>
      <c r="AC368" s="72"/>
      <c r="AD368" s="78" t="s">
        <v>2343</v>
      </c>
      <c r="AE368" s="78">
        <v>1349</v>
      </c>
      <c r="AF368" s="78">
        <v>8256</v>
      </c>
      <c r="AG368" s="78">
        <v>10448</v>
      </c>
      <c r="AH368" s="78">
        <v>7138</v>
      </c>
      <c r="AI368" s="78"/>
      <c r="AJ368" s="78" t="s">
        <v>2723</v>
      </c>
      <c r="AK368" s="78"/>
      <c r="AL368" s="78"/>
      <c r="AM368" s="78"/>
      <c r="AN368" s="80">
        <v>39952.024189814816</v>
      </c>
      <c r="AO368" s="83" t="s">
        <v>3499</v>
      </c>
      <c r="AP368" s="78" t="b">
        <v>0</v>
      </c>
      <c r="AQ368" s="78" t="b">
        <v>0</v>
      </c>
      <c r="AR368" s="78" t="b">
        <v>1</v>
      </c>
      <c r="AS368" s="78" t="s">
        <v>1909</v>
      </c>
      <c r="AT368" s="78">
        <v>177</v>
      </c>
      <c r="AU368" s="83" t="s">
        <v>3566</v>
      </c>
      <c r="AV368" s="78" t="b">
        <v>1</v>
      </c>
      <c r="AW368" s="78" t="s">
        <v>3704</v>
      </c>
      <c r="AX368" s="83" t="s">
        <v>4069</v>
      </c>
      <c r="AY368" s="78" t="s">
        <v>66</v>
      </c>
      <c r="AZ368" s="78" t="str">
        <f>REPLACE(INDEX(GroupVertices[Group],MATCH(Vertices[[#This Row],[Vertex]],GroupVertices[Vertex],0)),1,1,"")</f>
        <v>1</v>
      </c>
      <c r="BA368" s="48"/>
      <c r="BB368" s="48"/>
      <c r="BC368" s="48"/>
      <c r="BD368" s="48"/>
      <c r="BE368" s="48"/>
      <c r="BF368" s="48"/>
      <c r="BG368" s="120" t="s">
        <v>5142</v>
      </c>
      <c r="BH368" s="120" t="s">
        <v>5142</v>
      </c>
      <c r="BI368" s="120" t="s">
        <v>5256</v>
      </c>
      <c r="BJ368" s="120" t="s">
        <v>5256</v>
      </c>
      <c r="BK368" s="120">
        <v>0</v>
      </c>
      <c r="BL368" s="123">
        <v>0</v>
      </c>
      <c r="BM368" s="120">
        <v>1</v>
      </c>
      <c r="BN368" s="123">
        <v>4.3478260869565215</v>
      </c>
      <c r="BO368" s="120">
        <v>0</v>
      </c>
      <c r="BP368" s="123">
        <v>0</v>
      </c>
      <c r="BQ368" s="120">
        <v>22</v>
      </c>
      <c r="BR368" s="123">
        <v>95.65217391304348</v>
      </c>
      <c r="BS368" s="120">
        <v>23</v>
      </c>
      <c r="BT368" s="2"/>
      <c r="BU368" s="3"/>
      <c r="BV368" s="3"/>
      <c r="BW368" s="3"/>
      <c r="BX368" s="3"/>
    </row>
    <row r="369" spans="1:76" ht="15">
      <c r="A369" s="64" t="s">
        <v>464</v>
      </c>
      <c r="B369" s="65"/>
      <c r="C369" s="65" t="s">
        <v>64</v>
      </c>
      <c r="D369" s="66">
        <v>162.6653630277015</v>
      </c>
      <c r="E369" s="68"/>
      <c r="F369" s="100" t="s">
        <v>1092</v>
      </c>
      <c r="G369" s="65"/>
      <c r="H369" s="69" t="s">
        <v>464</v>
      </c>
      <c r="I369" s="70"/>
      <c r="J369" s="70"/>
      <c r="K369" s="69" t="s">
        <v>4504</v>
      </c>
      <c r="L369" s="73">
        <v>1</v>
      </c>
      <c r="M369" s="74">
        <v>3311.39697265625</v>
      </c>
      <c r="N369" s="74">
        <v>7235.9951171875</v>
      </c>
      <c r="O369" s="75"/>
      <c r="P369" s="76"/>
      <c r="Q369" s="76"/>
      <c r="R369" s="86"/>
      <c r="S369" s="48">
        <v>0</v>
      </c>
      <c r="T369" s="48">
        <v>2</v>
      </c>
      <c r="U369" s="49">
        <v>0</v>
      </c>
      <c r="V369" s="49">
        <v>0.002114</v>
      </c>
      <c r="W369" s="49">
        <v>0.009863</v>
      </c>
      <c r="X369" s="49">
        <v>0.558632</v>
      </c>
      <c r="Y369" s="49">
        <v>0.5</v>
      </c>
      <c r="Z369" s="49">
        <v>0</v>
      </c>
      <c r="AA369" s="71">
        <v>369</v>
      </c>
      <c r="AB369" s="71"/>
      <c r="AC369" s="72"/>
      <c r="AD369" s="78" t="s">
        <v>2344</v>
      </c>
      <c r="AE369" s="78">
        <v>551</v>
      </c>
      <c r="AF369" s="78">
        <v>1910</v>
      </c>
      <c r="AG369" s="78">
        <v>89821</v>
      </c>
      <c r="AH369" s="78">
        <v>173904</v>
      </c>
      <c r="AI369" s="78"/>
      <c r="AJ369" s="78" t="s">
        <v>2724</v>
      </c>
      <c r="AK369" s="78" t="s">
        <v>2998</v>
      </c>
      <c r="AL369" s="83" t="s">
        <v>3179</v>
      </c>
      <c r="AM369" s="78"/>
      <c r="AN369" s="80">
        <v>42582.138645833336</v>
      </c>
      <c r="AO369" s="83" t="s">
        <v>3500</v>
      </c>
      <c r="AP369" s="78" t="b">
        <v>0</v>
      </c>
      <c r="AQ369" s="78" t="b">
        <v>0</v>
      </c>
      <c r="AR369" s="78" t="b">
        <v>1</v>
      </c>
      <c r="AS369" s="78" t="s">
        <v>1909</v>
      </c>
      <c r="AT369" s="78">
        <v>122</v>
      </c>
      <c r="AU369" s="83" t="s">
        <v>3559</v>
      </c>
      <c r="AV369" s="78" t="b">
        <v>0</v>
      </c>
      <c r="AW369" s="78" t="s">
        <v>3704</v>
      </c>
      <c r="AX369" s="83" t="s">
        <v>4070</v>
      </c>
      <c r="AY369" s="78" t="s">
        <v>66</v>
      </c>
      <c r="AZ369" s="78" t="str">
        <f>REPLACE(INDEX(GroupVertices[Group],MATCH(Vertices[[#This Row],[Vertex]],GroupVertices[Vertex],0)),1,1,"")</f>
        <v>1</v>
      </c>
      <c r="BA369" s="48"/>
      <c r="BB369" s="48"/>
      <c r="BC369" s="48"/>
      <c r="BD369" s="48"/>
      <c r="BE369" s="48"/>
      <c r="BF369" s="48"/>
      <c r="BG369" s="120" t="s">
        <v>5142</v>
      </c>
      <c r="BH369" s="120" t="s">
        <v>5142</v>
      </c>
      <c r="BI369" s="120" t="s">
        <v>5256</v>
      </c>
      <c r="BJ369" s="120" t="s">
        <v>5256</v>
      </c>
      <c r="BK369" s="120">
        <v>0</v>
      </c>
      <c r="BL369" s="123">
        <v>0</v>
      </c>
      <c r="BM369" s="120">
        <v>1</v>
      </c>
      <c r="BN369" s="123">
        <v>4.3478260869565215</v>
      </c>
      <c r="BO369" s="120">
        <v>0</v>
      </c>
      <c r="BP369" s="123">
        <v>0</v>
      </c>
      <c r="BQ369" s="120">
        <v>22</v>
      </c>
      <c r="BR369" s="123">
        <v>95.65217391304348</v>
      </c>
      <c r="BS369" s="120">
        <v>23</v>
      </c>
      <c r="BT369" s="2"/>
      <c r="BU369" s="3"/>
      <c r="BV369" s="3"/>
      <c r="BW369" s="3"/>
      <c r="BX369" s="3"/>
    </row>
    <row r="370" spans="1:76" ht="15">
      <c r="A370" s="64" t="s">
        <v>465</v>
      </c>
      <c r="B370" s="65"/>
      <c r="C370" s="65" t="s">
        <v>64</v>
      </c>
      <c r="D370" s="66">
        <v>162.16686329333456</v>
      </c>
      <c r="E370" s="68"/>
      <c r="F370" s="100" t="s">
        <v>1093</v>
      </c>
      <c r="G370" s="65"/>
      <c r="H370" s="69" t="s">
        <v>465</v>
      </c>
      <c r="I370" s="70"/>
      <c r="J370" s="70"/>
      <c r="K370" s="69" t="s">
        <v>4505</v>
      </c>
      <c r="L370" s="73">
        <v>1</v>
      </c>
      <c r="M370" s="74">
        <v>2620.3095703125</v>
      </c>
      <c r="N370" s="74">
        <v>6002.244140625</v>
      </c>
      <c r="O370" s="75"/>
      <c r="P370" s="76"/>
      <c r="Q370" s="76"/>
      <c r="R370" s="86"/>
      <c r="S370" s="48">
        <v>0</v>
      </c>
      <c r="T370" s="48">
        <v>2</v>
      </c>
      <c r="U370" s="49">
        <v>0</v>
      </c>
      <c r="V370" s="49">
        <v>0.002114</v>
      </c>
      <c r="W370" s="49">
        <v>0.009863</v>
      </c>
      <c r="X370" s="49">
        <v>0.558632</v>
      </c>
      <c r="Y370" s="49">
        <v>0.5</v>
      </c>
      <c r="Z370" s="49">
        <v>0</v>
      </c>
      <c r="AA370" s="71">
        <v>370</v>
      </c>
      <c r="AB370" s="71"/>
      <c r="AC370" s="72"/>
      <c r="AD370" s="78" t="s">
        <v>2345</v>
      </c>
      <c r="AE370" s="78">
        <v>2954</v>
      </c>
      <c r="AF370" s="78">
        <v>479</v>
      </c>
      <c r="AG370" s="78">
        <v>2227</v>
      </c>
      <c r="AH370" s="78">
        <v>68355</v>
      </c>
      <c r="AI370" s="78"/>
      <c r="AJ370" s="78" t="s">
        <v>2725</v>
      </c>
      <c r="AK370" s="78"/>
      <c r="AL370" s="78"/>
      <c r="AM370" s="78"/>
      <c r="AN370" s="80">
        <v>39876.193449074075</v>
      </c>
      <c r="AO370" s="83" t="s">
        <v>3501</v>
      </c>
      <c r="AP370" s="78" t="b">
        <v>1</v>
      </c>
      <c r="AQ370" s="78" t="b">
        <v>0</v>
      </c>
      <c r="AR370" s="78" t="b">
        <v>0</v>
      </c>
      <c r="AS370" s="78" t="s">
        <v>1909</v>
      </c>
      <c r="AT370" s="78">
        <v>2</v>
      </c>
      <c r="AU370" s="83" t="s">
        <v>3559</v>
      </c>
      <c r="AV370" s="78" t="b">
        <v>0</v>
      </c>
      <c r="AW370" s="78" t="s">
        <v>3704</v>
      </c>
      <c r="AX370" s="83" t="s">
        <v>4071</v>
      </c>
      <c r="AY370" s="78" t="s">
        <v>66</v>
      </c>
      <c r="AZ370" s="78" t="str">
        <f>REPLACE(INDEX(GroupVertices[Group],MATCH(Vertices[[#This Row],[Vertex]],GroupVertices[Vertex],0)),1,1,"")</f>
        <v>1</v>
      </c>
      <c r="BA370" s="48"/>
      <c r="BB370" s="48"/>
      <c r="BC370" s="48"/>
      <c r="BD370" s="48"/>
      <c r="BE370" s="48"/>
      <c r="BF370" s="48"/>
      <c r="BG370" s="120" t="s">
        <v>5142</v>
      </c>
      <c r="BH370" s="120" t="s">
        <v>5142</v>
      </c>
      <c r="BI370" s="120" t="s">
        <v>5256</v>
      </c>
      <c r="BJ370" s="120" t="s">
        <v>5256</v>
      </c>
      <c r="BK370" s="120">
        <v>0</v>
      </c>
      <c r="BL370" s="123">
        <v>0</v>
      </c>
      <c r="BM370" s="120">
        <v>1</v>
      </c>
      <c r="BN370" s="123">
        <v>4.3478260869565215</v>
      </c>
      <c r="BO370" s="120">
        <v>0</v>
      </c>
      <c r="BP370" s="123">
        <v>0</v>
      </c>
      <c r="BQ370" s="120">
        <v>22</v>
      </c>
      <c r="BR370" s="123">
        <v>95.65217391304348</v>
      </c>
      <c r="BS370" s="120">
        <v>23</v>
      </c>
      <c r="BT370" s="2"/>
      <c r="BU370" s="3"/>
      <c r="BV370" s="3"/>
      <c r="BW370" s="3"/>
      <c r="BX370" s="3"/>
    </row>
    <row r="371" spans="1:76" ht="15">
      <c r="A371" s="64" t="s">
        <v>466</v>
      </c>
      <c r="B371" s="65"/>
      <c r="C371" s="65" t="s">
        <v>64</v>
      </c>
      <c r="D371" s="66">
        <v>162.1686050813652</v>
      </c>
      <c r="E371" s="68"/>
      <c r="F371" s="100" t="s">
        <v>1094</v>
      </c>
      <c r="G371" s="65"/>
      <c r="H371" s="69" t="s">
        <v>466</v>
      </c>
      <c r="I371" s="70"/>
      <c r="J371" s="70"/>
      <c r="K371" s="69" t="s">
        <v>4506</v>
      </c>
      <c r="L371" s="73">
        <v>1</v>
      </c>
      <c r="M371" s="74">
        <v>3032.134765625</v>
      </c>
      <c r="N371" s="74">
        <v>8817.794921875</v>
      </c>
      <c r="O371" s="75"/>
      <c r="P371" s="76"/>
      <c r="Q371" s="76"/>
      <c r="R371" s="86"/>
      <c r="S371" s="48">
        <v>0</v>
      </c>
      <c r="T371" s="48">
        <v>2</v>
      </c>
      <c r="U371" s="49">
        <v>0</v>
      </c>
      <c r="V371" s="49">
        <v>0.002114</v>
      </c>
      <c r="W371" s="49">
        <v>0.009863</v>
      </c>
      <c r="X371" s="49">
        <v>0.558632</v>
      </c>
      <c r="Y371" s="49">
        <v>0.5</v>
      </c>
      <c r="Z371" s="49">
        <v>0</v>
      </c>
      <c r="AA371" s="71">
        <v>371</v>
      </c>
      <c r="AB371" s="71"/>
      <c r="AC371" s="72"/>
      <c r="AD371" s="78" t="s">
        <v>2346</v>
      </c>
      <c r="AE371" s="78">
        <v>1387</v>
      </c>
      <c r="AF371" s="78">
        <v>484</v>
      </c>
      <c r="AG371" s="78">
        <v>12697</v>
      </c>
      <c r="AH371" s="78">
        <v>9010</v>
      </c>
      <c r="AI371" s="78"/>
      <c r="AJ371" s="78" t="s">
        <v>2726</v>
      </c>
      <c r="AK371" s="78" t="s">
        <v>2999</v>
      </c>
      <c r="AL371" s="78"/>
      <c r="AM371" s="78"/>
      <c r="AN371" s="80">
        <v>40780.94275462963</v>
      </c>
      <c r="AO371" s="83" t="s">
        <v>3502</v>
      </c>
      <c r="AP371" s="78" t="b">
        <v>0</v>
      </c>
      <c r="AQ371" s="78" t="b">
        <v>0</v>
      </c>
      <c r="AR371" s="78" t="b">
        <v>1</v>
      </c>
      <c r="AS371" s="78" t="s">
        <v>1909</v>
      </c>
      <c r="AT371" s="78">
        <v>29</v>
      </c>
      <c r="AU371" s="83" t="s">
        <v>3559</v>
      </c>
      <c r="AV371" s="78" t="b">
        <v>0</v>
      </c>
      <c r="AW371" s="78" t="s">
        <v>3704</v>
      </c>
      <c r="AX371" s="83" t="s">
        <v>4072</v>
      </c>
      <c r="AY371" s="78" t="s">
        <v>66</v>
      </c>
      <c r="AZ371" s="78" t="str">
        <f>REPLACE(INDEX(GroupVertices[Group],MATCH(Vertices[[#This Row],[Vertex]],GroupVertices[Vertex],0)),1,1,"")</f>
        <v>1</v>
      </c>
      <c r="BA371" s="48"/>
      <c r="BB371" s="48"/>
      <c r="BC371" s="48"/>
      <c r="BD371" s="48"/>
      <c r="BE371" s="48"/>
      <c r="BF371" s="48"/>
      <c r="BG371" s="120" t="s">
        <v>5142</v>
      </c>
      <c r="BH371" s="120" t="s">
        <v>5142</v>
      </c>
      <c r="BI371" s="120" t="s">
        <v>5256</v>
      </c>
      <c r="BJ371" s="120" t="s">
        <v>5256</v>
      </c>
      <c r="BK371" s="120">
        <v>0</v>
      </c>
      <c r="BL371" s="123">
        <v>0</v>
      </c>
      <c r="BM371" s="120">
        <v>1</v>
      </c>
      <c r="BN371" s="123">
        <v>4.3478260869565215</v>
      </c>
      <c r="BO371" s="120">
        <v>0</v>
      </c>
      <c r="BP371" s="123">
        <v>0</v>
      </c>
      <c r="BQ371" s="120">
        <v>22</v>
      </c>
      <c r="BR371" s="123">
        <v>95.65217391304348</v>
      </c>
      <c r="BS371" s="120">
        <v>23</v>
      </c>
      <c r="BT371" s="2"/>
      <c r="BU371" s="3"/>
      <c r="BV371" s="3"/>
      <c r="BW371" s="3"/>
      <c r="BX371" s="3"/>
    </row>
    <row r="372" spans="1:76" ht="15">
      <c r="A372" s="64" t="s">
        <v>467</v>
      </c>
      <c r="B372" s="65"/>
      <c r="C372" s="65" t="s">
        <v>64</v>
      </c>
      <c r="D372" s="66">
        <v>163.04333103034867</v>
      </c>
      <c r="E372" s="68"/>
      <c r="F372" s="100" t="s">
        <v>1095</v>
      </c>
      <c r="G372" s="65"/>
      <c r="H372" s="69" t="s">
        <v>467</v>
      </c>
      <c r="I372" s="70"/>
      <c r="J372" s="70"/>
      <c r="K372" s="69" t="s">
        <v>4507</v>
      </c>
      <c r="L372" s="73">
        <v>1</v>
      </c>
      <c r="M372" s="74">
        <v>844.0062255859375</v>
      </c>
      <c r="N372" s="74">
        <v>8117.04248046875</v>
      </c>
      <c r="O372" s="75"/>
      <c r="P372" s="76"/>
      <c r="Q372" s="76"/>
      <c r="R372" s="86"/>
      <c r="S372" s="48">
        <v>0</v>
      </c>
      <c r="T372" s="48">
        <v>2</v>
      </c>
      <c r="U372" s="49">
        <v>0</v>
      </c>
      <c r="V372" s="49">
        <v>0.002114</v>
      </c>
      <c r="W372" s="49">
        <v>0.009863</v>
      </c>
      <c r="X372" s="49">
        <v>0.558632</v>
      </c>
      <c r="Y372" s="49">
        <v>0.5</v>
      </c>
      <c r="Z372" s="49">
        <v>0</v>
      </c>
      <c r="AA372" s="71">
        <v>372</v>
      </c>
      <c r="AB372" s="71"/>
      <c r="AC372" s="72"/>
      <c r="AD372" s="78" t="s">
        <v>2347</v>
      </c>
      <c r="AE372" s="78">
        <v>2225</v>
      </c>
      <c r="AF372" s="78">
        <v>2995</v>
      </c>
      <c r="AG372" s="78">
        <v>14085</v>
      </c>
      <c r="AH372" s="78">
        <v>8907</v>
      </c>
      <c r="AI372" s="78"/>
      <c r="AJ372" s="78" t="s">
        <v>2727</v>
      </c>
      <c r="AK372" s="78" t="s">
        <v>3000</v>
      </c>
      <c r="AL372" s="83" t="s">
        <v>3180</v>
      </c>
      <c r="AM372" s="78"/>
      <c r="AN372" s="80">
        <v>40163.189259259256</v>
      </c>
      <c r="AO372" s="83" t="s">
        <v>3503</v>
      </c>
      <c r="AP372" s="78" t="b">
        <v>0</v>
      </c>
      <c r="AQ372" s="78" t="b">
        <v>0</v>
      </c>
      <c r="AR372" s="78" t="b">
        <v>1</v>
      </c>
      <c r="AS372" s="78" t="s">
        <v>1909</v>
      </c>
      <c r="AT372" s="78">
        <v>156</v>
      </c>
      <c r="AU372" s="83" t="s">
        <v>3568</v>
      </c>
      <c r="AV372" s="78" t="b">
        <v>0</v>
      </c>
      <c r="AW372" s="78" t="s">
        <v>3704</v>
      </c>
      <c r="AX372" s="83" t="s">
        <v>4073</v>
      </c>
      <c r="AY372" s="78" t="s">
        <v>66</v>
      </c>
      <c r="AZ372" s="78" t="str">
        <f>REPLACE(INDEX(GroupVertices[Group],MATCH(Vertices[[#This Row],[Vertex]],GroupVertices[Vertex],0)),1,1,"")</f>
        <v>1</v>
      </c>
      <c r="BA372" s="48"/>
      <c r="BB372" s="48"/>
      <c r="BC372" s="48"/>
      <c r="BD372" s="48"/>
      <c r="BE372" s="48"/>
      <c r="BF372" s="48"/>
      <c r="BG372" s="120" t="s">
        <v>5142</v>
      </c>
      <c r="BH372" s="120" t="s">
        <v>5142</v>
      </c>
      <c r="BI372" s="120" t="s">
        <v>5256</v>
      </c>
      <c r="BJ372" s="120" t="s">
        <v>5256</v>
      </c>
      <c r="BK372" s="120">
        <v>0</v>
      </c>
      <c r="BL372" s="123">
        <v>0</v>
      </c>
      <c r="BM372" s="120">
        <v>1</v>
      </c>
      <c r="BN372" s="123">
        <v>4.3478260869565215</v>
      </c>
      <c r="BO372" s="120">
        <v>0</v>
      </c>
      <c r="BP372" s="123">
        <v>0</v>
      </c>
      <c r="BQ372" s="120">
        <v>22</v>
      </c>
      <c r="BR372" s="123">
        <v>95.65217391304348</v>
      </c>
      <c r="BS372" s="120">
        <v>23</v>
      </c>
      <c r="BT372" s="2"/>
      <c r="BU372" s="3"/>
      <c r="BV372" s="3"/>
      <c r="BW372" s="3"/>
      <c r="BX372" s="3"/>
    </row>
    <row r="373" spans="1:76" ht="15">
      <c r="A373" s="64" t="s">
        <v>468</v>
      </c>
      <c r="B373" s="65"/>
      <c r="C373" s="65" t="s">
        <v>64</v>
      </c>
      <c r="D373" s="66">
        <v>162.01950802594308</v>
      </c>
      <c r="E373" s="68"/>
      <c r="F373" s="100" t="s">
        <v>1096</v>
      </c>
      <c r="G373" s="65"/>
      <c r="H373" s="69" t="s">
        <v>468</v>
      </c>
      <c r="I373" s="70"/>
      <c r="J373" s="70"/>
      <c r="K373" s="69" t="s">
        <v>4508</v>
      </c>
      <c r="L373" s="73">
        <v>1</v>
      </c>
      <c r="M373" s="74">
        <v>2537.84521484375</v>
      </c>
      <c r="N373" s="74">
        <v>9021.0361328125</v>
      </c>
      <c r="O373" s="75"/>
      <c r="P373" s="76"/>
      <c r="Q373" s="76"/>
      <c r="R373" s="86"/>
      <c r="S373" s="48">
        <v>0</v>
      </c>
      <c r="T373" s="48">
        <v>2</v>
      </c>
      <c r="U373" s="49">
        <v>0</v>
      </c>
      <c r="V373" s="49">
        <v>0.002114</v>
      </c>
      <c r="W373" s="49">
        <v>0.009863</v>
      </c>
      <c r="X373" s="49">
        <v>0.558632</v>
      </c>
      <c r="Y373" s="49">
        <v>0.5</v>
      </c>
      <c r="Z373" s="49">
        <v>0</v>
      </c>
      <c r="AA373" s="71">
        <v>373</v>
      </c>
      <c r="AB373" s="71"/>
      <c r="AC373" s="72"/>
      <c r="AD373" s="78" t="s">
        <v>2348</v>
      </c>
      <c r="AE373" s="78">
        <v>255</v>
      </c>
      <c r="AF373" s="78">
        <v>56</v>
      </c>
      <c r="AG373" s="78">
        <v>155</v>
      </c>
      <c r="AH373" s="78">
        <v>69</v>
      </c>
      <c r="AI373" s="78"/>
      <c r="AJ373" s="78" t="s">
        <v>2728</v>
      </c>
      <c r="AK373" s="78"/>
      <c r="AL373" s="78"/>
      <c r="AM373" s="78"/>
      <c r="AN373" s="80">
        <v>41527.812048611115</v>
      </c>
      <c r="AO373" s="83" t="s">
        <v>3504</v>
      </c>
      <c r="AP373" s="78" t="b">
        <v>0</v>
      </c>
      <c r="AQ373" s="78" t="b">
        <v>0</v>
      </c>
      <c r="AR373" s="78" t="b">
        <v>0</v>
      </c>
      <c r="AS373" s="78" t="s">
        <v>1909</v>
      </c>
      <c r="AT373" s="78">
        <v>0</v>
      </c>
      <c r="AU373" s="83" t="s">
        <v>3559</v>
      </c>
      <c r="AV373" s="78" t="b">
        <v>0</v>
      </c>
      <c r="AW373" s="78" t="s">
        <v>3704</v>
      </c>
      <c r="AX373" s="83" t="s">
        <v>4074</v>
      </c>
      <c r="AY373" s="78" t="s">
        <v>66</v>
      </c>
      <c r="AZ373" s="78" t="str">
        <f>REPLACE(INDEX(GroupVertices[Group],MATCH(Vertices[[#This Row],[Vertex]],GroupVertices[Vertex],0)),1,1,"")</f>
        <v>1</v>
      </c>
      <c r="BA373" s="48"/>
      <c r="BB373" s="48"/>
      <c r="BC373" s="48"/>
      <c r="BD373" s="48"/>
      <c r="BE373" s="48"/>
      <c r="BF373" s="48"/>
      <c r="BG373" s="120" t="s">
        <v>5142</v>
      </c>
      <c r="BH373" s="120" t="s">
        <v>5142</v>
      </c>
      <c r="BI373" s="120" t="s">
        <v>5256</v>
      </c>
      <c r="BJ373" s="120" t="s">
        <v>5256</v>
      </c>
      <c r="BK373" s="120">
        <v>0</v>
      </c>
      <c r="BL373" s="123">
        <v>0</v>
      </c>
      <c r="BM373" s="120">
        <v>1</v>
      </c>
      <c r="BN373" s="123">
        <v>4.3478260869565215</v>
      </c>
      <c r="BO373" s="120">
        <v>0</v>
      </c>
      <c r="BP373" s="123">
        <v>0</v>
      </c>
      <c r="BQ373" s="120">
        <v>22</v>
      </c>
      <c r="BR373" s="123">
        <v>95.65217391304348</v>
      </c>
      <c r="BS373" s="120">
        <v>23</v>
      </c>
      <c r="BT373" s="2"/>
      <c r="BU373" s="3"/>
      <c r="BV373" s="3"/>
      <c r="BW373" s="3"/>
      <c r="BX373" s="3"/>
    </row>
    <row r="374" spans="1:76" ht="15">
      <c r="A374" s="64" t="s">
        <v>469</v>
      </c>
      <c r="B374" s="65"/>
      <c r="C374" s="65" t="s">
        <v>64</v>
      </c>
      <c r="D374" s="66">
        <v>162.15745763796915</v>
      </c>
      <c r="E374" s="68"/>
      <c r="F374" s="100" t="s">
        <v>1097</v>
      </c>
      <c r="G374" s="65"/>
      <c r="H374" s="69" t="s">
        <v>469</v>
      </c>
      <c r="I374" s="70"/>
      <c r="J374" s="70"/>
      <c r="K374" s="69" t="s">
        <v>4509</v>
      </c>
      <c r="L374" s="73">
        <v>1</v>
      </c>
      <c r="M374" s="74">
        <v>2355.733154296875</v>
      </c>
      <c r="N374" s="74">
        <v>5775.33984375</v>
      </c>
      <c r="O374" s="75"/>
      <c r="P374" s="76"/>
      <c r="Q374" s="76"/>
      <c r="R374" s="86"/>
      <c r="S374" s="48">
        <v>0</v>
      </c>
      <c r="T374" s="48">
        <v>2</v>
      </c>
      <c r="U374" s="49">
        <v>0</v>
      </c>
      <c r="V374" s="49">
        <v>0.002114</v>
      </c>
      <c r="W374" s="49">
        <v>0.009863</v>
      </c>
      <c r="X374" s="49">
        <v>0.558632</v>
      </c>
      <c r="Y374" s="49">
        <v>0.5</v>
      </c>
      <c r="Z374" s="49">
        <v>0</v>
      </c>
      <c r="AA374" s="71">
        <v>374</v>
      </c>
      <c r="AB374" s="71"/>
      <c r="AC374" s="72"/>
      <c r="AD374" s="78" t="s">
        <v>2349</v>
      </c>
      <c r="AE374" s="78">
        <v>818</v>
      </c>
      <c r="AF374" s="78">
        <v>452</v>
      </c>
      <c r="AG374" s="78">
        <v>35585</v>
      </c>
      <c r="AH374" s="78">
        <v>27753</v>
      </c>
      <c r="AI374" s="78"/>
      <c r="AJ374" s="78" t="s">
        <v>2729</v>
      </c>
      <c r="AK374" s="78" t="s">
        <v>3001</v>
      </c>
      <c r="AL374" s="83" t="s">
        <v>3181</v>
      </c>
      <c r="AM374" s="78"/>
      <c r="AN374" s="80">
        <v>40768.07467592593</v>
      </c>
      <c r="AO374" s="83" t="s">
        <v>3505</v>
      </c>
      <c r="AP374" s="78" t="b">
        <v>0</v>
      </c>
      <c r="AQ374" s="78" t="b">
        <v>0</v>
      </c>
      <c r="AR374" s="78" t="b">
        <v>0</v>
      </c>
      <c r="AS374" s="78" t="s">
        <v>1909</v>
      </c>
      <c r="AT374" s="78">
        <v>94</v>
      </c>
      <c r="AU374" s="83" t="s">
        <v>3559</v>
      </c>
      <c r="AV374" s="78" t="b">
        <v>0</v>
      </c>
      <c r="AW374" s="78" t="s">
        <v>3704</v>
      </c>
      <c r="AX374" s="83" t="s">
        <v>4075</v>
      </c>
      <c r="AY374" s="78" t="s">
        <v>66</v>
      </c>
      <c r="AZ374" s="78" t="str">
        <f>REPLACE(INDEX(GroupVertices[Group],MATCH(Vertices[[#This Row],[Vertex]],GroupVertices[Vertex],0)),1,1,"")</f>
        <v>1</v>
      </c>
      <c r="BA374" s="48"/>
      <c r="BB374" s="48"/>
      <c r="BC374" s="48"/>
      <c r="BD374" s="48"/>
      <c r="BE374" s="48"/>
      <c r="BF374" s="48"/>
      <c r="BG374" s="120" t="s">
        <v>5142</v>
      </c>
      <c r="BH374" s="120" t="s">
        <v>5142</v>
      </c>
      <c r="BI374" s="120" t="s">
        <v>5256</v>
      </c>
      <c r="BJ374" s="120" t="s">
        <v>5256</v>
      </c>
      <c r="BK374" s="120">
        <v>0</v>
      </c>
      <c r="BL374" s="123">
        <v>0</v>
      </c>
      <c r="BM374" s="120">
        <v>1</v>
      </c>
      <c r="BN374" s="123">
        <v>4.3478260869565215</v>
      </c>
      <c r="BO374" s="120">
        <v>0</v>
      </c>
      <c r="BP374" s="123">
        <v>0</v>
      </c>
      <c r="BQ374" s="120">
        <v>22</v>
      </c>
      <c r="BR374" s="123">
        <v>95.65217391304348</v>
      </c>
      <c r="BS374" s="120">
        <v>23</v>
      </c>
      <c r="BT374" s="2"/>
      <c r="BU374" s="3"/>
      <c r="BV374" s="3"/>
      <c r="BW374" s="3"/>
      <c r="BX374" s="3"/>
    </row>
    <row r="375" spans="1:76" ht="15">
      <c r="A375" s="64" t="s">
        <v>470</v>
      </c>
      <c r="B375" s="65"/>
      <c r="C375" s="65" t="s">
        <v>64</v>
      </c>
      <c r="D375" s="66">
        <v>162.10241713620118</v>
      </c>
      <c r="E375" s="68"/>
      <c r="F375" s="100" t="s">
        <v>1098</v>
      </c>
      <c r="G375" s="65"/>
      <c r="H375" s="69" t="s">
        <v>470</v>
      </c>
      <c r="I375" s="70"/>
      <c r="J375" s="70"/>
      <c r="K375" s="69" t="s">
        <v>4510</v>
      </c>
      <c r="L375" s="73">
        <v>1</v>
      </c>
      <c r="M375" s="74">
        <v>2134.586181640625</v>
      </c>
      <c r="N375" s="74">
        <v>4811.28369140625</v>
      </c>
      <c r="O375" s="75"/>
      <c r="P375" s="76"/>
      <c r="Q375" s="76"/>
      <c r="R375" s="86"/>
      <c r="S375" s="48">
        <v>0</v>
      </c>
      <c r="T375" s="48">
        <v>2</v>
      </c>
      <c r="U375" s="49">
        <v>0</v>
      </c>
      <c r="V375" s="49">
        <v>0.002114</v>
      </c>
      <c r="W375" s="49">
        <v>0.009863</v>
      </c>
      <c r="X375" s="49">
        <v>0.558632</v>
      </c>
      <c r="Y375" s="49">
        <v>0.5</v>
      </c>
      <c r="Z375" s="49">
        <v>0</v>
      </c>
      <c r="AA375" s="71">
        <v>375</v>
      </c>
      <c r="AB375" s="71"/>
      <c r="AC375" s="72"/>
      <c r="AD375" s="78" t="s">
        <v>2350</v>
      </c>
      <c r="AE375" s="78">
        <v>1753</v>
      </c>
      <c r="AF375" s="78">
        <v>294</v>
      </c>
      <c r="AG375" s="78">
        <v>28386</v>
      </c>
      <c r="AH375" s="78">
        <v>250</v>
      </c>
      <c r="AI375" s="78"/>
      <c r="AJ375" s="78" t="s">
        <v>2730</v>
      </c>
      <c r="AK375" s="78"/>
      <c r="AL375" s="78"/>
      <c r="AM375" s="78"/>
      <c r="AN375" s="80">
        <v>40602.03585648148</v>
      </c>
      <c r="AO375" s="78"/>
      <c r="AP375" s="78" t="b">
        <v>0</v>
      </c>
      <c r="AQ375" s="78" t="b">
        <v>0</v>
      </c>
      <c r="AR375" s="78" t="b">
        <v>0</v>
      </c>
      <c r="AS375" s="78" t="s">
        <v>1909</v>
      </c>
      <c r="AT375" s="78">
        <v>35</v>
      </c>
      <c r="AU375" s="83" t="s">
        <v>3568</v>
      </c>
      <c r="AV375" s="78" t="b">
        <v>0</v>
      </c>
      <c r="AW375" s="78" t="s">
        <v>3704</v>
      </c>
      <c r="AX375" s="83" t="s">
        <v>4076</v>
      </c>
      <c r="AY375" s="78" t="s">
        <v>66</v>
      </c>
      <c r="AZ375" s="78" t="str">
        <f>REPLACE(INDEX(GroupVertices[Group],MATCH(Vertices[[#This Row],[Vertex]],GroupVertices[Vertex],0)),1,1,"")</f>
        <v>1</v>
      </c>
      <c r="BA375" s="48"/>
      <c r="BB375" s="48"/>
      <c r="BC375" s="48"/>
      <c r="BD375" s="48"/>
      <c r="BE375" s="48"/>
      <c r="BF375" s="48"/>
      <c r="BG375" s="120" t="s">
        <v>5142</v>
      </c>
      <c r="BH375" s="120" t="s">
        <v>5142</v>
      </c>
      <c r="BI375" s="120" t="s">
        <v>5256</v>
      </c>
      <c r="BJ375" s="120" t="s">
        <v>5256</v>
      </c>
      <c r="BK375" s="120">
        <v>0</v>
      </c>
      <c r="BL375" s="123">
        <v>0</v>
      </c>
      <c r="BM375" s="120">
        <v>1</v>
      </c>
      <c r="BN375" s="123">
        <v>4.3478260869565215</v>
      </c>
      <c r="BO375" s="120">
        <v>0</v>
      </c>
      <c r="BP375" s="123">
        <v>0</v>
      </c>
      <c r="BQ375" s="120">
        <v>22</v>
      </c>
      <c r="BR375" s="123">
        <v>95.65217391304348</v>
      </c>
      <c r="BS375" s="120">
        <v>23</v>
      </c>
      <c r="BT375" s="2"/>
      <c r="BU375" s="3"/>
      <c r="BV375" s="3"/>
      <c r="BW375" s="3"/>
      <c r="BX375" s="3"/>
    </row>
    <row r="376" spans="1:76" ht="15">
      <c r="A376" s="64" t="s">
        <v>471</v>
      </c>
      <c r="B376" s="65"/>
      <c r="C376" s="65" t="s">
        <v>64</v>
      </c>
      <c r="D376" s="66">
        <v>162.0445897735842</v>
      </c>
      <c r="E376" s="68"/>
      <c r="F376" s="100" t="s">
        <v>1099</v>
      </c>
      <c r="G376" s="65"/>
      <c r="H376" s="69" t="s">
        <v>471</v>
      </c>
      <c r="I376" s="70"/>
      <c r="J376" s="70"/>
      <c r="K376" s="69" t="s">
        <v>4511</v>
      </c>
      <c r="L376" s="73">
        <v>1</v>
      </c>
      <c r="M376" s="74">
        <v>3255.727783203125</v>
      </c>
      <c r="N376" s="74">
        <v>5701.17626953125</v>
      </c>
      <c r="O376" s="75"/>
      <c r="P376" s="76"/>
      <c r="Q376" s="76"/>
      <c r="R376" s="86"/>
      <c r="S376" s="48">
        <v>0</v>
      </c>
      <c r="T376" s="48">
        <v>2</v>
      </c>
      <c r="U376" s="49">
        <v>0</v>
      </c>
      <c r="V376" s="49">
        <v>0.002114</v>
      </c>
      <c r="W376" s="49">
        <v>0.009863</v>
      </c>
      <c r="X376" s="49">
        <v>0.558632</v>
      </c>
      <c r="Y376" s="49">
        <v>0.5</v>
      </c>
      <c r="Z376" s="49">
        <v>0</v>
      </c>
      <c r="AA376" s="71">
        <v>376</v>
      </c>
      <c r="AB376" s="71"/>
      <c r="AC376" s="72"/>
      <c r="AD376" s="78" t="s">
        <v>2351</v>
      </c>
      <c r="AE376" s="78">
        <v>633</v>
      </c>
      <c r="AF376" s="78">
        <v>128</v>
      </c>
      <c r="AG376" s="78">
        <v>3381</v>
      </c>
      <c r="AH376" s="78">
        <v>1680</v>
      </c>
      <c r="AI376" s="78"/>
      <c r="AJ376" s="78" t="s">
        <v>2731</v>
      </c>
      <c r="AK376" s="78" t="s">
        <v>2940</v>
      </c>
      <c r="AL376" s="78"/>
      <c r="AM376" s="78"/>
      <c r="AN376" s="80">
        <v>40641.08972222222</v>
      </c>
      <c r="AO376" s="78"/>
      <c r="AP376" s="78" t="b">
        <v>1</v>
      </c>
      <c r="AQ376" s="78" t="b">
        <v>0</v>
      </c>
      <c r="AR376" s="78" t="b">
        <v>0</v>
      </c>
      <c r="AS376" s="78" t="s">
        <v>1909</v>
      </c>
      <c r="AT376" s="78">
        <v>2</v>
      </c>
      <c r="AU376" s="83" t="s">
        <v>3559</v>
      </c>
      <c r="AV376" s="78" t="b">
        <v>0</v>
      </c>
      <c r="AW376" s="78" t="s">
        <v>3704</v>
      </c>
      <c r="AX376" s="83" t="s">
        <v>4077</v>
      </c>
      <c r="AY376" s="78" t="s">
        <v>66</v>
      </c>
      <c r="AZ376" s="78" t="str">
        <f>REPLACE(INDEX(GroupVertices[Group],MATCH(Vertices[[#This Row],[Vertex]],GroupVertices[Vertex],0)),1,1,"")</f>
        <v>1</v>
      </c>
      <c r="BA376" s="48"/>
      <c r="BB376" s="48"/>
      <c r="BC376" s="48"/>
      <c r="BD376" s="48"/>
      <c r="BE376" s="48"/>
      <c r="BF376" s="48"/>
      <c r="BG376" s="120" t="s">
        <v>5142</v>
      </c>
      <c r="BH376" s="120" t="s">
        <v>5142</v>
      </c>
      <c r="BI376" s="120" t="s">
        <v>5256</v>
      </c>
      <c r="BJ376" s="120" t="s">
        <v>5256</v>
      </c>
      <c r="BK376" s="120">
        <v>0</v>
      </c>
      <c r="BL376" s="123">
        <v>0</v>
      </c>
      <c r="BM376" s="120">
        <v>1</v>
      </c>
      <c r="BN376" s="123">
        <v>4.3478260869565215</v>
      </c>
      <c r="BO376" s="120">
        <v>0</v>
      </c>
      <c r="BP376" s="123">
        <v>0</v>
      </c>
      <c r="BQ376" s="120">
        <v>22</v>
      </c>
      <c r="BR376" s="123">
        <v>95.65217391304348</v>
      </c>
      <c r="BS376" s="120">
        <v>23</v>
      </c>
      <c r="BT376" s="2"/>
      <c r="BU376" s="3"/>
      <c r="BV376" s="3"/>
      <c r="BW376" s="3"/>
      <c r="BX376" s="3"/>
    </row>
    <row r="377" spans="1:76" ht="15">
      <c r="A377" s="64" t="s">
        <v>472</v>
      </c>
      <c r="B377" s="65"/>
      <c r="C377" s="65" t="s">
        <v>64</v>
      </c>
      <c r="D377" s="66">
        <v>162.2173751462229</v>
      </c>
      <c r="E377" s="68"/>
      <c r="F377" s="100" t="s">
        <v>1100</v>
      </c>
      <c r="G377" s="65"/>
      <c r="H377" s="69" t="s">
        <v>472</v>
      </c>
      <c r="I377" s="70"/>
      <c r="J377" s="70"/>
      <c r="K377" s="69" t="s">
        <v>4512</v>
      </c>
      <c r="L377" s="73">
        <v>1</v>
      </c>
      <c r="M377" s="74">
        <v>2238.04541015625</v>
      </c>
      <c r="N377" s="74">
        <v>8978.5751953125</v>
      </c>
      <c r="O377" s="75"/>
      <c r="P377" s="76"/>
      <c r="Q377" s="76"/>
      <c r="R377" s="86"/>
      <c r="S377" s="48">
        <v>0</v>
      </c>
      <c r="T377" s="48">
        <v>2</v>
      </c>
      <c r="U377" s="49">
        <v>0</v>
      </c>
      <c r="V377" s="49">
        <v>0.002114</v>
      </c>
      <c r="W377" s="49">
        <v>0.009863</v>
      </c>
      <c r="X377" s="49">
        <v>0.558632</v>
      </c>
      <c r="Y377" s="49">
        <v>0.5</v>
      </c>
      <c r="Z377" s="49">
        <v>0</v>
      </c>
      <c r="AA377" s="71">
        <v>377</v>
      </c>
      <c r="AB377" s="71"/>
      <c r="AC377" s="72"/>
      <c r="AD377" s="78" t="s">
        <v>2352</v>
      </c>
      <c r="AE377" s="78">
        <v>461</v>
      </c>
      <c r="AF377" s="78">
        <v>624</v>
      </c>
      <c r="AG377" s="78">
        <v>82689</v>
      </c>
      <c r="AH377" s="78">
        <v>46436</v>
      </c>
      <c r="AI377" s="78"/>
      <c r="AJ377" s="78" t="s">
        <v>2732</v>
      </c>
      <c r="AK377" s="78" t="s">
        <v>3002</v>
      </c>
      <c r="AL377" s="83" t="s">
        <v>3182</v>
      </c>
      <c r="AM377" s="78"/>
      <c r="AN377" s="80">
        <v>40578.821122685185</v>
      </c>
      <c r="AO377" s="83" t="s">
        <v>3506</v>
      </c>
      <c r="AP377" s="78" t="b">
        <v>0</v>
      </c>
      <c r="AQ377" s="78" t="b">
        <v>0</v>
      </c>
      <c r="AR377" s="78" t="b">
        <v>0</v>
      </c>
      <c r="AS377" s="78" t="s">
        <v>1909</v>
      </c>
      <c r="AT377" s="78">
        <v>27</v>
      </c>
      <c r="AU377" s="83" t="s">
        <v>3561</v>
      </c>
      <c r="AV377" s="78" t="b">
        <v>0</v>
      </c>
      <c r="AW377" s="78" t="s">
        <v>3704</v>
      </c>
      <c r="AX377" s="83" t="s">
        <v>4078</v>
      </c>
      <c r="AY377" s="78" t="s">
        <v>66</v>
      </c>
      <c r="AZ377" s="78" t="str">
        <f>REPLACE(INDEX(GroupVertices[Group],MATCH(Vertices[[#This Row],[Vertex]],GroupVertices[Vertex],0)),1,1,"")</f>
        <v>1</v>
      </c>
      <c r="BA377" s="48"/>
      <c r="BB377" s="48"/>
      <c r="BC377" s="48"/>
      <c r="BD377" s="48"/>
      <c r="BE377" s="48"/>
      <c r="BF377" s="48"/>
      <c r="BG377" s="120" t="s">
        <v>5142</v>
      </c>
      <c r="BH377" s="120" t="s">
        <v>5142</v>
      </c>
      <c r="BI377" s="120" t="s">
        <v>5256</v>
      </c>
      <c r="BJ377" s="120" t="s">
        <v>5256</v>
      </c>
      <c r="BK377" s="120">
        <v>0</v>
      </c>
      <c r="BL377" s="123">
        <v>0</v>
      </c>
      <c r="BM377" s="120">
        <v>1</v>
      </c>
      <c r="BN377" s="123">
        <v>4.3478260869565215</v>
      </c>
      <c r="BO377" s="120">
        <v>0</v>
      </c>
      <c r="BP377" s="123">
        <v>0</v>
      </c>
      <c r="BQ377" s="120">
        <v>22</v>
      </c>
      <c r="BR377" s="123">
        <v>95.65217391304348</v>
      </c>
      <c r="BS377" s="120">
        <v>23</v>
      </c>
      <c r="BT377" s="2"/>
      <c r="BU377" s="3"/>
      <c r="BV377" s="3"/>
      <c r="BW377" s="3"/>
      <c r="BX377" s="3"/>
    </row>
    <row r="378" spans="1:76" ht="15">
      <c r="A378" s="64" t="s">
        <v>473</v>
      </c>
      <c r="B378" s="65"/>
      <c r="C378" s="65" t="s">
        <v>64</v>
      </c>
      <c r="D378" s="66">
        <v>162.02682353567172</v>
      </c>
      <c r="E378" s="68"/>
      <c r="F378" s="100" t="s">
        <v>1101</v>
      </c>
      <c r="G378" s="65"/>
      <c r="H378" s="69" t="s">
        <v>473</v>
      </c>
      <c r="I378" s="70"/>
      <c r="J378" s="70"/>
      <c r="K378" s="69" t="s">
        <v>4513</v>
      </c>
      <c r="L378" s="73">
        <v>1</v>
      </c>
      <c r="M378" s="74">
        <v>1861.66552734375</v>
      </c>
      <c r="N378" s="74">
        <v>8404.8779296875</v>
      </c>
      <c r="O378" s="75"/>
      <c r="P378" s="76"/>
      <c r="Q378" s="76"/>
      <c r="R378" s="86"/>
      <c r="S378" s="48">
        <v>0</v>
      </c>
      <c r="T378" s="48">
        <v>2</v>
      </c>
      <c r="U378" s="49">
        <v>0</v>
      </c>
      <c r="V378" s="49">
        <v>0.002114</v>
      </c>
      <c r="W378" s="49">
        <v>0.009863</v>
      </c>
      <c r="X378" s="49">
        <v>0.558632</v>
      </c>
      <c r="Y378" s="49">
        <v>0.5</v>
      </c>
      <c r="Z378" s="49">
        <v>0</v>
      </c>
      <c r="AA378" s="71">
        <v>378</v>
      </c>
      <c r="AB378" s="71"/>
      <c r="AC378" s="72"/>
      <c r="AD378" s="78" t="s">
        <v>2353</v>
      </c>
      <c r="AE378" s="78">
        <v>500</v>
      </c>
      <c r="AF378" s="78">
        <v>77</v>
      </c>
      <c r="AG378" s="78">
        <v>1218</v>
      </c>
      <c r="AH378" s="78">
        <v>1128</v>
      </c>
      <c r="AI378" s="78"/>
      <c r="AJ378" s="78" t="s">
        <v>2733</v>
      </c>
      <c r="AK378" s="78" t="s">
        <v>3003</v>
      </c>
      <c r="AL378" s="83" t="s">
        <v>3183</v>
      </c>
      <c r="AM378" s="78"/>
      <c r="AN378" s="80">
        <v>42442.06695601852</v>
      </c>
      <c r="AO378" s="83" t="s">
        <v>3507</v>
      </c>
      <c r="AP378" s="78" t="b">
        <v>0</v>
      </c>
      <c r="AQ378" s="78" t="b">
        <v>0</v>
      </c>
      <c r="AR378" s="78" t="b">
        <v>0</v>
      </c>
      <c r="AS378" s="78" t="s">
        <v>1909</v>
      </c>
      <c r="AT378" s="78">
        <v>0</v>
      </c>
      <c r="AU378" s="83" t="s">
        <v>3559</v>
      </c>
      <c r="AV378" s="78" t="b">
        <v>0</v>
      </c>
      <c r="AW378" s="78" t="s">
        <v>3704</v>
      </c>
      <c r="AX378" s="83" t="s">
        <v>4079</v>
      </c>
      <c r="AY378" s="78" t="s">
        <v>66</v>
      </c>
      <c r="AZ378" s="78" t="str">
        <f>REPLACE(INDEX(GroupVertices[Group],MATCH(Vertices[[#This Row],[Vertex]],GroupVertices[Vertex],0)),1,1,"")</f>
        <v>1</v>
      </c>
      <c r="BA378" s="48"/>
      <c r="BB378" s="48"/>
      <c r="BC378" s="48"/>
      <c r="BD378" s="48"/>
      <c r="BE378" s="48"/>
      <c r="BF378" s="48"/>
      <c r="BG378" s="120" t="s">
        <v>5142</v>
      </c>
      <c r="BH378" s="120" t="s">
        <v>5142</v>
      </c>
      <c r="BI378" s="120" t="s">
        <v>5256</v>
      </c>
      <c r="BJ378" s="120" t="s">
        <v>5256</v>
      </c>
      <c r="BK378" s="120">
        <v>0</v>
      </c>
      <c r="BL378" s="123">
        <v>0</v>
      </c>
      <c r="BM378" s="120">
        <v>1</v>
      </c>
      <c r="BN378" s="123">
        <v>4.3478260869565215</v>
      </c>
      <c r="BO378" s="120">
        <v>0</v>
      </c>
      <c r="BP378" s="123">
        <v>0</v>
      </c>
      <c r="BQ378" s="120">
        <v>22</v>
      </c>
      <c r="BR378" s="123">
        <v>95.65217391304348</v>
      </c>
      <c r="BS378" s="120">
        <v>23</v>
      </c>
      <c r="BT378" s="2"/>
      <c r="BU378" s="3"/>
      <c r="BV378" s="3"/>
      <c r="BW378" s="3"/>
      <c r="BX378" s="3"/>
    </row>
    <row r="379" spans="1:76" ht="15">
      <c r="A379" s="64" t="s">
        <v>474</v>
      </c>
      <c r="B379" s="65"/>
      <c r="C379" s="65" t="s">
        <v>64</v>
      </c>
      <c r="D379" s="66">
        <v>162.0644461571334</v>
      </c>
      <c r="E379" s="68"/>
      <c r="F379" s="100" t="s">
        <v>1102</v>
      </c>
      <c r="G379" s="65"/>
      <c r="H379" s="69" t="s">
        <v>474</v>
      </c>
      <c r="I379" s="70"/>
      <c r="J379" s="70"/>
      <c r="K379" s="69" t="s">
        <v>4514</v>
      </c>
      <c r="L379" s="73">
        <v>1</v>
      </c>
      <c r="M379" s="74">
        <v>2810.57470703125</v>
      </c>
      <c r="N379" s="74">
        <v>8997.380859375</v>
      </c>
      <c r="O379" s="75"/>
      <c r="P379" s="76"/>
      <c r="Q379" s="76"/>
      <c r="R379" s="86"/>
      <c r="S379" s="48">
        <v>0</v>
      </c>
      <c r="T379" s="48">
        <v>2</v>
      </c>
      <c r="U379" s="49">
        <v>0</v>
      </c>
      <c r="V379" s="49">
        <v>0.002114</v>
      </c>
      <c r="W379" s="49">
        <v>0.009863</v>
      </c>
      <c r="X379" s="49">
        <v>0.558632</v>
      </c>
      <c r="Y379" s="49">
        <v>0.5</v>
      </c>
      <c r="Z379" s="49">
        <v>0</v>
      </c>
      <c r="AA379" s="71">
        <v>379</v>
      </c>
      <c r="AB379" s="71"/>
      <c r="AC379" s="72"/>
      <c r="AD379" s="78" t="s">
        <v>2354</v>
      </c>
      <c r="AE379" s="78">
        <v>164</v>
      </c>
      <c r="AF379" s="78">
        <v>185</v>
      </c>
      <c r="AG379" s="78">
        <v>13205</v>
      </c>
      <c r="AH379" s="78">
        <v>69211</v>
      </c>
      <c r="AI379" s="78"/>
      <c r="AJ379" s="78" t="s">
        <v>2734</v>
      </c>
      <c r="AK379" s="78" t="s">
        <v>1945</v>
      </c>
      <c r="AL379" s="78"/>
      <c r="AM379" s="78"/>
      <c r="AN379" s="80">
        <v>39882.984606481485</v>
      </c>
      <c r="AO379" s="83" t="s">
        <v>3508</v>
      </c>
      <c r="AP379" s="78" t="b">
        <v>0</v>
      </c>
      <c r="AQ379" s="78" t="b">
        <v>0</v>
      </c>
      <c r="AR379" s="78" t="b">
        <v>0</v>
      </c>
      <c r="AS379" s="78" t="s">
        <v>1909</v>
      </c>
      <c r="AT379" s="78">
        <v>9</v>
      </c>
      <c r="AU379" s="83" t="s">
        <v>3570</v>
      </c>
      <c r="AV379" s="78" t="b">
        <v>0</v>
      </c>
      <c r="AW379" s="78" t="s">
        <v>3704</v>
      </c>
      <c r="AX379" s="83" t="s">
        <v>4080</v>
      </c>
      <c r="AY379" s="78" t="s">
        <v>66</v>
      </c>
      <c r="AZ379" s="78" t="str">
        <f>REPLACE(INDEX(GroupVertices[Group],MATCH(Vertices[[#This Row],[Vertex]],GroupVertices[Vertex],0)),1,1,"")</f>
        <v>1</v>
      </c>
      <c r="BA379" s="48"/>
      <c r="BB379" s="48"/>
      <c r="BC379" s="48"/>
      <c r="BD379" s="48"/>
      <c r="BE379" s="48"/>
      <c r="BF379" s="48"/>
      <c r="BG379" s="120" t="s">
        <v>5142</v>
      </c>
      <c r="BH379" s="120" t="s">
        <v>5142</v>
      </c>
      <c r="BI379" s="120" t="s">
        <v>5256</v>
      </c>
      <c r="BJ379" s="120" t="s">
        <v>5256</v>
      </c>
      <c r="BK379" s="120">
        <v>0</v>
      </c>
      <c r="BL379" s="123">
        <v>0</v>
      </c>
      <c r="BM379" s="120">
        <v>1</v>
      </c>
      <c r="BN379" s="123">
        <v>4.3478260869565215</v>
      </c>
      <c r="BO379" s="120">
        <v>0</v>
      </c>
      <c r="BP379" s="123">
        <v>0</v>
      </c>
      <c r="BQ379" s="120">
        <v>22</v>
      </c>
      <c r="BR379" s="123">
        <v>95.65217391304348</v>
      </c>
      <c r="BS379" s="120">
        <v>23</v>
      </c>
      <c r="BT379" s="2"/>
      <c r="BU379" s="3"/>
      <c r="BV379" s="3"/>
      <c r="BW379" s="3"/>
      <c r="BX379" s="3"/>
    </row>
    <row r="380" spans="1:76" ht="15">
      <c r="A380" s="64" t="s">
        <v>475</v>
      </c>
      <c r="B380" s="65"/>
      <c r="C380" s="65" t="s">
        <v>64</v>
      </c>
      <c r="D380" s="66">
        <v>162.00592207930416</v>
      </c>
      <c r="E380" s="68"/>
      <c r="F380" s="100" t="s">
        <v>1103</v>
      </c>
      <c r="G380" s="65"/>
      <c r="H380" s="69" t="s">
        <v>475</v>
      </c>
      <c r="I380" s="70"/>
      <c r="J380" s="70"/>
      <c r="K380" s="69" t="s">
        <v>4515</v>
      </c>
      <c r="L380" s="73">
        <v>1</v>
      </c>
      <c r="M380" s="74">
        <v>378.4979553222656</v>
      </c>
      <c r="N380" s="74">
        <v>8397.482421875</v>
      </c>
      <c r="O380" s="75"/>
      <c r="P380" s="76"/>
      <c r="Q380" s="76"/>
      <c r="R380" s="86"/>
      <c r="S380" s="48">
        <v>0</v>
      </c>
      <c r="T380" s="48">
        <v>2</v>
      </c>
      <c r="U380" s="49">
        <v>0</v>
      </c>
      <c r="V380" s="49">
        <v>0.002114</v>
      </c>
      <c r="W380" s="49">
        <v>0.009863</v>
      </c>
      <c r="X380" s="49">
        <v>0.558632</v>
      </c>
      <c r="Y380" s="49">
        <v>0.5</v>
      </c>
      <c r="Z380" s="49">
        <v>0</v>
      </c>
      <c r="AA380" s="71">
        <v>380</v>
      </c>
      <c r="AB380" s="71"/>
      <c r="AC380" s="72"/>
      <c r="AD380" s="78" t="s">
        <v>2355</v>
      </c>
      <c r="AE380" s="78">
        <v>280</v>
      </c>
      <c r="AF380" s="78">
        <v>17</v>
      </c>
      <c r="AG380" s="78">
        <v>2547</v>
      </c>
      <c r="AH380" s="78">
        <v>7501</v>
      </c>
      <c r="AI380" s="78"/>
      <c r="AJ380" s="78" t="s">
        <v>2735</v>
      </c>
      <c r="AK380" s="78" t="s">
        <v>3004</v>
      </c>
      <c r="AL380" s="78"/>
      <c r="AM380" s="78"/>
      <c r="AN380" s="80">
        <v>40405.81216435185</v>
      </c>
      <c r="AO380" s="78"/>
      <c r="AP380" s="78" t="b">
        <v>1</v>
      </c>
      <c r="AQ380" s="78" t="b">
        <v>0</v>
      </c>
      <c r="AR380" s="78" t="b">
        <v>1</v>
      </c>
      <c r="AS380" s="78" t="s">
        <v>1909</v>
      </c>
      <c r="AT380" s="78">
        <v>0</v>
      </c>
      <c r="AU380" s="83" t="s">
        <v>3559</v>
      </c>
      <c r="AV380" s="78" t="b">
        <v>0</v>
      </c>
      <c r="AW380" s="78" t="s">
        <v>3704</v>
      </c>
      <c r="AX380" s="83" t="s">
        <v>4081</v>
      </c>
      <c r="AY380" s="78" t="s">
        <v>66</v>
      </c>
      <c r="AZ380" s="78" t="str">
        <f>REPLACE(INDEX(GroupVertices[Group],MATCH(Vertices[[#This Row],[Vertex]],GroupVertices[Vertex],0)),1,1,"")</f>
        <v>1</v>
      </c>
      <c r="BA380" s="48"/>
      <c r="BB380" s="48"/>
      <c r="BC380" s="48"/>
      <c r="BD380" s="48"/>
      <c r="BE380" s="48"/>
      <c r="BF380" s="48"/>
      <c r="BG380" s="120" t="s">
        <v>5142</v>
      </c>
      <c r="BH380" s="120" t="s">
        <v>5142</v>
      </c>
      <c r="BI380" s="120" t="s">
        <v>5256</v>
      </c>
      <c r="BJ380" s="120" t="s">
        <v>5256</v>
      </c>
      <c r="BK380" s="120">
        <v>0</v>
      </c>
      <c r="BL380" s="123">
        <v>0</v>
      </c>
      <c r="BM380" s="120">
        <v>1</v>
      </c>
      <c r="BN380" s="123">
        <v>4.3478260869565215</v>
      </c>
      <c r="BO380" s="120">
        <v>0</v>
      </c>
      <c r="BP380" s="123">
        <v>0</v>
      </c>
      <c r="BQ380" s="120">
        <v>22</v>
      </c>
      <c r="BR380" s="123">
        <v>95.65217391304348</v>
      </c>
      <c r="BS380" s="120">
        <v>23</v>
      </c>
      <c r="BT380" s="2"/>
      <c r="BU380" s="3"/>
      <c r="BV380" s="3"/>
      <c r="BW380" s="3"/>
      <c r="BX380" s="3"/>
    </row>
    <row r="381" spans="1:76" ht="15">
      <c r="A381" s="64" t="s">
        <v>476</v>
      </c>
      <c r="B381" s="65"/>
      <c r="C381" s="65" t="s">
        <v>64</v>
      </c>
      <c r="D381" s="66">
        <v>162.15223227387725</v>
      </c>
      <c r="E381" s="68"/>
      <c r="F381" s="100" t="s">
        <v>1104</v>
      </c>
      <c r="G381" s="65"/>
      <c r="H381" s="69" t="s">
        <v>476</v>
      </c>
      <c r="I381" s="70"/>
      <c r="J381" s="70"/>
      <c r="K381" s="69" t="s">
        <v>4516</v>
      </c>
      <c r="L381" s="73">
        <v>1</v>
      </c>
      <c r="M381" s="74">
        <v>1906.2607421875</v>
      </c>
      <c r="N381" s="74">
        <v>8316.427734375</v>
      </c>
      <c r="O381" s="75"/>
      <c r="P381" s="76"/>
      <c r="Q381" s="76"/>
      <c r="R381" s="86"/>
      <c r="S381" s="48">
        <v>0</v>
      </c>
      <c r="T381" s="48">
        <v>2</v>
      </c>
      <c r="U381" s="49">
        <v>0</v>
      </c>
      <c r="V381" s="49">
        <v>0.002114</v>
      </c>
      <c r="W381" s="49">
        <v>0.009863</v>
      </c>
      <c r="X381" s="49">
        <v>0.558632</v>
      </c>
      <c r="Y381" s="49">
        <v>0.5</v>
      </c>
      <c r="Z381" s="49">
        <v>0</v>
      </c>
      <c r="AA381" s="71">
        <v>381</v>
      </c>
      <c r="AB381" s="71"/>
      <c r="AC381" s="72"/>
      <c r="AD381" s="78" t="s">
        <v>2356</v>
      </c>
      <c r="AE381" s="78">
        <v>607</v>
      </c>
      <c r="AF381" s="78">
        <v>437</v>
      </c>
      <c r="AG381" s="78">
        <v>51778</v>
      </c>
      <c r="AH381" s="78">
        <v>6582</v>
      </c>
      <c r="AI381" s="78"/>
      <c r="AJ381" s="78" t="s">
        <v>2736</v>
      </c>
      <c r="AK381" s="78" t="s">
        <v>3005</v>
      </c>
      <c r="AL381" s="83" t="s">
        <v>3184</v>
      </c>
      <c r="AM381" s="78"/>
      <c r="AN381" s="80">
        <v>40320.43619212963</v>
      </c>
      <c r="AO381" s="83" t="s">
        <v>3509</v>
      </c>
      <c r="AP381" s="78" t="b">
        <v>0</v>
      </c>
      <c r="AQ381" s="78" t="b">
        <v>0</v>
      </c>
      <c r="AR381" s="78" t="b">
        <v>1</v>
      </c>
      <c r="AS381" s="78" t="s">
        <v>1909</v>
      </c>
      <c r="AT381" s="78">
        <v>39</v>
      </c>
      <c r="AU381" s="83" t="s">
        <v>3576</v>
      </c>
      <c r="AV381" s="78" t="b">
        <v>0</v>
      </c>
      <c r="AW381" s="78" t="s">
        <v>3704</v>
      </c>
      <c r="AX381" s="83" t="s">
        <v>4082</v>
      </c>
      <c r="AY381" s="78" t="s">
        <v>66</v>
      </c>
      <c r="AZ381" s="78" t="str">
        <f>REPLACE(INDEX(GroupVertices[Group],MATCH(Vertices[[#This Row],[Vertex]],GroupVertices[Vertex],0)),1,1,"")</f>
        <v>1</v>
      </c>
      <c r="BA381" s="48"/>
      <c r="BB381" s="48"/>
      <c r="BC381" s="48"/>
      <c r="BD381" s="48"/>
      <c r="BE381" s="48"/>
      <c r="BF381" s="48"/>
      <c r="BG381" s="120" t="s">
        <v>5142</v>
      </c>
      <c r="BH381" s="120" t="s">
        <v>5142</v>
      </c>
      <c r="BI381" s="120" t="s">
        <v>5256</v>
      </c>
      <c r="BJ381" s="120" t="s">
        <v>5256</v>
      </c>
      <c r="BK381" s="120">
        <v>0</v>
      </c>
      <c r="BL381" s="123">
        <v>0</v>
      </c>
      <c r="BM381" s="120">
        <v>1</v>
      </c>
      <c r="BN381" s="123">
        <v>4.3478260869565215</v>
      </c>
      <c r="BO381" s="120">
        <v>0</v>
      </c>
      <c r="BP381" s="123">
        <v>0</v>
      </c>
      <c r="BQ381" s="120">
        <v>22</v>
      </c>
      <c r="BR381" s="123">
        <v>95.65217391304348</v>
      </c>
      <c r="BS381" s="120">
        <v>23</v>
      </c>
      <c r="BT381" s="2"/>
      <c r="BU381" s="3"/>
      <c r="BV381" s="3"/>
      <c r="BW381" s="3"/>
      <c r="BX381" s="3"/>
    </row>
    <row r="382" spans="1:76" ht="15">
      <c r="A382" s="64" t="s">
        <v>477</v>
      </c>
      <c r="B382" s="65"/>
      <c r="C382" s="65" t="s">
        <v>64</v>
      </c>
      <c r="D382" s="66">
        <v>162.0174178803063</v>
      </c>
      <c r="E382" s="68"/>
      <c r="F382" s="100" t="s">
        <v>1105</v>
      </c>
      <c r="G382" s="65"/>
      <c r="H382" s="69" t="s">
        <v>477</v>
      </c>
      <c r="I382" s="70"/>
      <c r="J382" s="70"/>
      <c r="K382" s="69" t="s">
        <v>4517</v>
      </c>
      <c r="L382" s="73">
        <v>1</v>
      </c>
      <c r="M382" s="74">
        <v>1213.90771484375</v>
      </c>
      <c r="N382" s="74">
        <v>5856.6669921875</v>
      </c>
      <c r="O382" s="75"/>
      <c r="P382" s="76"/>
      <c r="Q382" s="76"/>
      <c r="R382" s="86"/>
      <c r="S382" s="48">
        <v>0</v>
      </c>
      <c r="T382" s="48">
        <v>2</v>
      </c>
      <c r="U382" s="49">
        <v>0</v>
      </c>
      <c r="V382" s="49">
        <v>0.002114</v>
      </c>
      <c r="W382" s="49">
        <v>0.009863</v>
      </c>
      <c r="X382" s="49">
        <v>0.558632</v>
      </c>
      <c r="Y382" s="49">
        <v>0.5</v>
      </c>
      <c r="Z382" s="49">
        <v>0</v>
      </c>
      <c r="AA382" s="71">
        <v>382</v>
      </c>
      <c r="AB382" s="71"/>
      <c r="AC382" s="72"/>
      <c r="AD382" s="78" t="s">
        <v>2357</v>
      </c>
      <c r="AE382" s="78">
        <v>337</v>
      </c>
      <c r="AF382" s="78">
        <v>50</v>
      </c>
      <c r="AG382" s="78">
        <v>1623</v>
      </c>
      <c r="AH382" s="78">
        <v>1393</v>
      </c>
      <c r="AI382" s="78"/>
      <c r="AJ382" s="78" t="s">
        <v>2737</v>
      </c>
      <c r="AK382" s="78" t="s">
        <v>3006</v>
      </c>
      <c r="AL382" s="78"/>
      <c r="AM382" s="78"/>
      <c r="AN382" s="80">
        <v>42657.06303240741</v>
      </c>
      <c r="AO382" s="83" t="s">
        <v>3510</v>
      </c>
      <c r="AP382" s="78" t="b">
        <v>1</v>
      </c>
      <c r="AQ382" s="78" t="b">
        <v>0</v>
      </c>
      <c r="AR382" s="78" t="b">
        <v>1</v>
      </c>
      <c r="AS382" s="78" t="s">
        <v>1909</v>
      </c>
      <c r="AT382" s="78">
        <v>4</v>
      </c>
      <c r="AU382" s="78"/>
      <c r="AV382" s="78" t="b">
        <v>0</v>
      </c>
      <c r="AW382" s="78" t="s">
        <v>3704</v>
      </c>
      <c r="AX382" s="83" t="s">
        <v>4083</v>
      </c>
      <c r="AY382" s="78" t="s">
        <v>66</v>
      </c>
      <c r="AZ382" s="78" t="str">
        <f>REPLACE(INDEX(GroupVertices[Group],MATCH(Vertices[[#This Row],[Vertex]],GroupVertices[Vertex],0)),1,1,"")</f>
        <v>1</v>
      </c>
      <c r="BA382" s="48"/>
      <c r="BB382" s="48"/>
      <c r="BC382" s="48"/>
      <c r="BD382" s="48"/>
      <c r="BE382" s="48"/>
      <c r="BF382" s="48"/>
      <c r="BG382" s="120" t="s">
        <v>5142</v>
      </c>
      <c r="BH382" s="120" t="s">
        <v>5142</v>
      </c>
      <c r="BI382" s="120" t="s">
        <v>5256</v>
      </c>
      <c r="BJ382" s="120" t="s">
        <v>5256</v>
      </c>
      <c r="BK382" s="120">
        <v>0</v>
      </c>
      <c r="BL382" s="123">
        <v>0</v>
      </c>
      <c r="BM382" s="120">
        <v>1</v>
      </c>
      <c r="BN382" s="123">
        <v>4.3478260869565215</v>
      </c>
      <c r="BO382" s="120">
        <v>0</v>
      </c>
      <c r="BP382" s="123">
        <v>0</v>
      </c>
      <c r="BQ382" s="120">
        <v>22</v>
      </c>
      <c r="BR382" s="123">
        <v>95.65217391304348</v>
      </c>
      <c r="BS382" s="120">
        <v>23</v>
      </c>
      <c r="BT382" s="2"/>
      <c r="BU382" s="3"/>
      <c r="BV382" s="3"/>
      <c r="BW382" s="3"/>
      <c r="BX382" s="3"/>
    </row>
    <row r="383" spans="1:76" ht="15">
      <c r="A383" s="64" t="s">
        <v>478</v>
      </c>
      <c r="B383" s="65"/>
      <c r="C383" s="65" t="s">
        <v>64</v>
      </c>
      <c r="D383" s="66">
        <v>162.06131093867825</v>
      </c>
      <c r="E383" s="68"/>
      <c r="F383" s="100" t="s">
        <v>938</v>
      </c>
      <c r="G383" s="65"/>
      <c r="H383" s="69" t="s">
        <v>478</v>
      </c>
      <c r="I383" s="70"/>
      <c r="J383" s="70"/>
      <c r="K383" s="69" t="s">
        <v>4518</v>
      </c>
      <c r="L383" s="73">
        <v>1</v>
      </c>
      <c r="M383" s="74">
        <v>413.78424072265625</v>
      </c>
      <c r="N383" s="74">
        <v>6426.3896484375</v>
      </c>
      <c r="O383" s="75"/>
      <c r="P383" s="76"/>
      <c r="Q383" s="76"/>
      <c r="R383" s="86"/>
      <c r="S383" s="48">
        <v>0</v>
      </c>
      <c r="T383" s="48">
        <v>2</v>
      </c>
      <c r="U383" s="49">
        <v>0</v>
      </c>
      <c r="V383" s="49">
        <v>0.002114</v>
      </c>
      <c r="W383" s="49">
        <v>0.009863</v>
      </c>
      <c r="X383" s="49">
        <v>0.558632</v>
      </c>
      <c r="Y383" s="49">
        <v>0.5</v>
      </c>
      <c r="Z383" s="49">
        <v>0</v>
      </c>
      <c r="AA383" s="71">
        <v>383</v>
      </c>
      <c r="AB383" s="71"/>
      <c r="AC383" s="72"/>
      <c r="AD383" s="78" t="s">
        <v>2358</v>
      </c>
      <c r="AE383" s="78">
        <v>155</v>
      </c>
      <c r="AF383" s="78">
        <v>176</v>
      </c>
      <c r="AG383" s="78">
        <v>5453</v>
      </c>
      <c r="AH383" s="78">
        <v>253</v>
      </c>
      <c r="AI383" s="78"/>
      <c r="AJ383" s="78"/>
      <c r="AK383" s="78"/>
      <c r="AL383" s="78"/>
      <c r="AM383" s="78"/>
      <c r="AN383" s="80">
        <v>42681.58513888889</v>
      </c>
      <c r="AO383" s="78"/>
      <c r="AP383" s="78" t="b">
        <v>1</v>
      </c>
      <c r="AQ383" s="78" t="b">
        <v>1</v>
      </c>
      <c r="AR383" s="78" t="b">
        <v>0</v>
      </c>
      <c r="AS383" s="78" t="s">
        <v>1909</v>
      </c>
      <c r="AT383" s="78">
        <v>4</v>
      </c>
      <c r="AU383" s="78"/>
      <c r="AV383" s="78" t="b">
        <v>0</v>
      </c>
      <c r="AW383" s="78" t="s">
        <v>3704</v>
      </c>
      <c r="AX383" s="83" t="s">
        <v>4084</v>
      </c>
      <c r="AY383" s="78" t="s">
        <v>66</v>
      </c>
      <c r="AZ383" s="78" t="str">
        <f>REPLACE(INDEX(GroupVertices[Group],MATCH(Vertices[[#This Row],[Vertex]],GroupVertices[Vertex],0)),1,1,"")</f>
        <v>1</v>
      </c>
      <c r="BA383" s="48"/>
      <c r="BB383" s="48"/>
      <c r="BC383" s="48"/>
      <c r="BD383" s="48"/>
      <c r="BE383" s="48"/>
      <c r="BF383" s="48"/>
      <c r="BG383" s="120" t="s">
        <v>5142</v>
      </c>
      <c r="BH383" s="120" t="s">
        <v>5142</v>
      </c>
      <c r="BI383" s="120" t="s">
        <v>5256</v>
      </c>
      <c r="BJ383" s="120" t="s">
        <v>5256</v>
      </c>
      <c r="BK383" s="120">
        <v>0</v>
      </c>
      <c r="BL383" s="123">
        <v>0</v>
      </c>
      <c r="BM383" s="120">
        <v>1</v>
      </c>
      <c r="BN383" s="123">
        <v>4.3478260869565215</v>
      </c>
      <c r="BO383" s="120">
        <v>0</v>
      </c>
      <c r="BP383" s="123">
        <v>0</v>
      </c>
      <c r="BQ383" s="120">
        <v>22</v>
      </c>
      <c r="BR383" s="123">
        <v>95.65217391304348</v>
      </c>
      <c r="BS383" s="120">
        <v>23</v>
      </c>
      <c r="BT383" s="2"/>
      <c r="BU383" s="3"/>
      <c r="BV383" s="3"/>
      <c r="BW383" s="3"/>
      <c r="BX383" s="3"/>
    </row>
    <row r="384" spans="1:76" ht="15">
      <c r="A384" s="64" t="s">
        <v>479</v>
      </c>
      <c r="B384" s="65"/>
      <c r="C384" s="65" t="s">
        <v>64</v>
      </c>
      <c r="D384" s="66">
        <v>162.78972669308862</v>
      </c>
      <c r="E384" s="68"/>
      <c r="F384" s="100" t="s">
        <v>1106</v>
      </c>
      <c r="G384" s="65"/>
      <c r="H384" s="69" t="s">
        <v>479</v>
      </c>
      <c r="I384" s="70"/>
      <c r="J384" s="70"/>
      <c r="K384" s="69" t="s">
        <v>4519</v>
      </c>
      <c r="L384" s="73">
        <v>1</v>
      </c>
      <c r="M384" s="74">
        <v>1013.168701171875</v>
      </c>
      <c r="N384" s="74">
        <v>6658.69775390625</v>
      </c>
      <c r="O384" s="75"/>
      <c r="P384" s="76"/>
      <c r="Q384" s="76"/>
      <c r="R384" s="86"/>
      <c r="S384" s="48">
        <v>0</v>
      </c>
      <c r="T384" s="48">
        <v>2</v>
      </c>
      <c r="U384" s="49">
        <v>0</v>
      </c>
      <c r="V384" s="49">
        <v>0.002114</v>
      </c>
      <c r="W384" s="49">
        <v>0.009863</v>
      </c>
      <c r="X384" s="49">
        <v>0.558632</v>
      </c>
      <c r="Y384" s="49">
        <v>0.5</v>
      </c>
      <c r="Z384" s="49">
        <v>0</v>
      </c>
      <c r="AA384" s="71">
        <v>384</v>
      </c>
      <c r="AB384" s="71"/>
      <c r="AC384" s="72"/>
      <c r="AD384" s="78" t="s">
        <v>2359</v>
      </c>
      <c r="AE384" s="78">
        <v>1286</v>
      </c>
      <c r="AF384" s="78">
        <v>2267</v>
      </c>
      <c r="AG384" s="78">
        <v>74274</v>
      </c>
      <c r="AH384" s="78">
        <v>32196</v>
      </c>
      <c r="AI384" s="78"/>
      <c r="AJ384" s="78" t="s">
        <v>2738</v>
      </c>
      <c r="AK384" s="78" t="s">
        <v>3007</v>
      </c>
      <c r="AL384" s="83" t="s">
        <v>3185</v>
      </c>
      <c r="AM384" s="78"/>
      <c r="AN384" s="80">
        <v>41807.17060185185</v>
      </c>
      <c r="AO384" s="83" t="s">
        <v>3511</v>
      </c>
      <c r="AP384" s="78" t="b">
        <v>0</v>
      </c>
      <c r="AQ384" s="78" t="b">
        <v>0</v>
      </c>
      <c r="AR384" s="78" t="b">
        <v>1</v>
      </c>
      <c r="AS384" s="78" t="s">
        <v>1909</v>
      </c>
      <c r="AT384" s="78">
        <v>151</v>
      </c>
      <c r="AU384" s="83" t="s">
        <v>3559</v>
      </c>
      <c r="AV384" s="78" t="b">
        <v>0</v>
      </c>
      <c r="AW384" s="78" t="s">
        <v>3704</v>
      </c>
      <c r="AX384" s="83" t="s">
        <v>4085</v>
      </c>
      <c r="AY384" s="78" t="s">
        <v>66</v>
      </c>
      <c r="AZ384" s="78" t="str">
        <f>REPLACE(INDEX(GroupVertices[Group],MATCH(Vertices[[#This Row],[Vertex]],GroupVertices[Vertex],0)),1,1,"")</f>
        <v>1</v>
      </c>
      <c r="BA384" s="48"/>
      <c r="BB384" s="48"/>
      <c r="BC384" s="48"/>
      <c r="BD384" s="48"/>
      <c r="BE384" s="48"/>
      <c r="BF384" s="48"/>
      <c r="BG384" s="120" t="s">
        <v>5142</v>
      </c>
      <c r="BH384" s="120" t="s">
        <v>5142</v>
      </c>
      <c r="BI384" s="120" t="s">
        <v>5256</v>
      </c>
      <c r="BJ384" s="120" t="s">
        <v>5256</v>
      </c>
      <c r="BK384" s="120">
        <v>0</v>
      </c>
      <c r="BL384" s="123">
        <v>0</v>
      </c>
      <c r="BM384" s="120">
        <v>1</v>
      </c>
      <c r="BN384" s="123">
        <v>4.3478260869565215</v>
      </c>
      <c r="BO384" s="120">
        <v>0</v>
      </c>
      <c r="BP384" s="123">
        <v>0</v>
      </c>
      <c r="BQ384" s="120">
        <v>22</v>
      </c>
      <c r="BR384" s="123">
        <v>95.65217391304348</v>
      </c>
      <c r="BS384" s="120">
        <v>23</v>
      </c>
      <c r="BT384" s="2"/>
      <c r="BU384" s="3"/>
      <c r="BV384" s="3"/>
      <c r="BW384" s="3"/>
      <c r="BX384" s="3"/>
    </row>
    <row r="385" spans="1:76" ht="15">
      <c r="A385" s="64" t="s">
        <v>480</v>
      </c>
      <c r="B385" s="65"/>
      <c r="C385" s="65" t="s">
        <v>64</v>
      </c>
      <c r="D385" s="66">
        <v>162.05608557458635</v>
      </c>
      <c r="E385" s="68"/>
      <c r="F385" s="100" t="s">
        <v>1107</v>
      </c>
      <c r="G385" s="65"/>
      <c r="H385" s="69" t="s">
        <v>480</v>
      </c>
      <c r="I385" s="70"/>
      <c r="J385" s="70"/>
      <c r="K385" s="69" t="s">
        <v>4520</v>
      </c>
      <c r="L385" s="73">
        <v>1</v>
      </c>
      <c r="M385" s="74">
        <v>1569.2183837890625</v>
      </c>
      <c r="N385" s="74">
        <v>5065.85400390625</v>
      </c>
      <c r="O385" s="75"/>
      <c r="P385" s="76"/>
      <c r="Q385" s="76"/>
      <c r="R385" s="86"/>
      <c r="S385" s="48">
        <v>0</v>
      </c>
      <c r="T385" s="48">
        <v>2</v>
      </c>
      <c r="U385" s="49">
        <v>0</v>
      </c>
      <c r="V385" s="49">
        <v>0.002114</v>
      </c>
      <c r="W385" s="49">
        <v>0.009863</v>
      </c>
      <c r="X385" s="49">
        <v>0.558632</v>
      </c>
      <c r="Y385" s="49">
        <v>0.5</v>
      </c>
      <c r="Z385" s="49">
        <v>0</v>
      </c>
      <c r="AA385" s="71">
        <v>385</v>
      </c>
      <c r="AB385" s="71"/>
      <c r="AC385" s="72"/>
      <c r="AD385" s="78" t="s">
        <v>2360</v>
      </c>
      <c r="AE385" s="78">
        <v>275</v>
      </c>
      <c r="AF385" s="78">
        <v>161</v>
      </c>
      <c r="AG385" s="78">
        <v>17894</v>
      </c>
      <c r="AH385" s="78">
        <v>20549</v>
      </c>
      <c r="AI385" s="78"/>
      <c r="AJ385" s="78" t="s">
        <v>2739</v>
      </c>
      <c r="AK385" s="78" t="s">
        <v>3008</v>
      </c>
      <c r="AL385" s="78"/>
      <c r="AM385" s="78"/>
      <c r="AN385" s="80">
        <v>41651.144583333335</v>
      </c>
      <c r="AO385" s="83" t="s">
        <v>3512</v>
      </c>
      <c r="AP385" s="78" t="b">
        <v>1</v>
      </c>
      <c r="AQ385" s="78" t="b">
        <v>0</v>
      </c>
      <c r="AR385" s="78" t="b">
        <v>1</v>
      </c>
      <c r="AS385" s="78" t="s">
        <v>1909</v>
      </c>
      <c r="AT385" s="78">
        <v>1</v>
      </c>
      <c r="AU385" s="83" t="s">
        <v>3559</v>
      </c>
      <c r="AV385" s="78" t="b">
        <v>0</v>
      </c>
      <c r="AW385" s="78" t="s">
        <v>3704</v>
      </c>
      <c r="AX385" s="83" t="s">
        <v>4086</v>
      </c>
      <c r="AY385" s="78" t="s">
        <v>66</v>
      </c>
      <c r="AZ385" s="78" t="str">
        <f>REPLACE(INDEX(GroupVertices[Group],MATCH(Vertices[[#This Row],[Vertex]],GroupVertices[Vertex],0)),1,1,"")</f>
        <v>1</v>
      </c>
      <c r="BA385" s="48"/>
      <c r="BB385" s="48"/>
      <c r="BC385" s="48"/>
      <c r="BD385" s="48"/>
      <c r="BE385" s="48"/>
      <c r="BF385" s="48"/>
      <c r="BG385" s="120" t="s">
        <v>5142</v>
      </c>
      <c r="BH385" s="120" t="s">
        <v>5142</v>
      </c>
      <c r="BI385" s="120" t="s">
        <v>5256</v>
      </c>
      <c r="BJ385" s="120" t="s">
        <v>5256</v>
      </c>
      <c r="BK385" s="120">
        <v>0</v>
      </c>
      <c r="BL385" s="123">
        <v>0</v>
      </c>
      <c r="BM385" s="120">
        <v>1</v>
      </c>
      <c r="BN385" s="123">
        <v>4.3478260869565215</v>
      </c>
      <c r="BO385" s="120">
        <v>0</v>
      </c>
      <c r="BP385" s="123">
        <v>0</v>
      </c>
      <c r="BQ385" s="120">
        <v>22</v>
      </c>
      <c r="BR385" s="123">
        <v>95.65217391304348</v>
      </c>
      <c r="BS385" s="120">
        <v>23</v>
      </c>
      <c r="BT385" s="2"/>
      <c r="BU385" s="3"/>
      <c r="BV385" s="3"/>
      <c r="BW385" s="3"/>
      <c r="BX385" s="3"/>
    </row>
    <row r="386" spans="1:76" ht="15">
      <c r="A386" s="64" t="s">
        <v>481</v>
      </c>
      <c r="B386" s="65"/>
      <c r="C386" s="65" t="s">
        <v>64</v>
      </c>
      <c r="D386" s="66">
        <v>163.0158107794647</v>
      </c>
      <c r="E386" s="68"/>
      <c r="F386" s="100" t="s">
        <v>1108</v>
      </c>
      <c r="G386" s="65"/>
      <c r="H386" s="69" t="s">
        <v>481</v>
      </c>
      <c r="I386" s="70"/>
      <c r="J386" s="70"/>
      <c r="K386" s="69" t="s">
        <v>4521</v>
      </c>
      <c r="L386" s="73">
        <v>1</v>
      </c>
      <c r="M386" s="74">
        <v>650.0974731445312</v>
      </c>
      <c r="N386" s="74">
        <v>792.0235595703125</v>
      </c>
      <c r="O386" s="75"/>
      <c r="P386" s="76"/>
      <c r="Q386" s="76"/>
      <c r="R386" s="86"/>
      <c r="S386" s="48">
        <v>0</v>
      </c>
      <c r="T386" s="48">
        <v>1</v>
      </c>
      <c r="U386" s="49">
        <v>0</v>
      </c>
      <c r="V386" s="49">
        <v>0.002033</v>
      </c>
      <c r="W386" s="49">
        <v>0.000492</v>
      </c>
      <c r="X386" s="49">
        <v>0.510909</v>
      </c>
      <c r="Y386" s="49">
        <v>0</v>
      </c>
      <c r="Z386" s="49">
        <v>0</v>
      </c>
      <c r="AA386" s="71">
        <v>386</v>
      </c>
      <c r="AB386" s="71"/>
      <c r="AC386" s="72"/>
      <c r="AD386" s="78" t="s">
        <v>2361</v>
      </c>
      <c r="AE386" s="78">
        <v>1951</v>
      </c>
      <c r="AF386" s="78">
        <v>2916</v>
      </c>
      <c r="AG386" s="78">
        <v>83021</v>
      </c>
      <c r="AH386" s="78">
        <v>36813</v>
      </c>
      <c r="AI386" s="78"/>
      <c r="AJ386" s="78" t="s">
        <v>2740</v>
      </c>
      <c r="AK386" s="78"/>
      <c r="AL386" s="83" t="s">
        <v>3186</v>
      </c>
      <c r="AM386" s="78"/>
      <c r="AN386" s="80">
        <v>42491.76609953704</v>
      </c>
      <c r="AO386" s="78"/>
      <c r="AP386" s="78" t="b">
        <v>1</v>
      </c>
      <c r="AQ386" s="78" t="b">
        <v>0</v>
      </c>
      <c r="AR386" s="78" t="b">
        <v>0</v>
      </c>
      <c r="AS386" s="78" t="s">
        <v>1909</v>
      </c>
      <c r="AT386" s="78">
        <v>97</v>
      </c>
      <c r="AU386" s="78"/>
      <c r="AV386" s="78" t="b">
        <v>0</v>
      </c>
      <c r="AW386" s="78" t="s">
        <v>3704</v>
      </c>
      <c r="AX386" s="83" t="s">
        <v>4087</v>
      </c>
      <c r="AY386" s="78" t="s">
        <v>66</v>
      </c>
      <c r="AZ386" s="78" t="str">
        <f>REPLACE(INDEX(GroupVertices[Group],MATCH(Vertices[[#This Row],[Vertex]],GroupVertices[Vertex],0)),1,1,"")</f>
        <v>2</v>
      </c>
      <c r="BA386" s="48"/>
      <c r="BB386" s="48"/>
      <c r="BC386" s="48"/>
      <c r="BD386" s="48"/>
      <c r="BE386" s="48"/>
      <c r="BF386" s="48"/>
      <c r="BG386" s="120" t="s">
        <v>5209</v>
      </c>
      <c r="BH386" s="120" t="s">
        <v>5209</v>
      </c>
      <c r="BI386" s="120" t="s">
        <v>5323</v>
      </c>
      <c r="BJ386" s="120" t="s">
        <v>5323</v>
      </c>
      <c r="BK386" s="120">
        <v>0</v>
      </c>
      <c r="BL386" s="123">
        <v>0</v>
      </c>
      <c r="BM386" s="120">
        <v>2</v>
      </c>
      <c r="BN386" s="123">
        <v>7.142857142857143</v>
      </c>
      <c r="BO386" s="120">
        <v>0</v>
      </c>
      <c r="BP386" s="123">
        <v>0</v>
      </c>
      <c r="BQ386" s="120">
        <v>26</v>
      </c>
      <c r="BR386" s="123">
        <v>92.85714285714286</v>
      </c>
      <c r="BS386" s="120">
        <v>28</v>
      </c>
      <c r="BT386" s="2"/>
      <c r="BU386" s="3"/>
      <c r="BV386" s="3"/>
      <c r="BW386" s="3"/>
      <c r="BX386" s="3"/>
    </row>
    <row r="387" spans="1:76" ht="15">
      <c r="A387" s="64" t="s">
        <v>482</v>
      </c>
      <c r="B387" s="65"/>
      <c r="C387" s="65" t="s">
        <v>64</v>
      </c>
      <c r="D387" s="66">
        <v>162.08674104392549</v>
      </c>
      <c r="E387" s="68"/>
      <c r="F387" s="100" t="s">
        <v>1109</v>
      </c>
      <c r="G387" s="65"/>
      <c r="H387" s="69" t="s">
        <v>482</v>
      </c>
      <c r="I387" s="70"/>
      <c r="J387" s="70"/>
      <c r="K387" s="69" t="s">
        <v>4522</v>
      </c>
      <c r="L387" s="73">
        <v>1</v>
      </c>
      <c r="M387" s="74">
        <v>2502.381103515625</v>
      </c>
      <c r="N387" s="74">
        <v>478.2013854980469</v>
      </c>
      <c r="O387" s="75"/>
      <c r="P387" s="76"/>
      <c r="Q387" s="76"/>
      <c r="R387" s="86"/>
      <c r="S387" s="48">
        <v>0</v>
      </c>
      <c r="T387" s="48">
        <v>1</v>
      </c>
      <c r="U387" s="49">
        <v>0</v>
      </c>
      <c r="V387" s="49">
        <v>0.002033</v>
      </c>
      <c r="W387" s="49">
        <v>0.000492</v>
      </c>
      <c r="X387" s="49">
        <v>0.510909</v>
      </c>
      <c r="Y387" s="49">
        <v>0</v>
      </c>
      <c r="Z387" s="49">
        <v>0</v>
      </c>
      <c r="AA387" s="71">
        <v>387</v>
      </c>
      <c r="AB387" s="71"/>
      <c r="AC387" s="72"/>
      <c r="AD387" s="78" t="s">
        <v>2362</v>
      </c>
      <c r="AE387" s="78">
        <v>373</v>
      </c>
      <c r="AF387" s="78">
        <v>249</v>
      </c>
      <c r="AG387" s="78">
        <v>20091</v>
      </c>
      <c r="AH387" s="78">
        <v>5572</v>
      </c>
      <c r="AI387" s="78"/>
      <c r="AJ387" s="78" t="s">
        <v>2741</v>
      </c>
      <c r="AK387" s="78" t="s">
        <v>3009</v>
      </c>
      <c r="AL387" s="78"/>
      <c r="AM387" s="78"/>
      <c r="AN387" s="80">
        <v>42904.694085648145</v>
      </c>
      <c r="AO387" s="83" t="s">
        <v>3513</v>
      </c>
      <c r="AP387" s="78" t="b">
        <v>1</v>
      </c>
      <c r="AQ387" s="78" t="b">
        <v>0</v>
      </c>
      <c r="AR387" s="78" t="b">
        <v>1</v>
      </c>
      <c r="AS387" s="78" t="s">
        <v>1909</v>
      </c>
      <c r="AT387" s="78">
        <v>1</v>
      </c>
      <c r="AU387" s="78"/>
      <c r="AV387" s="78" t="b">
        <v>0</v>
      </c>
      <c r="AW387" s="78" t="s">
        <v>3704</v>
      </c>
      <c r="AX387" s="83" t="s">
        <v>4088</v>
      </c>
      <c r="AY387" s="78" t="s">
        <v>66</v>
      </c>
      <c r="AZ387" s="78" t="str">
        <f>REPLACE(INDEX(GroupVertices[Group],MATCH(Vertices[[#This Row],[Vertex]],GroupVertices[Vertex],0)),1,1,"")</f>
        <v>2</v>
      </c>
      <c r="BA387" s="48"/>
      <c r="BB387" s="48"/>
      <c r="BC387" s="48"/>
      <c r="BD387" s="48"/>
      <c r="BE387" s="48"/>
      <c r="BF387" s="48"/>
      <c r="BG387" s="120" t="s">
        <v>5209</v>
      </c>
      <c r="BH387" s="120" t="s">
        <v>5209</v>
      </c>
      <c r="BI387" s="120" t="s">
        <v>5323</v>
      </c>
      <c r="BJ387" s="120" t="s">
        <v>5323</v>
      </c>
      <c r="BK387" s="120">
        <v>0</v>
      </c>
      <c r="BL387" s="123">
        <v>0</v>
      </c>
      <c r="BM387" s="120">
        <v>2</v>
      </c>
      <c r="BN387" s="123">
        <v>7.142857142857143</v>
      </c>
      <c r="BO387" s="120">
        <v>0</v>
      </c>
      <c r="BP387" s="123">
        <v>0</v>
      </c>
      <c r="BQ387" s="120">
        <v>26</v>
      </c>
      <c r="BR387" s="123">
        <v>92.85714285714286</v>
      </c>
      <c r="BS387" s="120">
        <v>28</v>
      </c>
      <c r="BT387" s="2"/>
      <c r="BU387" s="3"/>
      <c r="BV387" s="3"/>
      <c r="BW387" s="3"/>
      <c r="BX387" s="3"/>
    </row>
    <row r="388" spans="1:76" ht="15">
      <c r="A388" s="64" t="s">
        <v>483</v>
      </c>
      <c r="B388" s="65"/>
      <c r="C388" s="65" t="s">
        <v>64</v>
      </c>
      <c r="D388" s="66">
        <v>162.68626448406908</v>
      </c>
      <c r="E388" s="68"/>
      <c r="F388" s="100" t="s">
        <v>1110</v>
      </c>
      <c r="G388" s="65"/>
      <c r="H388" s="69" t="s">
        <v>483</v>
      </c>
      <c r="I388" s="70"/>
      <c r="J388" s="70"/>
      <c r="K388" s="69" t="s">
        <v>4523</v>
      </c>
      <c r="L388" s="73">
        <v>1</v>
      </c>
      <c r="M388" s="74">
        <v>1315.7940673828125</v>
      </c>
      <c r="N388" s="74">
        <v>9226.560546875</v>
      </c>
      <c r="O388" s="75"/>
      <c r="P388" s="76"/>
      <c r="Q388" s="76"/>
      <c r="R388" s="86"/>
      <c r="S388" s="48">
        <v>0</v>
      </c>
      <c r="T388" s="48">
        <v>2</v>
      </c>
      <c r="U388" s="49">
        <v>0</v>
      </c>
      <c r="V388" s="49">
        <v>0.002114</v>
      </c>
      <c r="W388" s="49">
        <v>0.009863</v>
      </c>
      <c r="X388" s="49">
        <v>0.558632</v>
      </c>
      <c r="Y388" s="49">
        <v>0.5</v>
      </c>
      <c r="Z388" s="49">
        <v>0</v>
      </c>
      <c r="AA388" s="71">
        <v>388</v>
      </c>
      <c r="AB388" s="71"/>
      <c r="AC388" s="72"/>
      <c r="AD388" s="78" t="s">
        <v>2363</v>
      </c>
      <c r="AE388" s="78">
        <v>898</v>
      </c>
      <c r="AF388" s="78">
        <v>1970</v>
      </c>
      <c r="AG388" s="78">
        <v>9065</v>
      </c>
      <c r="AH388" s="78">
        <v>5197</v>
      </c>
      <c r="AI388" s="78"/>
      <c r="AJ388" s="78" t="s">
        <v>2742</v>
      </c>
      <c r="AK388" s="78" t="s">
        <v>3004</v>
      </c>
      <c r="AL388" s="78"/>
      <c r="AM388" s="78"/>
      <c r="AN388" s="80">
        <v>40739.24125</v>
      </c>
      <c r="AO388" s="83" t="s">
        <v>3514</v>
      </c>
      <c r="AP388" s="78" t="b">
        <v>1</v>
      </c>
      <c r="AQ388" s="78" t="b">
        <v>0</v>
      </c>
      <c r="AR388" s="78" t="b">
        <v>0</v>
      </c>
      <c r="AS388" s="78" t="s">
        <v>1909</v>
      </c>
      <c r="AT388" s="78">
        <v>49</v>
      </c>
      <c r="AU388" s="83" t="s">
        <v>3559</v>
      </c>
      <c r="AV388" s="78" t="b">
        <v>0</v>
      </c>
      <c r="AW388" s="78" t="s">
        <v>3704</v>
      </c>
      <c r="AX388" s="83" t="s">
        <v>4089</v>
      </c>
      <c r="AY388" s="78" t="s">
        <v>66</v>
      </c>
      <c r="AZ388" s="78" t="str">
        <f>REPLACE(INDEX(GroupVertices[Group],MATCH(Vertices[[#This Row],[Vertex]],GroupVertices[Vertex],0)),1,1,"")</f>
        <v>1</v>
      </c>
      <c r="BA388" s="48"/>
      <c r="BB388" s="48"/>
      <c r="BC388" s="48"/>
      <c r="BD388" s="48"/>
      <c r="BE388" s="48"/>
      <c r="BF388" s="48"/>
      <c r="BG388" s="120" t="s">
        <v>5142</v>
      </c>
      <c r="BH388" s="120" t="s">
        <v>5142</v>
      </c>
      <c r="BI388" s="120" t="s">
        <v>5256</v>
      </c>
      <c r="BJ388" s="120" t="s">
        <v>5256</v>
      </c>
      <c r="BK388" s="120">
        <v>0</v>
      </c>
      <c r="BL388" s="123">
        <v>0</v>
      </c>
      <c r="BM388" s="120">
        <v>1</v>
      </c>
      <c r="BN388" s="123">
        <v>4.3478260869565215</v>
      </c>
      <c r="BO388" s="120">
        <v>0</v>
      </c>
      <c r="BP388" s="123">
        <v>0</v>
      </c>
      <c r="BQ388" s="120">
        <v>22</v>
      </c>
      <c r="BR388" s="123">
        <v>95.65217391304348</v>
      </c>
      <c r="BS388" s="120">
        <v>23</v>
      </c>
      <c r="BT388" s="2"/>
      <c r="BU388" s="3"/>
      <c r="BV388" s="3"/>
      <c r="BW388" s="3"/>
      <c r="BX388" s="3"/>
    </row>
    <row r="389" spans="1:76" ht="15">
      <c r="A389" s="64" t="s">
        <v>484</v>
      </c>
      <c r="B389" s="65"/>
      <c r="C389" s="65" t="s">
        <v>64</v>
      </c>
      <c r="D389" s="66">
        <v>162.21493664298</v>
      </c>
      <c r="E389" s="68"/>
      <c r="F389" s="100" t="s">
        <v>1111</v>
      </c>
      <c r="G389" s="65"/>
      <c r="H389" s="69" t="s">
        <v>484</v>
      </c>
      <c r="I389" s="70"/>
      <c r="J389" s="70"/>
      <c r="K389" s="69" t="s">
        <v>4524</v>
      </c>
      <c r="L389" s="73">
        <v>1</v>
      </c>
      <c r="M389" s="74">
        <v>1165.350341796875</v>
      </c>
      <c r="N389" s="74">
        <v>9304.412109375</v>
      </c>
      <c r="O389" s="75"/>
      <c r="P389" s="76"/>
      <c r="Q389" s="76"/>
      <c r="R389" s="86"/>
      <c r="S389" s="48">
        <v>0</v>
      </c>
      <c r="T389" s="48">
        <v>2</v>
      </c>
      <c r="U389" s="49">
        <v>0</v>
      </c>
      <c r="V389" s="49">
        <v>0.002114</v>
      </c>
      <c r="W389" s="49">
        <v>0.009863</v>
      </c>
      <c r="X389" s="49">
        <v>0.558632</v>
      </c>
      <c r="Y389" s="49">
        <v>0.5</v>
      </c>
      <c r="Z389" s="49">
        <v>0</v>
      </c>
      <c r="AA389" s="71">
        <v>389</v>
      </c>
      <c r="AB389" s="71"/>
      <c r="AC389" s="72"/>
      <c r="AD389" s="78" t="s">
        <v>2364</v>
      </c>
      <c r="AE389" s="78">
        <v>1658</v>
      </c>
      <c r="AF389" s="78">
        <v>617</v>
      </c>
      <c r="AG389" s="78">
        <v>36196</v>
      </c>
      <c r="AH389" s="78">
        <v>29116</v>
      </c>
      <c r="AI389" s="78"/>
      <c r="AJ389" s="78" t="s">
        <v>2743</v>
      </c>
      <c r="AK389" s="78"/>
      <c r="AL389" s="78"/>
      <c r="AM389" s="78"/>
      <c r="AN389" s="80">
        <v>39931.065567129626</v>
      </c>
      <c r="AO389" s="83" t="s">
        <v>3515</v>
      </c>
      <c r="AP389" s="78" t="b">
        <v>0</v>
      </c>
      <c r="AQ389" s="78" t="b">
        <v>0</v>
      </c>
      <c r="AR389" s="78" t="b">
        <v>1</v>
      </c>
      <c r="AS389" s="78" t="s">
        <v>1909</v>
      </c>
      <c r="AT389" s="78">
        <v>10</v>
      </c>
      <c r="AU389" s="83" t="s">
        <v>3572</v>
      </c>
      <c r="AV389" s="78" t="b">
        <v>0</v>
      </c>
      <c r="AW389" s="78" t="s">
        <v>3704</v>
      </c>
      <c r="AX389" s="83" t="s">
        <v>4090</v>
      </c>
      <c r="AY389" s="78" t="s">
        <v>66</v>
      </c>
      <c r="AZ389" s="78" t="str">
        <f>REPLACE(INDEX(GroupVertices[Group],MATCH(Vertices[[#This Row],[Vertex]],GroupVertices[Vertex],0)),1,1,"")</f>
        <v>1</v>
      </c>
      <c r="BA389" s="48"/>
      <c r="BB389" s="48"/>
      <c r="BC389" s="48"/>
      <c r="BD389" s="48"/>
      <c r="BE389" s="48"/>
      <c r="BF389" s="48"/>
      <c r="BG389" s="120" t="s">
        <v>5142</v>
      </c>
      <c r="BH389" s="120" t="s">
        <v>5142</v>
      </c>
      <c r="BI389" s="120" t="s">
        <v>5256</v>
      </c>
      <c r="BJ389" s="120" t="s">
        <v>5256</v>
      </c>
      <c r="BK389" s="120">
        <v>0</v>
      </c>
      <c r="BL389" s="123">
        <v>0</v>
      </c>
      <c r="BM389" s="120">
        <v>1</v>
      </c>
      <c r="BN389" s="123">
        <v>4.3478260869565215</v>
      </c>
      <c r="BO389" s="120">
        <v>0</v>
      </c>
      <c r="BP389" s="123">
        <v>0</v>
      </c>
      <c r="BQ389" s="120">
        <v>22</v>
      </c>
      <c r="BR389" s="123">
        <v>95.65217391304348</v>
      </c>
      <c r="BS389" s="120">
        <v>23</v>
      </c>
      <c r="BT389" s="2"/>
      <c r="BU389" s="3"/>
      <c r="BV389" s="3"/>
      <c r="BW389" s="3"/>
      <c r="BX389" s="3"/>
    </row>
    <row r="390" spans="1:76" ht="15">
      <c r="A390" s="64" t="s">
        <v>485</v>
      </c>
      <c r="B390" s="65"/>
      <c r="C390" s="65" t="s">
        <v>64</v>
      </c>
      <c r="D390" s="66">
        <v>162.0094056553654</v>
      </c>
      <c r="E390" s="68"/>
      <c r="F390" s="100" t="s">
        <v>1112</v>
      </c>
      <c r="G390" s="65"/>
      <c r="H390" s="69" t="s">
        <v>485</v>
      </c>
      <c r="I390" s="70"/>
      <c r="J390" s="70"/>
      <c r="K390" s="69" t="s">
        <v>4525</v>
      </c>
      <c r="L390" s="73">
        <v>1</v>
      </c>
      <c r="M390" s="74">
        <v>3085.640380859375</v>
      </c>
      <c r="N390" s="74">
        <v>1232.1435546875</v>
      </c>
      <c r="O390" s="75"/>
      <c r="P390" s="76"/>
      <c r="Q390" s="76"/>
      <c r="R390" s="86"/>
      <c r="S390" s="48">
        <v>0</v>
      </c>
      <c r="T390" s="48">
        <v>1</v>
      </c>
      <c r="U390" s="49">
        <v>0</v>
      </c>
      <c r="V390" s="49">
        <v>0.002033</v>
      </c>
      <c r="W390" s="49">
        <v>0.000492</v>
      </c>
      <c r="X390" s="49">
        <v>0.510909</v>
      </c>
      <c r="Y390" s="49">
        <v>0</v>
      </c>
      <c r="Z390" s="49">
        <v>0</v>
      </c>
      <c r="AA390" s="71">
        <v>390</v>
      </c>
      <c r="AB390" s="71"/>
      <c r="AC390" s="72"/>
      <c r="AD390" s="78" t="s">
        <v>2365</v>
      </c>
      <c r="AE390" s="78">
        <v>147</v>
      </c>
      <c r="AF390" s="78">
        <v>27</v>
      </c>
      <c r="AG390" s="78">
        <v>5728</v>
      </c>
      <c r="AH390" s="78">
        <v>11139</v>
      </c>
      <c r="AI390" s="78"/>
      <c r="AJ390" s="78" t="s">
        <v>2744</v>
      </c>
      <c r="AK390" s="78" t="s">
        <v>2931</v>
      </c>
      <c r="AL390" s="78"/>
      <c r="AM390" s="78"/>
      <c r="AN390" s="80">
        <v>43154.18869212963</v>
      </c>
      <c r="AO390" s="78"/>
      <c r="AP390" s="78" t="b">
        <v>1</v>
      </c>
      <c r="AQ390" s="78" t="b">
        <v>0</v>
      </c>
      <c r="AR390" s="78" t="b">
        <v>0</v>
      </c>
      <c r="AS390" s="78" t="s">
        <v>1909</v>
      </c>
      <c r="AT390" s="78">
        <v>0</v>
      </c>
      <c r="AU390" s="78"/>
      <c r="AV390" s="78" t="b">
        <v>0</v>
      </c>
      <c r="AW390" s="78" t="s">
        <v>3704</v>
      </c>
      <c r="AX390" s="83" t="s">
        <v>4091</v>
      </c>
      <c r="AY390" s="78" t="s">
        <v>66</v>
      </c>
      <c r="AZ390" s="78" t="str">
        <f>REPLACE(INDEX(GroupVertices[Group],MATCH(Vertices[[#This Row],[Vertex]],GroupVertices[Vertex],0)),1,1,"")</f>
        <v>2</v>
      </c>
      <c r="BA390" s="48"/>
      <c r="BB390" s="48"/>
      <c r="BC390" s="48"/>
      <c r="BD390" s="48"/>
      <c r="BE390" s="48"/>
      <c r="BF390" s="48"/>
      <c r="BG390" s="120" t="s">
        <v>5209</v>
      </c>
      <c r="BH390" s="120" t="s">
        <v>5209</v>
      </c>
      <c r="BI390" s="120" t="s">
        <v>5323</v>
      </c>
      <c r="BJ390" s="120" t="s">
        <v>5323</v>
      </c>
      <c r="BK390" s="120">
        <v>0</v>
      </c>
      <c r="BL390" s="123">
        <v>0</v>
      </c>
      <c r="BM390" s="120">
        <v>2</v>
      </c>
      <c r="BN390" s="123">
        <v>7.142857142857143</v>
      </c>
      <c r="BO390" s="120">
        <v>0</v>
      </c>
      <c r="BP390" s="123">
        <v>0</v>
      </c>
      <c r="BQ390" s="120">
        <v>26</v>
      </c>
      <c r="BR390" s="123">
        <v>92.85714285714286</v>
      </c>
      <c r="BS390" s="120">
        <v>28</v>
      </c>
      <c r="BT390" s="2"/>
      <c r="BU390" s="3"/>
      <c r="BV390" s="3"/>
      <c r="BW390" s="3"/>
      <c r="BX390" s="3"/>
    </row>
    <row r="391" spans="1:76" ht="15">
      <c r="A391" s="64" t="s">
        <v>486</v>
      </c>
      <c r="B391" s="65"/>
      <c r="C391" s="65" t="s">
        <v>64</v>
      </c>
      <c r="D391" s="66">
        <v>162.09475326886638</v>
      </c>
      <c r="E391" s="68"/>
      <c r="F391" s="100" t="s">
        <v>938</v>
      </c>
      <c r="G391" s="65"/>
      <c r="H391" s="69" t="s">
        <v>486</v>
      </c>
      <c r="I391" s="70"/>
      <c r="J391" s="70"/>
      <c r="K391" s="69" t="s">
        <v>4526</v>
      </c>
      <c r="L391" s="73">
        <v>1</v>
      </c>
      <c r="M391" s="74">
        <v>604.8426513671875</v>
      </c>
      <c r="N391" s="74">
        <v>5482.99169921875</v>
      </c>
      <c r="O391" s="75"/>
      <c r="P391" s="76"/>
      <c r="Q391" s="76"/>
      <c r="R391" s="86"/>
      <c r="S391" s="48">
        <v>0</v>
      </c>
      <c r="T391" s="48">
        <v>2</v>
      </c>
      <c r="U391" s="49">
        <v>0</v>
      </c>
      <c r="V391" s="49">
        <v>0.002114</v>
      </c>
      <c r="W391" s="49">
        <v>0.009863</v>
      </c>
      <c r="X391" s="49">
        <v>0.558632</v>
      </c>
      <c r="Y391" s="49">
        <v>0.5</v>
      </c>
      <c r="Z391" s="49">
        <v>0</v>
      </c>
      <c r="AA391" s="71">
        <v>391</v>
      </c>
      <c r="AB391" s="71"/>
      <c r="AC391" s="72"/>
      <c r="AD391" s="78" t="s">
        <v>2366</v>
      </c>
      <c r="AE391" s="78">
        <v>1167</v>
      </c>
      <c r="AF391" s="78">
        <v>272</v>
      </c>
      <c r="AG391" s="78">
        <v>34693</v>
      </c>
      <c r="AH391" s="78">
        <v>10956</v>
      </c>
      <c r="AI391" s="78"/>
      <c r="AJ391" s="78"/>
      <c r="AK391" s="78"/>
      <c r="AL391" s="78"/>
      <c r="AM391" s="78"/>
      <c r="AN391" s="80">
        <v>42172.929606481484</v>
      </c>
      <c r="AO391" s="78"/>
      <c r="AP391" s="78" t="b">
        <v>1</v>
      </c>
      <c r="AQ391" s="78" t="b">
        <v>1</v>
      </c>
      <c r="AR391" s="78" t="b">
        <v>0</v>
      </c>
      <c r="AS391" s="78" t="s">
        <v>1909</v>
      </c>
      <c r="AT391" s="78">
        <v>123</v>
      </c>
      <c r="AU391" s="83" t="s">
        <v>3559</v>
      </c>
      <c r="AV391" s="78" t="b">
        <v>0</v>
      </c>
      <c r="AW391" s="78" t="s">
        <v>3704</v>
      </c>
      <c r="AX391" s="83" t="s">
        <v>4092</v>
      </c>
      <c r="AY391" s="78" t="s">
        <v>66</v>
      </c>
      <c r="AZ391" s="78" t="str">
        <f>REPLACE(INDEX(GroupVertices[Group],MATCH(Vertices[[#This Row],[Vertex]],GroupVertices[Vertex],0)),1,1,"")</f>
        <v>1</v>
      </c>
      <c r="BA391" s="48"/>
      <c r="BB391" s="48"/>
      <c r="BC391" s="48"/>
      <c r="BD391" s="48"/>
      <c r="BE391" s="48"/>
      <c r="BF391" s="48"/>
      <c r="BG391" s="120" t="s">
        <v>5142</v>
      </c>
      <c r="BH391" s="120" t="s">
        <v>5142</v>
      </c>
      <c r="BI391" s="120" t="s">
        <v>5256</v>
      </c>
      <c r="BJ391" s="120" t="s">
        <v>5256</v>
      </c>
      <c r="BK391" s="120">
        <v>0</v>
      </c>
      <c r="BL391" s="123">
        <v>0</v>
      </c>
      <c r="BM391" s="120">
        <v>1</v>
      </c>
      <c r="BN391" s="123">
        <v>4.3478260869565215</v>
      </c>
      <c r="BO391" s="120">
        <v>0</v>
      </c>
      <c r="BP391" s="123">
        <v>0</v>
      </c>
      <c r="BQ391" s="120">
        <v>22</v>
      </c>
      <c r="BR391" s="123">
        <v>95.65217391304348</v>
      </c>
      <c r="BS391" s="120">
        <v>23</v>
      </c>
      <c r="BT391" s="2"/>
      <c r="BU391" s="3"/>
      <c r="BV391" s="3"/>
      <c r="BW391" s="3"/>
      <c r="BX391" s="3"/>
    </row>
    <row r="392" spans="1:76" ht="15">
      <c r="A392" s="64" t="s">
        <v>487</v>
      </c>
      <c r="B392" s="65"/>
      <c r="C392" s="65" t="s">
        <v>64</v>
      </c>
      <c r="D392" s="66">
        <v>162.0066187945164</v>
      </c>
      <c r="E392" s="68"/>
      <c r="F392" s="100" t="s">
        <v>1113</v>
      </c>
      <c r="G392" s="65"/>
      <c r="H392" s="69" t="s">
        <v>487</v>
      </c>
      <c r="I392" s="70"/>
      <c r="J392" s="70"/>
      <c r="K392" s="69" t="s">
        <v>4527</v>
      </c>
      <c r="L392" s="73">
        <v>1</v>
      </c>
      <c r="M392" s="74">
        <v>3252.22314453125</v>
      </c>
      <c r="N392" s="74">
        <v>8728.7646484375</v>
      </c>
      <c r="O392" s="75"/>
      <c r="P392" s="76"/>
      <c r="Q392" s="76"/>
      <c r="R392" s="86"/>
      <c r="S392" s="48">
        <v>0</v>
      </c>
      <c r="T392" s="48">
        <v>2</v>
      </c>
      <c r="U392" s="49">
        <v>0</v>
      </c>
      <c r="V392" s="49">
        <v>0.002114</v>
      </c>
      <c r="W392" s="49">
        <v>0.009863</v>
      </c>
      <c r="X392" s="49">
        <v>0.558632</v>
      </c>
      <c r="Y392" s="49">
        <v>0.5</v>
      </c>
      <c r="Z392" s="49">
        <v>0</v>
      </c>
      <c r="AA392" s="71">
        <v>392</v>
      </c>
      <c r="AB392" s="71"/>
      <c r="AC392" s="72"/>
      <c r="AD392" s="78" t="s">
        <v>2367</v>
      </c>
      <c r="AE392" s="78">
        <v>160</v>
      </c>
      <c r="AF392" s="78">
        <v>19</v>
      </c>
      <c r="AG392" s="78">
        <v>271</v>
      </c>
      <c r="AH392" s="78">
        <v>652</v>
      </c>
      <c r="AI392" s="78"/>
      <c r="AJ392" s="78"/>
      <c r="AK392" s="78"/>
      <c r="AL392" s="78"/>
      <c r="AM392" s="78"/>
      <c r="AN392" s="80">
        <v>41307.86918981482</v>
      </c>
      <c r="AO392" s="78"/>
      <c r="AP392" s="78" t="b">
        <v>1</v>
      </c>
      <c r="AQ392" s="78" t="b">
        <v>0</v>
      </c>
      <c r="AR392" s="78" t="b">
        <v>0</v>
      </c>
      <c r="AS392" s="78" t="s">
        <v>1909</v>
      </c>
      <c r="AT392" s="78">
        <v>0</v>
      </c>
      <c r="AU392" s="83" t="s">
        <v>3559</v>
      </c>
      <c r="AV392" s="78" t="b">
        <v>0</v>
      </c>
      <c r="AW392" s="78" t="s">
        <v>3704</v>
      </c>
      <c r="AX392" s="83" t="s">
        <v>4093</v>
      </c>
      <c r="AY392" s="78" t="s">
        <v>66</v>
      </c>
      <c r="AZ392" s="78" t="str">
        <f>REPLACE(INDEX(GroupVertices[Group],MATCH(Vertices[[#This Row],[Vertex]],GroupVertices[Vertex],0)),1,1,"")</f>
        <v>1</v>
      </c>
      <c r="BA392" s="48"/>
      <c r="BB392" s="48"/>
      <c r="BC392" s="48"/>
      <c r="BD392" s="48"/>
      <c r="BE392" s="48"/>
      <c r="BF392" s="48"/>
      <c r="BG392" s="120" t="s">
        <v>5142</v>
      </c>
      <c r="BH392" s="120" t="s">
        <v>5142</v>
      </c>
      <c r="BI392" s="120" t="s">
        <v>5256</v>
      </c>
      <c r="BJ392" s="120" t="s">
        <v>5256</v>
      </c>
      <c r="BK392" s="120">
        <v>0</v>
      </c>
      <c r="BL392" s="123">
        <v>0</v>
      </c>
      <c r="BM392" s="120">
        <v>1</v>
      </c>
      <c r="BN392" s="123">
        <v>4.3478260869565215</v>
      </c>
      <c r="BO392" s="120">
        <v>0</v>
      </c>
      <c r="BP392" s="123">
        <v>0</v>
      </c>
      <c r="BQ392" s="120">
        <v>22</v>
      </c>
      <c r="BR392" s="123">
        <v>95.65217391304348</v>
      </c>
      <c r="BS392" s="120">
        <v>23</v>
      </c>
      <c r="BT392" s="2"/>
      <c r="BU392" s="3"/>
      <c r="BV392" s="3"/>
      <c r="BW392" s="3"/>
      <c r="BX392" s="3"/>
    </row>
    <row r="393" spans="1:76" ht="15">
      <c r="A393" s="64" t="s">
        <v>488</v>
      </c>
      <c r="B393" s="65"/>
      <c r="C393" s="65" t="s">
        <v>64</v>
      </c>
      <c r="D393" s="66">
        <v>162.39329573731675</v>
      </c>
      <c r="E393" s="68"/>
      <c r="F393" s="100" t="s">
        <v>1114</v>
      </c>
      <c r="G393" s="65"/>
      <c r="H393" s="69" t="s">
        <v>488</v>
      </c>
      <c r="I393" s="70"/>
      <c r="J393" s="70"/>
      <c r="K393" s="69" t="s">
        <v>4528</v>
      </c>
      <c r="L393" s="73">
        <v>1</v>
      </c>
      <c r="M393" s="74">
        <v>1008.3534545898438</v>
      </c>
      <c r="N393" s="74">
        <v>5551.37890625</v>
      </c>
      <c r="O393" s="75"/>
      <c r="P393" s="76"/>
      <c r="Q393" s="76"/>
      <c r="R393" s="86"/>
      <c r="S393" s="48">
        <v>0</v>
      </c>
      <c r="T393" s="48">
        <v>2</v>
      </c>
      <c r="U393" s="49">
        <v>0</v>
      </c>
      <c r="V393" s="49">
        <v>0.002114</v>
      </c>
      <c r="W393" s="49">
        <v>0.009863</v>
      </c>
      <c r="X393" s="49">
        <v>0.558632</v>
      </c>
      <c r="Y393" s="49">
        <v>0.5</v>
      </c>
      <c r="Z393" s="49">
        <v>0</v>
      </c>
      <c r="AA393" s="71">
        <v>393</v>
      </c>
      <c r="AB393" s="71"/>
      <c r="AC393" s="72"/>
      <c r="AD393" s="78" t="s">
        <v>2368</v>
      </c>
      <c r="AE393" s="78">
        <v>422</v>
      </c>
      <c r="AF393" s="78">
        <v>1129</v>
      </c>
      <c r="AG393" s="78">
        <v>40082</v>
      </c>
      <c r="AH393" s="78">
        <v>95748</v>
      </c>
      <c r="AI393" s="78"/>
      <c r="AJ393" s="78" t="s">
        <v>2745</v>
      </c>
      <c r="AK393" s="78" t="s">
        <v>3010</v>
      </c>
      <c r="AL393" s="78"/>
      <c r="AM393" s="78"/>
      <c r="AN393" s="80">
        <v>41081.717314814814</v>
      </c>
      <c r="AO393" s="83" t="s">
        <v>3516</v>
      </c>
      <c r="AP393" s="78" t="b">
        <v>0</v>
      </c>
      <c r="AQ393" s="78" t="b">
        <v>0</v>
      </c>
      <c r="AR393" s="78" t="b">
        <v>1</v>
      </c>
      <c r="AS393" s="78" t="s">
        <v>1909</v>
      </c>
      <c r="AT393" s="78">
        <v>16</v>
      </c>
      <c r="AU393" s="83" t="s">
        <v>3559</v>
      </c>
      <c r="AV393" s="78" t="b">
        <v>0</v>
      </c>
      <c r="AW393" s="78" t="s">
        <v>3704</v>
      </c>
      <c r="AX393" s="83" t="s">
        <v>4094</v>
      </c>
      <c r="AY393" s="78" t="s">
        <v>66</v>
      </c>
      <c r="AZ393" s="78" t="str">
        <f>REPLACE(INDEX(GroupVertices[Group],MATCH(Vertices[[#This Row],[Vertex]],GroupVertices[Vertex],0)),1,1,"")</f>
        <v>1</v>
      </c>
      <c r="BA393" s="48"/>
      <c r="BB393" s="48"/>
      <c r="BC393" s="48"/>
      <c r="BD393" s="48"/>
      <c r="BE393" s="48"/>
      <c r="BF393" s="48"/>
      <c r="BG393" s="120" t="s">
        <v>5142</v>
      </c>
      <c r="BH393" s="120" t="s">
        <v>5142</v>
      </c>
      <c r="BI393" s="120" t="s">
        <v>5256</v>
      </c>
      <c r="BJ393" s="120" t="s">
        <v>5256</v>
      </c>
      <c r="BK393" s="120">
        <v>0</v>
      </c>
      <c r="BL393" s="123">
        <v>0</v>
      </c>
      <c r="BM393" s="120">
        <v>1</v>
      </c>
      <c r="BN393" s="123">
        <v>4.3478260869565215</v>
      </c>
      <c r="BO393" s="120">
        <v>0</v>
      </c>
      <c r="BP393" s="123">
        <v>0</v>
      </c>
      <c r="BQ393" s="120">
        <v>22</v>
      </c>
      <c r="BR393" s="123">
        <v>95.65217391304348</v>
      </c>
      <c r="BS393" s="120">
        <v>23</v>
      </c>
      <c r="BT393" s="2"/>
      <c r="BU393" s="3"/>
      <c r="BV393" s="3"/>
      <c r="BW393" s="3"/>
      <c r="BX393" s="3"/>
    </row>
    <row r="394" spans="1:76" ht="15">
      <c r="A394" s="64" t="s">
        <v>489</v>
      </c>
      <c r="B394" s="65"/>
      <c r="C394" s="65" t="s">
        <v>64</v>
      </c>
      <c r="D394" s="66">
        <v>162.42360284904976</v>
      </c>
      <c r="E394" s="68"/>
      <c r="F394" s="100" t="s">
        <v>1115</v>
      </c>
      <c r="G394" s="65"/>
      <c r="H394" s="69" t="s">
        <v>489</v>
      </c>
      <c r="I394" s="70"/>
      <c r="J394" s="70"/>
      <c r="K394" s="69" t="s">
        <v>4529</v>
      </c>
      <c r="L394" s="73">
        <v>1</v>
      </c>
      <c r="M394" s="74">
        <v>337.5140380859375</v>
      </c>
      <c r="N394" s="74">
        <v>8058.90185546875</v>
      </c>
      <c r="O394" s="75"/>
      <c r="P394" s="76"/>
      <c r="Q394" s="76"/>
      <c r="R394" s="86"/>
      <c r="S394" s="48">
        <v>0</v>
      </c>
      <c r="T394" s="48">
        <v>2</v>
      </c>
      <c r="U394" s="49">
        <v>0</v>
      </c>
      <c r="V394" s="49">
        <v>0.002114</v>
      </c>
      <c r="W394" s="49">
        <v>0.009863</v>
      </c>
      <c r="X394" s="49">
        <v>0.558632</v>
      </c>
      <c r="Y394" s="49">
        <v>0.5</v>
      </c>
      <c r="Z394" s="49">
        <v>0</v>
      </c>
      <c r="AA394" s="71">
        <v>394</v>
      </c>
      <c r="AB394" s="71"/>
      <c r="AC394" s="72"/>
      <c r="AD394" s="78" t="s">
        <v>2369</v>
      </c>
      <c r="AE394" s="78">
        <v>548</v>
      </c>
      <c r="AF394" s="78">
        <v>1216</v>
      </c>
      <c r="AG394" s="78">
        <v>27596</v>
      </c>
      <c r="AH394" s="78">
        <v>12367</v>
      </c>
      <c r="AI394" s="78"/>
      <c r="AJ394" s="78" t="s">
        <v>2746</v>
      </c>
      <c r="AK394" s="78" t="s">
        <v>3011</v>
      </c>
      <c r="AL394" s="83" t="s">
        <v>3187</v>
      </c>
      <c r="AM394" s="78"/>
      <c r="AN394" s="80">
        <v>39417.04630787037</v>
      </c>
      <c r="AO394" s="78"/>
      <c r="AP394" s="78" t="b">
        <v>1</v>
      </c>
      <c r="AQ394" s="78" t="b">
        <v>0</v>
      </c>
      <c r="AR394" s="78" t="b">
        <v>1</v>
      </c>
      <c r="AS394" s="78" t="s">
        <v>1909</v>
      </c>
      <c r="AT394" s="78">
        <v>69</v>
      </c>
      <c r="AU394" s="83" t="s">
        <v>3559</v>
      </c>
      <c r="AV394" s="78" t="b">
        <v>0</v>
      </c>
      <c r="AW394" s="78" t="s">
        <v>3704</v>
      </c>
      <c r="AX394" s="83" t="s">
        <v>4095</v>
      </c>
      <c r="AY394" s="78" t="s">
        <v>66</v>
      </c>
      <c r="AZ394" s="78" t="str">
        <f>REPLACE(INDEX(GroupVertices[Group],MATCH(Vertices[[#This Row],[Vertex]],GroupVertices[Vertex],0)),1,1,"")</f>
        <v>1</v>
      </c>
      <c r="BA394" s="48"/>
      <c r="BB394" s="48"/>
      <c r="BC394" s="48"/>
      <c r="BD394" s="48"/>
      <c r="BE394" s="48"/>
      <c r="BF394" s="48"/>
      <c r="BG394" s="120" t="s">
        <v>5142</v>
      </c>
      <c r="BH394" s="120" t="s">
        <v>5142</v>
      </c>
      <c r="BI394" s="120" t="s">
        <v>5256</v>
      </c>
      <c r="BJ394" s="120" t="s">
        <v>5256</v>
      </c>
      <c r="BK394" s="120">
        <v>0</v>
      </c>
      <c r="BL394" s="123">
        <v>0</v>
      </c>
      <c r="BM394" s="120">
        <v>1</v>
      </c>
      <c r="BN394" s="123">
        <v>4.3478260869565215</v>
      </c>
      <c r="BO394" s="120">
        <v>0</v>
      </c>
      <c r="BP394" s="123">
        <v>0</v>
      </c>
      <c r="BQ394" s="120">
        <v>22</v>
      </c>
      <c r="BR394" s="123">
        <v>95.65217391304348</v>
      </c>
      <c r="BS394" s="120">
        <v>23</v>
      </c>
      <c r="BT394" s="2"/>
      <c r="BU394" s="3"/>
      <c r="BV394" s="3"/>
      <c r="BW394" s="3"/>
      <c r="BX394" s="3"/>
    </row>
    <row r="395" spans="1:76" ht="15">
      <c r="A395" s="64" t="s">
        <v>490</v>
      </c>
      <c r="B395" s="65"/>
      <c r="C395" s="65" t="s">
        <v>64</v>
      </c>
      <c r="D395" s="66">
        <v>162.01602444988183</v>
      </c>
      <c r="E395" s="68"/>
      <c r="F395" s="100" t="s">
        <v>1116</v>
      </c>
      <c r="G395" s="65"/>
      <c r="H395" s="69" t="s">
        <v>490</v>
      </c>
      <c r="I395" s="70"/>
      <c r="J395" s="70"/>
      <c r="K395" s="69" t="s">
        <v>4530</v>
      </c>
      <c r="L395" s="73">
        <v>1</v>
      </c>
      <c r="M395" s="74">
        <v>759.8600463867188</v>
      </c>
      <c r="N395" s="74">
        <v>7486.57763671875</v>
      </c>
      <c r="O395" s="75"/>
      <c r="P395" s="76"/>
      <c r="Q395" s="76"/>
      <c r="R395" s="86"/>
      <c r="S395" s="48">
        <v>0</v>
      </c>
      <c r="T395" s="48">
        <v>2</v>
      </c>
      <c r="U395" s="49">
        <v>0</v>
      </c>
      <c r="V395" s="49">
        <v>0.002114</v>
      </c>
      <c r="W395" s="49">
        <v>0.009863</v>
      </c>
      <c r="X395" s="49">
        <v>0.558632</v>
      </c>
      <c r="Y395" s="49">
        <v>0.5</v>
      </c>
      <c r="Z395" s="49">
        <v>0</v>
      </c>
      <c r="AA395" s="71">
        <v>395</v>
      </c>
      <c r="AB395" s="71"/>
      <c r="AC395" s="72"/>
      <c r="AD395" s="78" t="s">
        <v>2370</v>
      </c>
      <c r="AE395" s="78">
        <v>129</v>
      </c>
      <c r="AF395" s="78">
        <v>46</v>
      </c>
      <c r="AG395" s="78">
        <v>3551</v>
      </c>
      <c r="AH395" s="78">
        <v>1913</v>
      </c>
      <c r="AI395" s="78"/>
      <c r="AJ395" s="78"/>
      <c r="AK395" s="78"/>
      <c r="AL395" s="78"/>
      <c r="AM395" s="78"/>
      <c r="AN395" s="80">
        <v>43444.094201388885</v>
      </c>
      <c r="AO395" s="83" t="s">
        <v>3517</v>
      </c>
      <c r="AP395" s="78" t="b">
        <v>1</v>
      </c>
      <c r="AQ395" s="78" t="b">
        <v>0</v>
      </c>
      <c r="AR395" s="78" t="b">
        <v>0</v>
      </c>
      <c r="AS395" s="78" t="s">
        <v>1909</v>
      </c>
      <c r="AT395" s="78">
        <v>0</v>
      </c>
      <c r="AU395" s="78"/>
      <c r="AV395" s="78" t="b">
        <v>0</v>
      </c>
      <c r="AW395" s="78" t="s">
        <v>3704</v>
      </c>
      <c r="AX395" s="83" t="s">
        <v>4096</v>
      </c>
      <c r="AY395" s="78" t="s">
        <v>66</v>
      </c>
      <c r="AZ395" s="78" t="str">
        <f>REPLACE(INDEX(GroupVertices[Group],MATCH(Vertices[[#This Row],[Vertex]],GroupVertices[Vertex],0)),1,1,"")</f>
        <v>1</v>
      </c>
      <c r="BA395" s="48"/>
      <c r="BB395" s="48"/>
      <c r="BC395" s="48"/>
      <c r="BD395" s="48"/>
      <c r="BE395" s="48"/>
      <c r="BF395" s="48"/>
      <c r="BG395" s="120" t="s">
        <v>5142</v>
      </c>
      <c r="BH395" s="120" t="s">
        <v>5142</v>
      </c>
      <c r="BI395" s="120" t="s">
        <v>5256</v>
      </c>
      <c r="BJ395" s="120" t="s">
        <v>5256</v>
      </c>
      <c r="BK395" s="120">
        <v>0</v>
      </c>
      <c r="BL395" s="123">
        <v>0</v>
      </c>
      <c r="BM395" s="120">
        <v>1</v>
      </c>
      <c r="BN395" s="123">
        <v>4.3478260869565215</v>
      </c>
      <c r="BO395" s="120">
        <v>0</v>
      </c>
      <c r="BP395" s="123">
        <v>0</v>
      </c>
      <c r="BQ395" s="120">
        <v>22</v>
      </c>
      <c r="BR395" s="123">
        <v>95.65217391304348</v>
      </c>
      <c r="BS395" s="120">
        <v>23</v>
      </c>
      <c r="BT395" s="2"/>
      <c r="BU395" s="3"/>
      <c r="BV395" s="3"/>
      <c r="BW395" s="3"/>
      <c r="BX395" s="3"/>
    </row>
    <row r="396" spans="1:76" ht="15">
      <c r="A396" s="64" t="s">
        <v>491</v>
      </c>
      <c r="B396" s="65"/>
      <c r="C396" s="65" t="s">
        <v>64</v>
      </c>
      <c r="D396" s="66">
        <v>162.52497491243255</v>
      </c>
      <c r="E396" s="68"/>
      <c r="F396" s="100" t="s">
        <v>1117</v>
      </c>
      <c r="G396" s="65"/>
      <c r="H396" s="69" t="s">
        <v>491</v>
      </c>
      <c r="I396" s="70"/>
      <c r="J396" s="70"/>
      <c r="K396" s="69" t="s">
        <v>4531</v>
      </c>
      <c r="L396" s="73">
        <v>1</v>
      </c>
      <c r="M396" s="74">
        <v>3587.671142578125</v>
      </c>
      <c r="N396" s="74">
        <v>6748.578125</v>
      </c>
      <c r="O396" s="75"/>
      <c r="P396" s="76"/>
      <c r="Q396" s="76"/>
      <c r="R396" s="86"/>
      <c r="S396" s="48">
        <v>0</v>
      </c>
      <c r="T396" s="48">
        <v>2</v>
      </c>
      <c r="U396" s="49">
        <v>0</v>
      </c>
      <c r="V396" s="49">
        <v>0.002114</v>
      </c>
      <c r="W396" s="49">
        <v>0.009863</v>
      </c>
      <c r="X396" s="49">
        <v>0.558632</v>
      </c>
      <c r="Y396" s="49">
        <v>0.5</v>
      </c>
      <c r="Z396" s="49">
        <v>0</v>
      </c>
      <c r="AA396" s="71">
        <v>396</v>
      </c>
      <c r="AB396" s="71"/>
      <c r="AC396" s="72"/>
      <c r="AD396" s="78" t="s">
        <v>2371</v>
      </c>
      <c r="AE396" s="78">
        <v>1256</v>
      </c>
      <c r="AF396" s="78">
        <v>1507</v>
      </c>
      <c r="AG396" s="78">
        <v>128468</v>
      </c>
      <c r="AH396" s="78">
        <v>23250</v>
      </c>
      <c r="AI396" s="78"/>
      <c r="AJ396" s="78" t="s">
        <v>2747</v>
      </c>
      <c r="AK396" s="78"/>
      <c r="AL396" s="78"/>
      <c r="AM396" s="78"/>
      <c r="AN396" s="80">
        <v>41269.97023148148</v>
      </c>
      <c r="AO396" s="83" t="s">
        <v>3518</v>
      </c>
      <c r="AP396" s="78" t="b">
        <v>0</v>
      </c>
      <c r="AQ396" s="78" t="b">
        <v>0</v>
      </c>
      <c r="AR396" s="78" t="b">
        <v>1</v>
      </c>
      <c r="AS396" s="78" t="s">
        <v>1909</v>
      </c>
      <c r="AT396" s="78">
        <v>303</v>
      </c>
      <c r="AU396" s="83" t="s">
        <v>3559</v>
      </c>
      <c r="AV396" s="78" t="b">
        <v>0</v>
      </c>
      <c r="AW396" s="78" t="s">
        <v>3704</v>
      </c>
      <c r="AX396" s="83" t="s">
        <v>4097</v>
      </c>
      <c r="AY396" s="78" t="s">
        <v>66</v>
      </c>
      <c r="AZ396" s="78" t="str">
        <f>REPLACE(INDEX(GroupVertices[Group],MATCH(Vertices[[#This Row],[Vertex]],GroupVertices[Vertex],0)),1,1,"")</f>
        <v>1</v>
      </c>
      <c r="BA396" s="48"/>
      <c r="BB396" s="48"/>
      <c r="BC396" s="48"/>
      <c r="BD396" s="48"/>
      <c r="BE396" s="48"/>
      <c r="BF396" s="48"/>
      <c r="BG396" s="120" t="s">
        <v>5142</v>
      </c>
      <c r="BH396" s="120" t="s">
        <v>5142</v>
      </c>
      <c r="BI396" s="120" t="s">
        <v>5256</v>
      </c>
      <c r="BJ396" s="120" t="s">
        <v>5256</v>
      </c>
      <c r="BK396" s="120">
        <v>0</v>
      </c>
      <c r="BL396" s="123">
        <v>0</v>
      </c>
      <c r="BM396" s="120">
        <v>1</v>
      </c>
      <c r="BN396" s="123">
        <v>4.3478260869565215</v>
      </c>
      <c r="BO396" s="120">
        <v>0</v>
      </c>
      <c r="BP396" s="123">
        <v>0</v>
      </c>
      <c r="BQ396" s="120">
        <v>22</v>
      </c>
      <c r="BR396" s="123">
        <v>95.65217391304348</v>
      </c>
      <c r="BS396" s="120">
        <v>23</v>
      </c>
      <c r="BT396" s="2"/>
      <c r="BU396" s="3"/>
      <c r="BV396" s="3"/>
      <c r="BW396" s="3"/>
      <c r="BX396" s="3"/>
    </row>
    <row r="397" spans="1:76" ht="15">
      <c r="A397" s="64" t="s">
        <v>492</v>
      </c>
      <c r="B397" s="65"/>
      <c r="C397" s="65" t="s">
        <v>64</v>
      </c>
      <c r="D397" s="66">
        <v>162.24942404598653</v>
      </c>
      <c r="E397" s="68"/>
      <c r="F397" s="100" t="s">
        <v>1118</v>
      </c>
      <c r="G397" s="65"/>
      <c r="H397" s="69" t="s">
        <v>492</v>
      </c>
      <c r="I397" s="70"/>
      <c r="J397" s="70"/>
      <c r="K397" s="69" t="s">
        <v>4532</v>
      </c>
      <c r="L397" s="73">
        <v>1</v>
      </c>
      <c r="M397" s="74">
        <v>1684.4139404296875</v>
      </c>
      <c r="N397" s="74">
        <v>8162.25927734375</v>
      </c>
      <c r="O397" s="75"/>
      <c r="P397" s="76"/>
      <c r="Q397" s="76"/>
      <c r="R397" s="86"/>
      <c r="S397" s="48">
        <v>0</v>
      </c>
      <c r="T397" s="48">
        <v>2</v>
      </c>
      <c r="U397" s="49">
        <v>0</v>
      </c>
      <c r="V397" s="49">
        <v>0.002114</v>
      </c>
      <c r="W397" s="49">
        <v>0.009863</v>
      </c>
      <c r="X397" s="49">
        <v>0.558632</v>
      </c>
      <c r="Y397" s="49">
        <v>0.5</v>
      </c>
      <c r="Z397" s="49">
        <v>0</v>
      </c>
      <c r="AA397" s="71">
        <v>397</v>
      </c>
      <c r="AB397" s="71"/>
      <c r="AC397" s="72"/>
      <c r="AD397" s="78" t="s">
        <v>2372</v>
      </c>
      <c r="AE397" s="78">
        <v>762</v>
      </c>
      <c r="AF397" s="78">
        <v>716</v>
      </c>
      <c r="AG397" s="78">
        <v>9711</v>
      </c>
      <c r="AH397" s="78">
        <v>6233</v>
      </c>
      <c r="AI397" s="78"/>
      <c r="AJ397" s="83" t="s">
        <v>2748</v>
      </c>
      <c r="AK397" s="78" t="s">
        <v>3012</v>
      </c>
      <c r="AL397" s="83" t="s">
        <v>3188</v>
      </c>
      <c r="AM397" s="78"/>
      <c r="AN397" s="80">
        <v>42719.863333333335</v>
      </c>
      <c r="AO397" s="83" t="s">
        <v>3519</v>
      </c>
      <c r="AP397" s="78" t="b">
        <v>1</v>
      </c>
      <c r="AQ397" s="78" t="b">
        <v>0</v>
      </c>
      <c r="AR397" s="78" t="b">
        <v>1</v>
      </c>
      <c r="AS397" s="78" t="s">
        <v>1909</v>
      </c>
      <c r="AT397" s="78">
        <v>15</v>
      </c>
      <c r="AU397" s="78"/>
      <c r="AV397" s="78" t="b">
        <v>0</v>
      </c>
      <c r="AW397" s="78" t="s">
        <v>3704</v>
      </c>
      <c r="AX397" s="83" t="s">
        <v>4098</v>
      </c>
      <c r="AY397" s="78" t="s">
        <v>66</v>
      </c>
      <c r="AZ397" s="78" t="str">
        <f>REPLACE(INDEX(GroupVertices[Group],MATCH(Vertices[[#This Row],[Vertex]],GroupVertices[Vertex],0)),1,1,"")</f>
        <v>1</v>
      </c>
      <c r="BA397" s="48"/>
      <c r="BB397" s="48"/>
      <c r="BC397" s="48"/>
      <c r="BD397" s="48"/>
      <c r="BE397" s="48"/>
      <c r="BF397" s="48"/>
      <c r="BG397" s="120" t="s">
        <v>5142</v>
      </c>
      <c r="BH397" s="120" t="s">
        <v>5142</v>
      </c>
      <c r="BI397" s="120" t="s">
        <v>5256</v>
      </c>
      <c r="BJ397" s="120" t="s">
        <v>5256</v>
      </c>
      <c r="BK397" s="120">
        <v>0</v>
      </c>
      <c r="BL397" s="123">
        <v>0</v>
      </c>
      <c r="BM397" s="120">
        <v>1</v>
      </c>
      <c r="BN397" s="123">
        <v>4.3478260869565215</v>
      </c>
      <c r="BO397" s="120">
        <v>0</v>
      </c>
      <c r="BP397" s="123">
        <v>0</v>
      </c>
      <c r="BQ397" s="120">
        <v>22</v>
      </c>
      <c r="BR397" s="123">
        <v>95.65217391304348</v>
      </c>
      <c r="BS397" s="120">
        <v>23</v>
      </c>
      <c r="BT397" s="2"/>
      <c r="BU397" s="3"/>
      <c r="BV397" s="3"/>
      <c r="BW397" s="3"/>
      <c r="BX397" s="3"/>
    </row>
    <row r="398" spans="1:76" ht="15">
      <c r="A398" s="64" t="s">
        <v>493</v>
      </c>
      <c r="B398" s="65"/>
      <c r="C398" s="65" t="s">
        <v>64</v>
      </c>
      <c r="D398" s="66">
        <v>162.00313521845513</v>
      </c>
      <c r="E398" s="68"/>
      <c r="F398" s="100" t="s">
        <v>1119</v>
      </c>
      <c r="G398" s="65"/>
      <c r="H398" s="69" t="s">
        <v>493</v>
      </c>
      <c r="I398" s="70"/>
      <c r="J398" s="70"/>
      <c r="K398" s="69" t="s">
        <v>4533</v>
      </c>
      <c r="L398" s="73">
        <v>1</v>
      </c>
      <c r="M398" s="74">
        <v>5916.88671875</v>
      </c>
      <c r="N398" s="74">
        <v>8993.2177734375</v>
      </c>
      <c r="O398" s="75"/>
      <c r="P398" s="76"/>
      <c r="Q398" s="76"/>
      <c r="R398" s="86"/>
      <c r="S398" s="48">
        <v>1</v>
      </c>
      <c r="T398" s="48">
        <v>1</v>
      </c>
      <c r="U398" s="49">
        <v>0</v>
      </c>
      <c r="V398" s="49">
        <v>0</v>
      </c>
      <c r="W398" s="49">
        <v>0</v>
      </c>
      <c r="X398" s="49">
        <v>0.999999</v>
      </c>
      <c r="Y398" s="49">
        <v>0</v>
      </c>
      <c r="Z398" s="49" t="s">
        <v>5710</v>
      </c>
      <c r="AA398" s="71">
        <v>398</v>
      </c>
      <c r="AB398" s="71"/>
      <c r="AC398" s="72"/>
      <c r="AD398" s="78" t="s">
        <v>2373</v>
      </c>
      <c r="AE398" s="78">
        <v>0</v>
      </c>
      <c r="AF398" s="78">
        <v>9</v>
      </c>
      <c r="AG398" s="78">
        <v>51872</v>
      </c>
      <c r="AH398" s="78">
        <v>0</v>
      </c>
      <c r="AI398" s="78"/>
      <c r="AJ398" s="78"/>
      <c r="AK398" s="78"/>
      <c r="AL398" s="78"/>
      <c r="AM398" s="78"/>
      <c r="AN398" s="80">
        <v>42384.91458333333</v>
      </c>
      <c r="AO398" s="78"/>
      <c r="AP398" s="78" t="b">
        <v>1</v>
      </c>
      <c r="AQ398" s="78" t="b">
        <v>0</v>
      </c>
      <c r="AR398" s="78" t="b">
        <v>0</v>
      </c>
      <c r="AS398" s="78" t="s">
        <v>1909</v>
      </c>
      <c r="AT398" s="78">
        <v>1</v>
      </c>
      <c r="AU398" s="78"/>
      <c r="AV398" s="78" t="b">
        <v>0</v>
      </c>
      <c r="AW398" s="78" t="s">
        <v>3704</v>
      </c>
      <c r="AX398" s="83" t="s">
        <v>4099</v>
      </c>
      <c r="AY398" s="78" t="s">
        <v>66</v>
      </c>
      <c r="AZ398" s="78" t="str">
        <f>REPLACE(INDEX(GroupVertices[Group],MATCH(Vertices[[#This Row],[Vertex]],GroupVertices[Vertex],0)),1,1,"")</f>
        <v>5</v>
      </c>
      <c r="BA398" s="48"/>
      <c r="BB398" s="48"/>
      <c r="BC398" s="48"/>
      <c r="BD398" s="48"/>
      <c r="BE398" s="48"/>
      <c r="BF398" s="48"/>
      <c r="BG398" s="120" t="s">
        <v>4798</v>
      </c>
      <c r="BH398" s="120" t="s">
        <v>4798</v>
      </c>
      <c r="BI398" s="120" t="s">
        <v>4909</v>
      </c>
      <c r="BJ398" s="120" t="s">
        <v>4909</v>
      </c>
      <c r="BK398" s="120">
        <v>0</v>
      </c>
      <c r="BL398" s="123">
        <v>0</v>
      </c>
      <c r="BM398" s="120">
        <v>0</v>
      </c>
      <c r="BN398" s="123">
        <v>0</v>
      </c>
      <c r="BO398" s="120">
        <v>0</v>
      </c>
      <c r="BP398" s="123">
        <v>0</v>
      </c>
      <c r="BQ398" s="120">
        <v>12</v>
      </c>
      <c r="BR398" s="123">
        <v>100</v>
      </c>
      <c r="BS398" s="120">
        <v>12</v>
      </c>
      <c r="BT398" s="2"/>
      <c r="BU398" s="3"/>
      <c r="BV398" s="3"/>
      <c r="BW398" s="3"/>
      <c r="BX398" s="3"/>
    </row>
    <row r="399" spans="1:76" ht="15">
      <c r="A399" s="64" t="s">
        <v>494</v>
      </c>
      <c r="B399" s="65"/>
      <c r="C399" s="65" t="s">
        <v>64</v>
      </c>
      <c r="D399" s="66">
        <v>162.32327585848535</v>
      </c>
      <c r="E399" s="68"/>
      <c r="F399" s="100" t="s">
        <v>1120</v>
      </c>
      <c r="G399" s="65"/>
      <c r="H399" s="69" t="s">
        <v>494</v>
      </c>
      <c r="I399" s="70"/>
      <c r="J399" s="70"/>
      <c r="K399" s="69" t="s">
        <v>4534</v>
      </c>
      <c r="L399" s="73">
        <v>1</v>
      </c>
      <c r="M399" s="74">
        <v>608.657958984375</v>
      </c>
      <c r="N399" s="74">
        <v>7208.892578125</v>
      </c>
      <c r="O399" s="75"/>
      <c r="P399" s="76"/>
      <c r="Q399" s="76"/>
      <c r="R399" s="86"/>
      <c r="S399" s="48">
        <v>0</v>
      </c>
      <c r="T399" s="48">
        <v>2</v>
      </c>
      <c r="U399" s="49">
        <v>0</v>
      </c>
      <c r="V399" s="49">
        <v>0.002114</v>
      </c>
      <c r="W399" s="49">
        <v>0.009863</v>
      </c>
      <c r="X399" s="49">
        <v>0.558632</v>
      </c>
      <c r="Y399" s="49">
        <v>0.5</v>
      </c>
      <c r="Z399" s="49">
        <v>0</v>
      </c>
      <c r="AA399" s="71">
        <v>399</v>
      </c>
      <c r="AB399" s="71"/>
      <c r="AC399" s="72"/>
      <c r="AD399" s="78" t="s">
        <v>2374</v>
      </c>
      <c r="AE399" s="78">
        <v>1704</v>
      </c>
      <c r="AF399" s="78">
        <v>928</v>
      </c>
      <c r="AG399" s="78">
        <v>30469</v>
      </c>
      <c r="AH399" s="78">
        <v>6233</v>
      </c>
      <c r="AI399" s="78"/>
      <c r="AJ399" s="78" t="s">
        <v>2749</v>
      </c>
      <c r="AK399" s="78" t="s">
        <v>3013</v>
      </c>
      <c r="AL399" s="83" t="s">
        <v>3189</v>
      </c>
      <c r="AM399" s="78"/>
      <c r="AN399" s="80">
        <v>40001.12055555556</v>
      </c>
      <c r="AO399" s="83" t="s">
        <v>3520</v>
      </c>
      <c r="AP399" s="78" t="b">
        <v>0</v>
      </c>
      <c r="AQ399" s="78" t="b">
        <v>0</v>
      </c>
      <c r="AR399" s="78" t="b">
        <v>0</v>
      </c>
      <c r="AS399" s="78" t="s">
        <v>1909</v>
      </c>
      <c r="AT399" s="78">
        <v>9</v>
      </c>
      <c r="AU399" s="83" t="s">
        <v>3569</v>
      </c>
      <c r="AV399" s="78" t="b">
        <v>0</v>
      </c>
      <c r="AW399" s="78" t="s">
        <v>3704</v>
      </c>
      <c r="AX399" s="83" t="s">
        <v>4100</v>
      </c>
      <c r="AY399" s="78" t="s">
        <v>66</v>
      </c>
      <c r="AZ399" s="78" t="str">
        <f>REPLACE(INDEX(GroupVertices[Group],MATCH(Vertices[[#This Row],[Vertex]],GroupVertices[Vertex],0)),1,1,"")</f>
        <v>1</v>
      </c>
      <c r="BA399" s="48"/>
      <c r="BB399" s="48"/>
      <c r="BC399" s="48"/>
      <c r="BD399" s="48"/>
      <c r="BE399" s="48"/>
      <c r="BF399" s="48"/>
      <c r="BG399" s="120" t="s">
        <v>5142</v>
      </c>
      <c r="BH399" s="120" t="s">
        <v>5142</v>
      </c>
      <c r="BI399" s="120" t="s">
        <v>5256</v>
      </c>
      <c r="BJ399" s="120" t="s">
        <v>5256</v>
      </c>
      <c r="BK399" s="120">
        <v>0</v>
      </c>
      <c r="BL399" s="123">
        <v>0</v>
      </c>
      <c r="BM399" s="120">
        <v>1</v>
      </c>
      <c r="BN399" s="123">
        <v>4.3478260869565215</v>
      </c>
      <c r="BO399" s="120">
        <v>0</v>
      </c>
      <c r="BP399" s="123">
        <v>0</v>
      </c>
      <c r="BQ399" s="120">
        <v>22</v>
      </c>
      <c r="BR399" s="123">
        <v>95.65217391304348</v>
      </c>
      <c r="BS399" s="120">
        <v>23</v>
      </c>
      <c r="BT399" s="2"/>
      <c r="BU399" s="3"/>
      <c r="BV399" s="3"/>
      <c r="BW399" s="3"/>
      <c r="BX399" s="3"/>
    </row>
    <row r="400" spans="1:76" ht="15">
      <c r="A400" s="64" t="s">
        <v>495</v>
      </c>
      <c r="B400" s="65"/>
      <c r="C400" s="65" t="s">
        <v>64</v>
      </c>
      <c r="D400" s="66">
        <v>162.330591368214</v>
      </c>
      <c r="E400" s="68"/>
      <c r="F400" s="100" t="s">
        <v>1121</v>
      </c>
      <c r="G400" s="65"/>
      <c r="H400" s="69" t="s">
        <v>495</v>
      </c>
      <c r="I400" s="70"/>
      <c r="J400" s="70"/>
      <c r="K400" s="69" t="s">
        <v>4535</v>
      </c>
      <c r="L400" s="73">
        <v>1</v>
      </c>
      <c r="M400" s="74">
        <v>1225.10791015625</v>
      </c>
      <c r="N400" s="74">
        <v>9354.4345703125</v>
      </c>
      <c r="O400" s="75"/>
      <c r="P400" s="76"/>
      <c r="Q400" s="76"/>
      <c r="R400" s="86"/>
      <c r="S400" s="48">
        <v>0</v>
      </c>
      <c r="T400" s="48">
        <v>2</v>
      </c>
      <c r="U400" s="49">
        <v>0</v>
      </c>
      <c r="V400" s="49">
        <v>0.002114</v>
      </c>
      <c r="W400" s="49">
        <v>0.009863</v>
      </c>
      <c r="X400" s="49">
        <v>0.558632</v>
      </c>
      <c r="Y400" s="49">
        <v>0.5</v>
      </c>
      <c r="Z400" s="49">
        <v>0</v>
      </c>
      <c r="AA400" s="71">
        <v>400</v>
      </c>
      <c r="AB400" s="71"/>
      <c r="AC400" s="72"/>
      <c r="AD400" s="78" t="s">
        <v>2375</v>
      </c>
      <c r="AE400" s="78">
        <v>185</v>
      </c>
      <c r="AF400" s="78">
        <v>949</v>
      </c>
      <c r="AG400" s="78">
        <v>1168</v>
      </c>
      <c r="AH400" s="78">
        <v>924</v>
      </c>
      <c r="AI400" s="78"/>
      <c r="AJ400" s="78" t="s">
        <v>2750</v>
      </c>
      <c r="AK400" s="78" t="s">
        <v>3014</v>
      </c>
      <c r="AL400" s="78"/>
      <c r="AM400" s="78"/>
      <c r="AN400" s="80">
        <v>40927.7525</v>
      </c>
      <c r="AO400" s="78"/>
      <c r="AP400" s="78" t="b">
        <v>1</v>
      </c>
      <c r="AQ400" s="78" t="b">
        <v>0</v>
      </c>
      <c r="AR400" s="78" t="b">
        <v>1</v>
      </c>
      <c r="AS400" s="78" t="s">
        <v>1909</v>
      </c>
      <c r="AT400" s="78">
        <v>8</v>
      </c>
      <c r="AU400" s="83" t="s">
        <v>3559</v>
      </c>
      <c r="AV400" s="78" t="b">
        <v>0</v>
      </c>
      <c r="AW400" s="78" t="s">
        <v>3704</v>
      </c>
      <c r="AX400" s="83" t="s">
        <v>4101</v>
      </c>
      <c r="AY400" s="78" t="s">
        <v>66</v>
      </c>
      <c r="AZ400" s="78" t="str">
        <f>REPLACE(INDEX(GroupVertices[Group],MATCH(Vertices[[#This Row],[Vertex]],GroupVertices[Vertex],0)),1,1,"")</f>
        <v>1</v>
      </c>
      <c r="BA400" s="48"/>
      <c r="BB400" s="48"/>
      <c r="BC400" s="48"/>
      <c r="BD400" s="48"/>
      <c r="BE400" s="48"/>
      <c r="BF400" s="48"/>
      <c r="BG400" s="120" t="s">
        <v>5142</v>
      </c>
      <c r="BH400" s="120" t="s">
        <v>5142</v>
      </c>
      <c r="BI400" s="120" t="s">
        <v>5256</v>
      </c>
      <c r="BJ400" s="120" t="s">
        <v>5256</v>
      </c>
      <c r="BK400" s="120">
        <v>0</v>
      </c>
      <c r="BL400" s="123">
        <v>0</v>
      </c>
      <c r="BM400" s="120">
        <v>1</v>
      </c>
      <c r="BN400" s="123">
        <v>4.3478260869565215</v>
      </c>
      <c r="BO400" s="120">
        <v>0</v>
      </c>
      <c r="BP400" s="123">
        <v>0</v>
      </c>
      <c r="BQ400" s="120">
        <v>22</v>
      </c>
      <c r="BR400" s="123">
        <v>95.65217391304348</v>
      </c>
      <c r="BS400" s="120">
        <v>23</v>
      </c>
      <c r="BT400" s="2"/>
      <c r="BU400" s="3"/>
      <c r="BV400" s="3"/>
      <c r="BW400" s="3"/>
      <c r="BX400" s="3"/>
    </row>
    <row r="401" spans="1:76" ht="15">
      <c r="A401" s="64" t="s">
        <v>496</v>
      </c>
      <c r="B401" s="65"/>
      <c r="C401" s="65" t="s">
        <v>64</v>
      </c>
      <c r="D401" s="66">
        <v>162.0369259062494</v>
      </c>
      <c r="E401" s="68"/>
      <c r="F401" s="100" t="s">
        <v>1122</v>
      </c>
      <c r="G401" s="65"/>
      <c r="H401" s="69" t="s">
        <v>496</v>
      </c>
      <c r="I401" s="70"/>
      <c r="J401" s="70"/>
      <c r="K401" s="69" t="s">
        <v>4536</v>
      </c>
      <c r="L401" s="73">
        <v>1</v>
      </c>
      <c r="M401" s="74">
        <v>3529.37353515625</v>
      </c>
      <c r="N401" s="74">
        <v>6395.58447265625</v>
      </c>
      <c r="O401" s="75"/>
      <c r="P401" s="76"/>
      <c r="Q401" s="76"/>
      <c r="R401" s="86"/>
      <c r="S401" s="48">
        <v>0</v>
      </c>
      <c r="T401" s="48">
        <v>2</v>
      </c>
      <c r="U401" s="49">
        <v>0</v>
      </c>
      <c r="V401" s="49">
        <v>0.002114</v>
      </c>
      <c r="W401" s="49">
        <v>0.009863</v>
      </c>
      <c r="X401" s="49">
        <v>0.558632</v>
      </c>
      <c r="Y401" s="49">
        <v>0.5</v>
      </c>
      <c r="Z401" s="49">
        <v>0</v>
      </c>
      <c r="AA401" s="71">
        <v>401</v>
      </c>
      <c r="AB401" s="71"/>
      <c r="AC401" s="72"/>
      <c r="AD401" s="78" t="s">
        <v>2376</v>
      </c>
      <c r="AE401" s="78">
        <v>189</v>
      </c>
      <c r="AF401" s="78">
        <v>106</v>
      </c>
      <c r="AG401" s="78">
        <v>597</v>
      </c>
      <c r="AH401" s="78">
        <v>1399</v>
      </c>
      <c r="AI401" s="78"/>
      <c r="AJ401" s="78" t="s">
        <v>2751</v>
      </c>
      <c r="AK401" s="78" t="s">
        <v>3015</v>
      </c>
      <c r="AL401" s="83" t="s">
        <v>3190</v>
      </c>
      <c r="AM401" s="78"/>
      <c r="AN401" s="80">
        <v>41283.83907407407</v>
      </c>
      <c r="AO401" s="83" t="s">
        <v>3521</v>
      </c>
      <c r="AP401" s="78" t="b">
        <v>1</v>
      </c>
      <c r="AQ401" s="78" t="b">
        <v>0</v>
      </c>
      <c r="AR401" s="78" t="b">
        <v>0</v>
      </c>
      <c r="AS401" s="78" t="s">
        <v>1909</v>
      </c>
      <c r="AT401" s="78">
        <v>0</v>
      </c>
      <c r="AU401" s="83" t="s">
        <v>3559</v>
      </c>
      <c r="AV401" s="78" t="b">
        <v>0</v>
      </c>
      <c r="AW401" s="78" t="s">
        <v>3704</v>
      </c>
      <c r="AX401" s="83" t="s">
        <v>4102</v>
      </c>
      <c r="AY401" s="78" t="s">
        <v>66</v>
      </c>
      <c r="AZ401" s="78" t="str">
        <f>REPLACE(INDEX(GroupVertices[Group],MATCH(Vertices[[#This Row],[Vertex]],GroupVertices[Vertex],0)),1,1,"")</f>
        <v>1</v>
      </c>
      <c r="BA401" s="48"/>
      <c r="BB401" s="48"/>
      <c r="BC401" s="48"/>
      <c r="BD401" s="48"/>
      <c r="BE401" s="48"/>
      <c r="BF401" s="48"/>
      <c r="BG401" s="120" t="s">
        <v>5142</v>
      </c>
      <c r="BH401" s="120" t="s">
        <v>5142</v>
      </c>
      <c r="BI401" s="120" t="s">
        <v>5256</v>
      </c>
      <c r="BJ401" s="120" t="s">
        <v>5256</v>
      </c>
      <c r="BK401" s="120">
        <v>0</v>
      </c>
      <c r="BL401" s="123">
        <v>0</v>
      </c>
      <c r="BM401" s="120">
        <v>1</v>
      </c>
      <c r="BN401" s="123">
        <v>4.3478260869565215</v>
      </c>
      <c r="BO401" s="120">
        <v>0</v>
      </c>
      <c r="BP401" s="123">
        <v>0</v>
      </c>
      <c r="BQ401" s="120">
        <v>22</v>
      </c>
      <c r="BR401" s="123">
        <v>95.65217391304348</v>
      </c>
      <c r="BS401" s="120">
        <v>23</v>
      </c>
      <c r="BT401" s="2"/>
      <c r="BU401" s="3"/>
      <c r="BV401" s="3"/>
      <c r="BW401" s="3"/>
      <c r="BX401" s="3"/>
    </row>
    <row r="402" spans="1:76" ht="15">
      <c r="A402" s="64" t="s">
        <v>497</v>
      </c>
      <c r="B402" s="65"/>
      <c r="C402" s="65" t="s">
        <v>64</v>
      </c>
      <c r="D402" s="66">
        <v>162.7893783354825</v>
      </c>
      <c r="E402" s="68"/>
      <c r="F402" s="100" t="s">
        <v>1123</v>
      </c>
      <c r="G402" s="65"/>
      <c r="H402" s="69" t="s">
        <v>497</v>
      </c>
      <c r="I402" s="70"/>
      <c r="J402" s="70"/>
      <c r="K402" s="69" t="s">
        <v>4537</v>
      </c>
      <c r="L402" s="73">
        <v>1</v>
      </c>
      <c r="M402" s="74">
        <v>204.37164306640625</v>
      </c>
      <c r="N402" s="74">
        <v>6636.18212890625</v>
      </c>
      <c r="O402" s="75"/>
      <c r="P402" s="76"/>
      <c r="Q402" s="76"/>
      <c r="R402" s="86"/>
      <c r="S402" s="48">
        <v>0</v>
      </c>
      <c r="T402" s="48">
        <v>2</v>
      </c>
      <c r="U402" s="49">
        <v>0</v>
      </c>
      <c r="V402" s="49">
        <v>0.002114</v>
      </c>
      <c r="W402" s="49">
        <v>0.009863</v>
      </c>
      <c r="X402" s="49">
        <v>0.558632</v>
      </c>
      <c r="Y402" s="49">
        <v>0.5</v>
      </c>
      <c r="Z402" s="49">
        <v>0</v>
      </c>
      <c r="AA402" s="71">
        <v>402</v>
      </c>
      <c r="AB402" s="71"/>
      <c r="AC402" s="72"/>
      <c r="AD402" s="78" t="s">
        <v>2377</v>
      </c>
      <c r="AE402" s="78">
        <v>4854</v>
      </c>
      <c r="AF402" s="78">
        <v>2266</v>
      </c>
      <c r="AG402" s="78">
        <v>146618</v>
      </c>
      <c r="AH402" s="78">
        <v>77925</v>
      </c>
      <c r="AI402" s="78"/>
      <c r="AJ402" s="78" t="s">
        <v>2752</v>
      </c>
      <c r="AK402" s="78" t="s">
        <v>3016</v>
      </c>
      <c r="AL402" s="78"/>
      <c r="AM402" s="78"/>
      <c r="AN402" s="80">
        <v>40296.640127314815</v>
      </c>
      <c r="AO402" s="83" t="s">
        <v>3522</v>
      </c>
      <c r="AP402" s="78" t="b">
        <v>0</v>
      </c>
      <c r="AQ402" s="78" t="b">
        <v>0</v>
      </c>
      <c r="AR402" s="78" t="b">
        <v>1</v>
      </c>
      <c r="AS402" s="78" t="s">
        <v>1909</v>
      </c>
      <c r="AT402" s="78">
        <v>236</v>
      </c>
      <c r="AU402" s="83" t="s">
        <v>3565</v>
      </c>
      <c r="AV402" s="78" t="b">
        <v>0</v>
      </c>
      <c r="AW402" s="78" t="s">
        <v>3704</v>
      </c>
      <c r="AX402" s="83" t="s">
        <v>4103</v>
      </c>
      <c r="AY402" s="78" t="s">
        <v>66</v>
      </c>
      <c r="AZ402" s="78" t="str">
        <f>REPLACE(INDEX(GroupVertices[Group],MATCH(Vertices[[#This Row],[Vertex]],GroupVertices[Vertex],0)),1,1,"")</f>
        <v>1</v>
      </c>
      <c r="BA402" s="48"/>
      <c r="BB402" s="48"/>
      <c r="BC402" s="48"/>
      <c r="BD402" s="48"/>
      <c r="BE402" s="48"/>
      <c r="BF402" s="48"/>
      <c r="BG402" s="120" t="s">
        <v>5142</v>
      </c>
      <c r="BH402" s="120" t="s">
        <v>5142</v>
      </c>
      <c r="BI402" s="120" t="s">
        <v>5256</v>
      </c>
      <c r="BJ402" s="120" t="s">
        <v>5256</v>
      </c>
      <c r="BK402" s="120">
        <v>0</v>
      </c>
      <c r="BL402" s="123">
        <v>0</v>
      </c>
      <c r="BM402" s="120">
        <v>1</v>
      </c>
      <c r="BN402" s="123">
        <v>4.3478260869565215</v>
      </c>
      <c r="BO402" s="120">
        <v>0</v>
      </c>
      <c r="BP402" s="123">
        <v>0</v>
      </c>
      <c r="BQ402" s="120">
        <v>22</v>
      </c>
      <c r="BR402" s="123">
        <v>95.65217391304348</v>
      </c>
      <c r="BS402" s="120">
        <v>23</v>
      </c>
      <c r="BT402" s="2"/>
      <c r="BU402" s="3"/>
      <c r="BV402" s="3"/>
      <c r="BW402" s="3"/>
      <c r="BX402" s="3"/>
    </row>
    <row r="403" spans="1:76" ht="15">
      <c r="A403" s="64" t="s">
        <v>498</v>
      </c>
      <c r="B403" s="65"/>
      <c r="C403" s="65" t="s">
        <v>64</v>
      </c>
      <c r="D403" s="66">
        <v>162.00383193366739</v>
      </c>
      <c r="E403" s="68"/>
      <c r="F403" s="100" t="s">
        <v>938</v>
      </c>
      <c r="G403" s="65"/>
      <c r="H403" s="69" t="s">
        <v>498</v>
      </c>
      <c r="I403" s="70"/>
      <c r="J403" s="70"/>
      <c r="K403" s="69" t="s">
        <v>4538</v>
      </c>
      <c r="L403" s="73">
        <v>1</v>
      </c>
      <c r="M403" s="74">
        <v>1080.7442626953125</v>
      </c>
      <c r="N403" s="74">
        <v>8349.8818359375</v>
      </c>
      <c r="O403" s="75"/>
      <c r="P403" s="76"/>
      <c r="Q403" s="76"/>
      <c r="R403" s="86"/>
      <c r="S403" s="48">
        <v>0</v>
      </c>
      <c r="T403" s="48">
        <v>2</v>
      </c>
      <c r="U403" s="49">
        <v>0</v>
      </c>
      <c r="V403" s="49">
        <v>0.002114</v>
      </c>
      <c r="W403" s="49">
        <v>0.009863</v>
      </c>
      <c r="X403" s="49">
        <v>0.558632</v>
      </c>
      <c r="Y403" s="49">
        <v>0.5</v>
      </c>
      <c r="Z403" s="49">
        <v>0</v>
      </c>
      <c r="AA403" s="71">
        <v>403</v>
      </c>
      <c r="AB403" s="71"/>
      <c r="AC403" s="72"/>
      <c r="AD403" s="78" t="s">
        <v>2378</v>
      </c>
      <c r="AE403" s="78">
        <v>50</v>
      </c>
      <c r="AF403" s="78">
        <v>11</v>
      </c>
      <c r="AG403" s="78">
        <v>270</v>
      </c>
      <c r="AH403" s="78">
        <v>2638</v>
      </c>
      <c r="AI403" s="78"/>
      <c r="AJ403" s="78"/>
      <c r="AK403" s="78" t="s">
        <v>3017</v>
      </c>
      <c r="AL403" s="78"/>
      <c r="AM403" s="78"/>
      <c r="AN403" s="80">
        <v>43002.95795138889</v>
      </c>
      <c r="AO403" s="78"/>
      <c r="AP403" s="78" t="b">
        <v>1</v>
      </c>
      <c r="AQ403" s="78" t="b">
        <v>1</v>
      </c>
      <c r="AR403" s="78" t="b">
        <v>0</v>
      </c>
      <c r="AS403" s="78" t="s">
        <v>1909</v>
      </c>
      <c r="AT403" s="78">
        <v>0</v>
      </c>
      <c r="AU403" s="78"/>
      <c r="AV403" s="78" t="b">
        <v>0</v>
      </c>
      <c r="AW403" s="78" t="s">
        <v>3704</v>
      </c>
      <c r="AX403" s="83" t="s">
        <v>4104</v>
      </c>
      <c r="AY403" s="78" t="s">
        <v>66</v>
      </c>
      <c r="AZ403" s="78" t="str">
        <f>REPLACE(INDEX(GroupVertices[Group],MATCH(Vertices[[#This Row],[Vertex]],GroupVertices[Vertex],0)),1,1,"")</f>
        <v>1</v>
      </c>
      <c r="BA403" s="48"/>
      <c r="BB403" s="48"/>
      <c r="BC403" s="48"/>
      <c r="BD403" s="48"/>
      <c r="BE403" s="48"/>
      <c r="BF403" s="48"/>
      <c r="BG403" s="120" t="s">
        <v>5142</v>
      </c>
      <c r="BH403" s="120" t="s">
        <v>5142</v>
      </c>
      <c r="BI403" s="120" t="s">
        <v>5256</v>
      </c>
      <c r="BJ403" s="120" t="s">
        <v>5256</v>
      </c>
      <c r="BK403" s="120">
        <v>0</v>
      </c>
      <c r="BL403" s="123">
        <v>0</v>
      </c>
      <c r="BM403" s="120">
        <v>1</v>
      </c>
      <c r="BN403" s="123">
        <v>4.3478260869565215</v>
      </c>
      <c r="BO403" s="120">
        <v>0</v>
      </c>
      <c r="BP403" s="123">
        <v>0</v>
      </c>
      <c r="BQ403" s="120">
        <v>22</v>
      </c>
      <c r="BR403" s="123">
        <v>95.65217391304348</v>
      </c>
      <c r="BS403" s="120">
        <v>23</v>
      </c>
      <c r="BT403" s="2"/>
      <c r="BU403" s="3"/>
      <c r="BV403" s="3"/>
      <c r="BW403" s="3"/>
      <c r="BX403" s="3"/>
    </row>
    <row r="404" spans="1:76" ht="15">
      <c r="A404" s="64" t="s">
        <v>499</v>
      </c>
      <c r="B404" s="65"/>
      <c r="C404" s="65" t="s">
        <v>64</v>
      </c>
      <c r="D404" s="66">
        <v>162.11217114917272</v>
      </c>
      <c r="E404" s="68"/>
      <c r="F404" s="100" t="s">
        <v>1124</v>
      </c>
      <c r="G404" s="65"/>
      <c r="H404" s="69" t="s">
        <v>499</v>
      </c>
      <c r="I404" s="70"/>
      <c r="J404" s="70"/>
      <c r="K404" s="69" t="s">
        <v>4539</v>
      </c>
      <c r="L404" s="73">
        <v>1</v>
      </c>
      <c r="M404" s="74">
        <v>278.5264892578125</v>
      </c>
      <c r="N404" s="74">
        <v>6091.35009765625</v>
      </c>
      <c r="O404" s="75"/>
      <c r="P404" s="76"/>
      <c r="Q404" s="76"/>
      <c r="R404" s="86"/>
      <c r="S404" s="48">
        <v>0</v>
      </c>
      <c r="T404" s="48">
        <v>2</v>
      </c>
      <c r="U404" s="49">
        <v>0</v>
      </c>
      <c r="V404" s="49">
        <v>0.002114</v>
      </c>
      <c r="W404" s="49">
        <v>0.009863</v>
      </c>
      <c r="X404" s="49">
        <v>0.558632</v>
      </c>
      <c r="Y404" s="49">
        <v>0.5</v>
      </c>
      <c r="Z404" s="49">
        <v>0</v>
      </c>
      <c r="AA404" s="71">
        <v>404</v>
      </c>
      <c r="AB404" s="71"/>
      <c r="AC404" s="72"/>
      <c r="AD404" s="78" t="s">
        <v>2379</v>
      </c>
      <c r="AE404" s="78">
        <v>262</v>
      </c>
      <c r="AF404" s="78">
        <v>322</v>
      </c>
      <c r="AG404" s="78">
        <v>1623</v>
      </c>
      <c r="AH404" s="78">
        <v>1867</v>
      </c>
      <c r="AI404" s="78"/>
      <c r="AJ404" s="78" t="s">
        <v>2753</v>
      </c>
      <c r="AK404" s="78" t="s">
        <v>3018</v>
      </c>
      <c r="AL404" s="78"/>
      <c r="AM404" s="78"/>
      <c r="AN404" s="80">
        <v>41985.11375</v>
      </c>
      <c r="AO404" s="78"/>
      <c r="AP404" s="78" t="b">
        <v>1</v>
      </c>
      <c r="AQ404" s="78" t="b">
        <v>0</v>
      </c>
      <c r="AR404" s="78" t="b">
        <v>1</v>
      </c>
      <c r="AS404" s="78" t="s">
        <v>1909</v>
      </c>
      <c r="AT404" s="78">
        <v>12</v>
      </c>
      <c r="AU404" s="83" t="s">
        <v>3559</v>
      </c>
      <c r="AV404" s="78" t="b">
        <v>0</v>
      </c>
      <c r="AW404" s="78" t="s">
        <v>3704</v>
      </c>
      <c r="AX404" s="83" t="s">
        <v>4105</v>
      </c>
      <c r="AY404" s="78" t="s">
        <v>66</v>
      </c>
      <c r="AZ404" s="78" t="str">
        <f>REPLACE(INDEX(GroupVertices[Group],MATCH(Vertices[[#This Row],[Vertex]],GroupVertices[Vertex],0)),1,1,"")</f>
        <v>1</v>
      </c>
      <c r="BA404" s="48"/>
      <c r="BB404" s="48"/>
      <c r="BC404" s="48"/>
      <c r="BD404" s="48"/>
      <c r="BE404" s="48"/>
      <c r="BF404" s="48"/>
      <c r="BG404" s="120" t="s">
        <v>5142</v>
      </c>
      <c r="BH404" s="120" t="s">
        <v>5142</v>
      </c>
      <c r="BI404" s="120" t="s">
        <v>5256</v>
      </c>
      <c r="BJ404" s="120" t="s">
        <v>5256</v>
      </c>
      <c r="BK404" s="120">
        <v>0</v>
      </c>
      <c r="BL404" s="123">
        <v>0</v>
      </c>
      <c r="BM404" s="120">
        <v>1</v>
      </c>
      <c r="BN404" s="123">
        <v>4.3478260869565215</v>
      </c>
      <c r="BO404" s="120">
        <v>0</v>
      </c>
      <c r="BP404" s="123">
        <v>0</v>
      </c>
      <c r="BQ404" s="120">
        <v>22</v>
      </c>
      <c r="BR404" s="123">
        <v>95.65217391304348</v>
      </c>
      <c r="BS404" s="120">
        <v>23</v>
      </c>
      <c r="BT404" s="2"/>
      <c r="BU404" s="3"/>
      <c r="BV404" s="3"/>
      <c r="BW404" s="3"/>
      <c r="BX404" s="3"/>
    </row>
    <row r="405" spans="1:76" ht="15">
      <c r="A405" s="64" t="s">
        <v>500</v>
      </c>
      <c r="B405" s="65"/>
      <c r="C405" s="65" t="s">
        <v>64</v>
      </c>
      <c r="D405" s="66">
        <v>162.02543010524724</v>
      </c>
      <c r="E405" s="68"/>
      <c r="F405" s="100" t="s">
        <v>1125</v>
      </c>
      <c r="G405" s="65"/>
      <c r="H405" s="69" t="s">
        <v>500</v>
      </c>
      <c r="I405" s="70"/>
      <c r="J405" s="70"/>
      <c r="K405" s="69" t="s">
        <v>4540</v>
      </c>
      <c r="L405" s="73">
        <v>1</v>
      </c>
      <c r="M405" s="74">
        <v>3568.744873046875</v>
      </c>
      <c r="N405" s="74">
        <v>8123.306640625</v>
      </c>
      <c r="O405" s="75"/>
      <c r="P405" s="76"/>
      <c r="Q405" s="76"/>
      <c r="R405" s="86"/>
      <c r="S405" s="48">
        <v>0</v>
      </c>
      <c r="T405" s="48">
        <v>2</v>
      </c>
      <c r="U405" s="49">
        <v>0</v>
      </c>
      <c r="V405" s="49">
        <v>0.002114</v>
      </c>
      <c r="W405" s="49">
        <v>0.009863</v>
      </c>
      <c r="X405" s="49">
        <v>0.558632</v>
      </c>
      <c r="Y405" s="49">
        <v>0.5</v>
      </c>
      <c r="Z405" s="49">
        <v>0</v>
      </c>
      <c r="AA405" s="71">
        <v>405</v>
      </c>
      <c r="AB405" s="71"/>
      <c r="AC405" s="72"/>
      <c r="AD405" s="78" t="s">
        <v>2380</v>
      </c>
      <c r="AE405" s="78">
        <v>371</v>
      </c>
      <c r="AF405" s="78">
        <v>73</v>
      </c>
      <c r="AG405" s="78">
        <v>948</v>
      </c>
      <c r="AH405" s="78">
        <v>649</v>
      </c>
      <c r="AI405" s="78"/>
      <c r="AJ405" s="78"/>
      <c r="AK405" s="78"/>
      <c r="AL405" s="78"/>
      <c r="AM405" s="78"/>
      <c r="AN405" s="80">
        <v>42618.67791666667</v>
      </c>
      <c r="AO405" s="83" t="s">
        <v>3523</v>
      </c>
      <c r="AP405" s="78" t="b">
        <v>1</v>
      </c>
      <c r="AQ405" s="78" t="b">
        <v>0</v>
      </c>
      <c r="AR405" s="78" t="b">
        <v>0</v>
      </c>
      <c r="AS405" s="78" t="s">
        <v>1909</v>
      </c>
      <c r="AT405" s="78">
        <v>2</v>
      </c>
      <c r="AU405" s="78"/>
      <c r="AV405" s="78" t="b">
        <v>0</v>
      </c>
      <c r="AW405" s="78" t="s">
        <v>3704</v>
      </c>
      <c r="AX405" s="83" t="s">
        <v>4106</v>
      </c>
      <c r="AY405" s="78" t="s">
        <v>66</v>
      </c>
      <c r="AZ405" s="78" t="str">
        <f>REPLACE(INDEX(GroupVertices[Group],MATCH(Vertices[[#This Row],[Vertex]],GroupVertices[Vertex],0)),1,1,"")</f>
        <v>1</v>
      </c>
      <c r="BA405" s="48"/>
      <c r="BB405" s="48"/>
      <c r="BC405" s="48"/>
      <c r="BD405" s="48"/>
      <c r="BE405" s="48"/>
      <c r="BF405" s="48"/>
      <c r="BG405" s="120" t="s">
        <v>5142</v>
      </c>
      <c r="BH405" s="120" t="s">
        <v>5142</v>
      </c>
      <c r="BI405" s="120" t="s">
        <v>5256</v>
      </c>
      <c r="BJ405" s="120" t="s">
        <v>5256</v>
      </c>
      <c r="BK405" s="120">
        <v>0</v>
      </c>
      <c r="BL405" s="123">
        <v>0</v>
      </c>
      <c r="BM405" s="120">
        <v>1</v>
      </c>
      <c r="BN405" s="123">
        <v>4.3478260869565215</v>
      </c>
      <c r="BO405" s="120">
        <v>0</v>
      </c>
      <c r="BP405" s="123">
        <v>0</v>
      </c>
      <c r="BQ405" s="120">
        <v>22</v>
      </c>
      <c r="BR405" s="123">
        <v>95.65217391304348</v>
      </c>
      <c r="BS405" s="120">
        <v>23</v>
      </c>
      <c r="BT405" s="2"/>
      <c r="BU405" s="3"/>
      <c r="BV405" s="3"/>
      <c r="BW405" s="3"/>
      <c r="BX405" s="3"/>
    </row>
    <row r="406" spans="1:76" ht="15">
      <c r="A406" s="64" t="s">
        <v>501</v>
      </c>
      <c r="B406" s="65"/>
      <c r="C406" s="65" t="s">
        <v>64</v>
      </c>
      <c r="D406" s="66">
        <v>162.09788848732154</v>
      </c>
      <c r="E406" s="68"/>
      <c r="F406" s="100" t="s">
        <v>1126</v>
      </c>
      <c r="G406" s="65"/>
      <c r="H406" s="69" t="s">
        <v>501</v>
      </c>
      <c r="I406" s="70"/>
      <c r="J406" s="70"/>
      <c r="K406" s="69" t="s">
        <v>4541</v>
      </c>
      <c r="L406" s="73">
        <v>1</v>
      </c>
      <c r="M406" s="74">
        <v>1202.1685791015625</v>
      </c>
      <c r="N406" s="74">
        <v>8712.58203125</v>
      </c>
      <c r="O406" s="75"/>
      <c r="P406" s="76"/>
      <c r="Q406" s="76"/>
      <c r="R406" s="86"/>
      <c r="S406" s="48">
        <v>0</v>
      </c>
      <c r="T406" s="48">
        <v>2</v>
      </c>
      <c r="U406" s="49">
        <v>0</v>
      </c>
      <c r="V406" s="49">
        <v>0.002114</v>
      </c>
      <c r="W406" s="49">
        <v>0.009863</v>
      </c>
      <c r="X406" s="49">
        <v>0.558632</v>
      </c>
      <c r="Y406" s="49">
        <v>0.5</v>
      </c>
      <c r="Z406" s="49">
        <v>0</v>
      </c>
      <c r="AA406" s="71">
        <v>406</v>
      </c>
      <c r="AB406" s="71"/>
      <c r="AC406" s="72"/>
      <c r="AD406" s="78" t="s">
        <v>2381</v>
      </c>
      <c r="AE406" s="78">
        <v>204</v>
      </c>
      <c r="AF406" s="78">
        <v>281</v>
      </c>
      <c r="AG406" s="78">
        <v>918</v>
      </c>
      <c r="AH406" s="78">
        <v>924</v>
      </c>
      <c r="AI406" s="78"/>
      <c r="AJ406" s="78" t="s">
        <v>2754</v>
      </c>
      <c r="AK406" s="78" t="s">
        <v>3019</v>
      </c>
      <c r="AL406" s="78"/>
      <c r="AM406" s="78"/>
      <c r="AN406" s="80">
        <v>43178.934745370374</v>
      </c>
      <c r="AO406" s="83" t="s">
        <v>3524</v>
      </c>
      <c r="AP406" s="78" t="b">
        <v>0</v>
      </c>
      <c r="AQ406" s="78" t="b">
        <v>0</v>
      </c>
      <c r="AR406" s="78" t="b">
        <v>0</v>
      </c>
      <c r="AS406" s="78" t="s">
        <v>1909</v>
      </c>
      <c r="AT406" s="78">
        <v>2</v>
      </c>
      <c r="AU406" s="83" t="s">
        <v>3559</v>
      </c>
      <c r="AV406" s="78" t="b">
        <v>0</v>
      </c>
      <c r="AW406" s="78" t="s">
        <v>3704</v>
      </c>
      <c r="AX406" s="83" t="s">
        <v>4107</v>
      </c>
      <c r="AY406" s="78" t="s">
        <v>66</v>
      </c>
      <c r="AZ406" s="78" t="str">
        <f>REPLACE(INDEX(GroupVertices[Group],MATCH(Vertices[[#This Row],[Vertex]],GroupVertices[Vertex],0)),1,1,"")</f>
        <v>1</v>
      </c>
      <c r="BA406" s="48"/>
      <c r="BB406" s="48"/>
      <c r="BC406" s="48"/>
      <c r="BD406" s="48"/>
      <c r="BE406" s="48"/>
      <c r="BF406" s="48"/>
      <c r="BG406" s="120" t="s">
        <v>5142</v>
      </c>
      <c r="BH406" s="120" t="s">
        <v>5142</v>
      </c>
      <c r="BI406" s="120" t="s">
        <v>5256</v>
      </c>
      <c r="BJ406" s="120" t="s">
        <v>5256</v>
      </c>
      <c r="BK406" s="120">
        <v>0</v>
      </c>
      <c r="BL406" s="123">
        <v>0</v>
      </c>
      <c r="BM406" s="120">
        <v>1</v>
      </c>
      <c r="BN406" s="123">
        <v>4.3478260869565215</v>
      </c>
      <c r="BO406" s="120">
        <v>0</v>
      </c>
      <c r="BP406" s="123">
        <v>0</v>
      </c>
      <c r="BQ406" s="120">
        <v>22</v>
      </c>
      <c r="BR406" s="123">
        <v>95.65217391304348</v>
      </c>
      <c r="BS406" s="120">
        <v>23</v>
      </c>
      <c r="BT406" s="2"/>
      <c r="BU406" s="3"/>
      <c r="BV406" s="3"/>
      <c r="BW406" s="3"/>
      <c r="BX406" s="3"/>
    </row>
    <row r="407" spans="1:76" ht="15">
      <c r="A407" s="64" t="s">
        <v>503</v>
      </c>
      <c r="B407" s="65"/>
      <c r="C407" s="65" t="s">
        <v>64</v>
      </c>
      <c r="D407" s="66">
        <v>163.53416689738083</v>
      </c>
      <c r="E407" s="68"/>
      <c r="F407" s="100" t="s">
        <v>1128</v>
      </c>
      <c r="G407" s="65"/>
      <c r="H407" s="69" t="s">
        <v>503</v>
      </c>
      <c r="I407" s="70"/>
      <c r="J407" s="70"/>
      <c r="K407" s="69" t="s">
        <v>4542</v>
      </c>
      <c r="L407" s="73">
        <v>1</v>
      </c>
      <c r="M407" s="74">
        <v>1414.212646484375</v>
      </c>
      <c r="N407" s="74">
        <v>8558.212890625</v>
      </c>
      <c r="O407" s="75"/>
      <c r="P407" s="76"/>
      <c r="Q407" s="76"/>
      <c r="R407" s="86"/>
      <c r="S407" s="48">
        <v>0</v>
      </c>
      <c r="T407" s="48">
        <v>2</v>
      </c>
      <c r="U407" s="49">
        <v>0</v>
      </c>
      <c r="V407" s="49">
        <v>0.002114</v>
      </c>
      <c r="W407" s="49">
        <v>0.009863</v>
      </c>
      <c r="X407" s="49">
        <v>0.558632</v>
      </c>
      <c r="Y407" s="49">
        <v>0.5</v>
      </c>
      <c r="Z407" s="49">
        <v>0</v>
      </c>
      <c r="AA407" s="71">
        <v>407</v>
      </c>
      <c r="AB407" s="71"/>
      <c r="AC407" s="72"/>
      <c r="AD407" s="78" t="s">
        <v>503</v>
      </c>
      <c r="AE407" s="78">
        <v>4499</v>
      </c>
      <c r="AF407" s="78">
        <v>4404</v>
      </c>
      <c r="AG407" s="78">
        <v>15639</v>
      </c>
      <c r="AH407" s="78">
        <v>92399</v>
      </c>
      <c r="AI407" s="78"/>
      <c r="AJ407" s="78"/>
      <c r="AK407" s="78" t="s">
        <v>3020</v>
      </c>
      <c r="AL407" s="83" t="s">
        <v>3191</v>
      </c>
      <c r="AM407" s="78"/>
      <c r="AN407" s="80">
        <v>39540.9444212963</v>
      </c>
      <c r="AO407" s="78"/>
      <c r="AP407" s="78" t="b">
        <v>0</v>
      </c>
      <c r="AQ407" s="78" t="b">
        <v>0</v>
      </c>
      <c r="AR407" s="78" t="b">
        <v>1</v>
      </c>
      <c r="AS407" s="78" t="s">
        <v>1909</v>
      </c>
      <c r="AT407" s="78">
        <v>158</v>
      </c>
      <c r="AU407" s="83" t="s">
        <v>3559</v>
      </c>
      <c r="AV407" s="78" t="b">
        <v>0</v>
      </c>
      <c r="AW407" s="78" t="s">
        <v>3704</v>
      </c>
      <c r="AX407" s="83" t="s">
        <v>4108</v>
      </c>
      <c r="AY407" s="78" t="s">
        <v>66</v>
      </c>
      <c r="AZ407" s="78" t="str">
        <f>REPLACE(INDEX(GroupVertices[Group],MATCH(Vertices[[#This Row],[Vertex]],GroupVertices[Vertex],0)),1,1,"")</f>
        <v>1</v>
      </c>
      <c r="BA407" s="48"/>
      <c r="BB407" s="48"/>
      <c r="BC407" s="48"/>
      <c r="BD407" s="48"/>
      <c r="BE407" s="48"/>
      <c r="BF407" s="48"/>
      <c r="BG407" s="120" t="s">
        <v>5142</v>
      </c>
      <c r="BH407" s="120" t="s">
        <v>5142</v>
      </c>
      <c r="BI407" s="120" t="s">
        <v>5256</v>
      </c>
      <c r="BJ407" s="120" t="s">
        <v>5256</v>
      </c>
      <c r="BK407" s="120">
        <v>0</v>
      </c>
      <c r="BL407" s="123">
        <v>0</v>
      </c>
      <c r="BM407" s="120">
        <v>1</v>
      </c>
      <c r="BN407" s="123">
        <v>4.3478260869565215</v>
      </c>
      <c r="BO407" s="120">
        <v>0</v>
      </c>
      <c r="BP407" s="123">
        <v>0</v>
      </c>
      <c r="BQ407" s="120">
        <v>22</v>
      </c>
      <c r="BR407" s="123">
        <v>95.65217391304348</v>
      </c>
      <c r="BS407" s="120">
        <v>23</v>
      </c>
      <c r="BT407" s="2"/>
      <c r="BU407" s="3"/>
      <c r="BV407" s="3"/>
      <c r="BW407" s="3"/>
      <c r="BX407" s="3"/>
    </row>
    <row r="408" spans="1:76" ht="15">
      <c r="A408" s="64" t="s">
        <v>504</v>
      </c>
      <c r="B408" s="65"/>
      <c r="C408" s="65" t="s">
        <v>64</v>
      </c>
      <c r="D408" s="66">
        <v>162.37378771137367</v>
      </c>
      <c r="E408" s="68"/>
      <c r="F408" s="100" t="s">
        <v>1129</v>
      </c>
      <c r="G408" s="65"/>
      <c r="H408" s="69" t="s">
        <v>504</v>
      </c>
      <c r="I408" s="70"/>
      <c r="J408" s="70"/>
      <c r="K408" s="69" t="s">
        <v>4543</v>
      </c>
      <c r="L408" s="73">
        <v>1</v>
      </c>
      <c r="M408" s="74">
        <v>1975.194580078125</v>
      </c>
      <c r="N408" s="74">
        <v>9646.09375</v>
      </c>
      <c r="O408" s="75"/>
      <c r="P408" s="76"/>
      <c r="Q408" s="76"/>
      <c r="R408" s="86"/>
      <c r="S408" s="48">
        <v>0</v>
      </c>
      <c r="T408" s="48">
        <v>2</v>
      </c>
      <c r="U408" s="49">
        <v>0</v>
      </c>
      <c r="V408" s="49">
        <v>0.002114</v>
      </c>
      <c r="W408" s="49">
        <v>0.009863</v>
      </c>
      <c r="X408" s="49">
        <v>0.558632</v>
      </c>
      <c r="Y408" s="49">
        <v>0.5</v>
      </c>
      <c r="Z408" s="49">
        <v>0</v>
      </c>
      <c r="AA408" s="71">
        <v>408</v>
      </c>
      <c r="AB408" s="71"/>
      <c r="AC408" s="72"/>
      <c r="AD408" s="78" t="s">
        <v>2382</v>
      </c>
      <c r="AE408" s="78">
        <v>556</v>
      </c>
      <c r="AF408" s="78">
        <v>1073</v>
      </c>
      <c r="AG408" s="78">
        <v>47734</v>
      </c>
      <c r="AH408" s="78">
        <v>5050</v>
      </c>
      <c r="AI408" s="78"/>
      <c r="AJ408" s="78" t="s">
        <v>2755</v>
      </c>
      <c r="AK408" s="78" t="s">
        <v>3021</v>
      </c>
      <c r="AL408" s="78"/>
      <c r="AM408" s="78"/>
      <c r="AN408" s="80">
        <v>41199.07204861111</v>
      </c>
      <c r="AO408" s="83" t="s">
        <v>3525</v>
      </c>
      <c r="AP408" s="78" t="b">
        <v>0</v>
      </c>
      <c r="AQ408" s="78" t="b">
        <v>0</v>
      </c>
      <c r="AR408" s="78" t="b">
        <v>0</v>
      </c>
      <c r="AS408" s="78" t="s">
        <v>1909</v>
      </c>
      <c r="AT408" s="78">
        <v>16</v>
      </c>
      <c r="AU408" s="83" t="s">
        <v>3559</v>
      </c>
      <c r="AV408" s="78" t="b">
        <v>0</v>
      </c>
      <c r="AW408" s="78" t="s">
        <v>3704</v>
      </c>
      <c r="AX408" s="83" t="s">
        <v>4109</v>
      </c>
      <c r="AY408" s="78" t="s">
        <v>66</v>
      </c>
      <c r="AZ408" s="78" t="str">
        <f>REPLACE(INDEX(GroupVertices[Group],MATCH(Vertices[[#This Row],[Vertex]],GroupVertices[Vertex],0)),1,1,"")</f>
        <v>1</v>
      </c>
      <c r="BA408" s="48"/>
      <c r="BB408" s="48"/>
      <c r="BC408" s="48"/>
      <c r="BD408" s="48"/>
      <c r="BE408" s="48"/>
      <c r="BF408" s="48"/>
      <c r="BG408" s="120" t="s">
        <v>5142</v>
      </c>
      <c r="BH408" s="120" t="s">
        <v>5142</v>
      </c>
      <c r="BI408" s="120" t="s">
        <v>5256</v>
      </c>
      <c r="BJ408" s="120" t="s">
        <v>5256</v>
      </c>
      <c r="BK408" s="120">
        <v>0</v>
      </c>
      <c r="BL408" s="123">
        <v>0</v>
      </c>
      <c r="BM408" s="120">
        <v>1</v>
      </c>
      <c r="BN408" s="123">
        <v>4.3478260869565215</v>
      </c>
      <c r="BO408" s="120">
        <v>0</v>
      </c>
      <c r="BP408" s="123">
        <v>0</v>
      </c>
      <c r="BQ408" s="120">
        <v>22</v>
      </c>
      <c r="BR408" s="123">
        <v>95.65217391304348</v>
      </c>
      <c r="BS408" s="120">
        <v>23</v>
      </c>
      <c r="BT408" s="2"/>
      <c r="BU408" s="3"/>
      <c r="BV408" s="3"/>
      <c r="BW408" s="3"/>
      <c r="BX408" s="3"/>
    </row>
    <row r="409" spans="1:76" ht="15">
      <c r="A409" s="64" t="s">
        <v>505</v>
      </c>
      <c r="B409" s="65"/>
      <c r="C409" s="65" t="s">
        <v>64</v>
      </c>
      <c r="D409" s="66">
        <v>162.01602444988183</v>
      </c>
      <c r="E409" s="68"/>
      <c r="F409" s="100" t="s">
        <v>1130</v>
      </c>
      <c r="G409" s="65"/>
      <c r="H409" s="69" t="s">
        <v>505</v>
      </c>
      <c r="I409" s="70"/>
      <c r="J409" s="70"/>
      <c r="K409" s="69" t="s">
        <v>4544</v>
      </c>
      <c r="L409" s="73">
        <v>1</v>
      </c>
      <c r="M409" s="74">
        <v>2258.14501953125</v>
      </c>
      <c r="N409" s="74">
        <v>6119.0771484375</v>
      </c>
      <c r="O409" s="75"/>
      <c r="P409" s="76"/>
      <c r="Q409" s="76"/>
      <c r="R409" s="86"/>
      <c r="S409" s="48">
        <v>0</v>
      </c>
      <c r="T409" s="48">
        <v>2</v>
      </c>
      <c r="U409" s="49">
        <v>0</v>
      </c>
      <c r="V409" s="49">
        <v>0.002114</v>
      </c>
      <c r="W409" s="49">
        <v>0.009863</v>
      </c>
      <c r="X409" s="49">
        <v>0.558632</v>
      </c>
      <c r="Y409" s="49">
        <v>0.5</v>
      </c>
      <c r="Z409" s="49">
        <v>0</v>
      </c>
      <c r="AA409" s="71">
        <v>409</v>
      </c>
      <c r="AB409" s="71"/>
      <c r="AC409" s="72"/>
      <c r="AD409" s="78" t="s">
        <v>2383</v>
      </c>
      <c r="AE409" s="78">
        <v>38</v>
      </c>
      <c r="AF409" s="78">
        <v>46</v>
      </c>
      <c r="AG409" s="78">
        <v>3254</v>
      </c>
      <c r="AH409" s="78">
        <v>3966</v>
      </c>
      <c r="AI409" s="78"/>
      <c r="AJ409" s="78" t="s">
        <v>2756</v>
      </c>
      <c r="AK409" s="78" t="s">
        <v>3022</v>
      </c>
      <c r="AL409" s="83" t="s">
        <v>3192</v>
      </c>
      <c r="AM409" s="78"/>
      <c r="AN409" s="80">
        <v>43402.059699074074</v>
      </c>
      <c r="AO409" s="83" t="s">
        <v>3526</v>
      </c>
      <c r="AP409" s="78" t="b">
        <v>1</v>
      </c>
      <c r="AQ409" s="78" t="b">
        <v>0</v>
      </c>
      <c r="AR409" s="78" t="b">
        <v>0</v>
      </c>
      <c r="AS409" s="78" t="s">
        <v>1909</v>
      </c>
      <c r="AT409" s="78">
        <v>0</v>
      </c>
      <c r="AU409" s="78"/>
      <c r="AV409" s="78" t="b">
        <v>0</v>
      </c>
      <c r="AW409" s="78" t="s">
        <v>3704</v>
      </c>
      <c r="AX409" s="83" t="s">
        <v>4110</v>
      </c>
      <c r="AY409" s="78" t="s">
        <v>66</v>
      </c>
      <c r="AZ409" s="78" t="str">
        <f>REPLACE(INDEX(GroupVertices[Group],MATCH(Vertices[[#This Row],[Vertex]],GroupVertices[Vertex],0)),1,1,"")</f>
        <v>1</v>
      </c>
      <c r="BA409" s="48"/>
      <c r="BB409" s="48"/>
      <c r="BC409" s="48"/>
      <c r="BD409" s="48"/>
      <c r="BE409" s="48"/>
      <c r="BF409" s="48"/>
      <c r="BG409" s="120" t="s">
        <v>5142</v>
      </c>
      <c r="BH409" s="120" t="s">
        <v>5142</v>
      </c>
      <c r="BI409" s="120" t="s">
        <v>5256</v>
      </c>
      <c r="BJ409" s="120" t="s">
        <v>5256</v>
      </c>
      <c r="BK409" s="120">
        <v>0</v>
      </c>
      <c r="BL409" s="123">
        <v>0</v>
      </c>
      <c r="BM409" s="120">
        <v>1</v>
      </c>
      <c r="BN409" s="123">
        <v>4.3478260869565215</v>
      </c>
      <c r="BO409" s="120">
        <v>0</v>
      </c>
      <c r="BP409" s="123">
        <v>0</v>
      </c>
      <c r="BQ409" s="120">
        <v>22</v>
      </c>
      <c r="BR409" s="123">
        <v>95.65217391304348</v>
      </c>
      <c r="BS409" s="120">
        <v>23</v>
      </c>
      <c r="BT409" s="2"/>
      <c r="BU409" s="3"/>
      <c r="BV409" s="3"/>
      <c r="BW409" s="3"/>
      <c r="BX409" s="3"/>
    </row>
    <row r="410" spans="1:76" ht="15">
      <c r="A410" s="64" t="s">
        <v>506</v>
      </c>
      <c r="B410" s="65"/>
      <c r="C410" s="65" t="s">
        <v>64</v>
      </c>
      <c r="D410" s="66">
        <v>162.01428266185118</v>
      </c>
      <c r="E410" s="68"/>
      <c r="F410" s="100" t="s">
        <v>1131</v>
      </c>
      <c r="G410" s="65"/>
      <c r="H410" s="69" t="s">
        <v>506</v>
      </c>
      <c r="I410" s="70"/>
      <c r="J410" s="70"/>
      <c r="K410" s="69" t="s">
        <v>4545</v>
      </c>
      <c r="L410" s="73">
        <v>1</v>
      </c>
      <c r="M410" s="74">
        <v>1473.5465087890625</v>
      </c>
      <c r="N410" s="74">
        <v>7877.24609375</v>
      </c>
      <c r="O410" s="75"/>
      <c r="P410" s="76"/>
      <c r="Q410" s="76"/>
      <c r="R410" s="86"/>
      <c r="S410" s="48">
        <v>0</v>
      </c>
      <c r="T410" s="48">
        <v>2</v>
      </c>
      <c r="U410" s="49">
        <v>0</v>
      </c>
      <c r="V410" s="49">
        <v>0.002114</v>
      </c>
      <c r="W410" s="49">
        <v>0.009863</v>
      </c>
      <c r="X410" s="49">
        <v>0.558632</v>
      </c>
      <c r="Y410" s="49">
        <v>0.5</v>
      </c>
      <c r="Z410" s="49">
        <v>0</v>
      </c>
      <c r="AA410" s="71">
        <v>410</v>
      </c>
      <c r="AB410" s="71"/>
      <c r="AC410" s="72"/>
      <c r="AD410" s="78" t="s">
        <v>2384</v>
      </c>
      <c r="AE410" s="78">
        <v>432</v>
      </c>
      <c r="AF410" s="78">
        <v>41</v>
      </c>
      <c r="AG410" s="78">
        <v>766</v>
      </c>
      <c r="AH410" s="78">
        <v>646</v>
      </c>
      <c r="AI410" s="78"/>
      <c r="AJ410" s="78" t="s">
        <v>2757</v>
      </c>
      <c r="AK410" s="78"/>
      <c r="AL410" s="78"/>
      <c r="AM410" s="78"/>
      <c r="AN410" s="80">
        <v>42187.01341435185</v>
      </c>
      <c r="AO410" s="78"/>
      <c r="AP410" s="78" t="b">
        <v>0</v>
      </c>
      <c r="AQ410" s="78" t="b">
        <v>0</v>
      </c>
      <c r="AR410" s="78" t="b">
        <v>0</v>
      </c>
      <c r="AS410" s="78" t="s">
        <v>1909</v>
      </c>
      <c r="AT410" s="78">
        <v>0</v>
      </c>
      <c r="AU410" s="83" t="s">
        <v>3559</v>
      </c>
      <c r="AV410" s="78" t="b">
        <v>0</v>
      </c>
      <c r="AW410" s="78" t="s">
        <v>3704</v>
      </c>
      <c r="AX410" s="83" t="s">
        <v>4111</v>
      </c>
      <c r="AY410" s="78" t="s">
        <v>66</v>
      </c>
      <c r="AZ410" s="78" t="str">
        <f>REPLACE(INDEX(GroupVertices[Group],MATCH(Vertices[[#This Row],[Vertex]],GroupVertices[Vertex],0)),1,1,"")</f>
        <v>1</v>
      </c>
      <c r="BA410" s="48"/>
      <c r="BB410" s="48"/>
      <c r="BC410" s="48"/>
      <c r="BD410" s="48"/>
      <c r="BE410" s="48"/>
      <c r="BF410" s="48"/>
      <c r="BG410" s="120" t="s">
        <v>5142</v>
      </c>
      <c r="BH410" s="120" t="s">
        <v>5142</v>
      </c>
      <c r="BI410" s="120" t="s">
        <v>5256</v>
      </c>
      <c r="BJ410" s="120" t="s">
        <v>5256</v>
      </c>
      <c r="BK410" s="120">
        <v>0</v>
      </c>
      <c r="BL410" s="123">
        <v>0</v>
      </c>
      <c r="BM410" s="120">
        <v>1</v>
      </c>
      <c r="BN410" s="123">
        <v>4.3478260869565215</v>
      </c>
      <c r="BO410" s="120">
        <v>0</v>
      </c>
      <c r="BP410" s="123">
        <v>0</v>
      </c>
      <c r="BQ410" s="120">
        <v>22</v>
      </c>
      <c r="BR410" s="123">
        <v>95.65217391304348</v>
      </c>
      <c r="BS410" s="120">
        <v>23</v>
      </c>
      <c r="BT410" s="2"/>
      <c r="BU410" s="3"/>
      <c r="BV410" s="3"/>
      <c r="BW410" s="3"/>
      <c r="BX410" s="3"/>
    </row>
    <row r="411" spans="1:76" ht="15">
      <c r="A411" s="64" t="s">
        <v>507</v>
      </c>
      <c r="B411" s="65"/>
      <c r="C411" s="65" t="s">
        <v>64</v>
      </c>
      <c r="D411" s="66">
        <v>162.8074929310011</v>
      </c>
      <c r="E411" s="68"/>
      <c r="F411" s="100" t="s">
        <v>1132</v>
      </c>
      <c r="G411" s="65"/>
      <c r="H411" s="69" t="s">
        <v>507</v>
      </c>
      <c r="I411" s="70"/>
      <c r="J411" s="70"/>
      <c r="K411" s="69" t="s">
        <v>4546</v>
      </c>
      <c r="L411" s="73">
        <v>1</v>
      </c>
      <c r="M411" s="74">
        <v>3141.994873046875</v>
      </c>
      <c r="N411" s="74">
        <v>6054.7734375</v>
      </c>
      <c r="O411" s="75"/>
      <c r="P411" s="76"/>
      <c r="Q411" s="76"/>
      <c r="R411" s="86"/>
      <c r="S411" s="48">
        <v>0</v>
      </c>
      <c r="T411" s="48">
        <v>2</v>
      </c>
      <c r="U411" s="49">
        <v>0</v>
      </c>
      <c r="V411" s="49">
        <v>0.002114</v>
      </c>
      <c r="W411" s="49">
        <v>0.009863</v>
      </c>
      <c r="X411" s="49">
        <v>0.558632</v>
      </c>
      <c r="Y411" s="49">
        <v>0.5</v>
      </c>
      <c r="Z411" s="49">
        <v>0</v>
      </c>
      <c r="AA411" s="71">
        <v>411</v>
      </c>
      <c r="AB411" s="71"/>
      <c r="AC411" s="72"/>
      <c r="AD411" s="78" t="s">
        <v>2385</v>
      </c>
      <c r="AE411" s="78">
        <v>2531</v>
      </c>
      <c r="AF411" s="78">
        <v>2318</v>
      </c>
      <c r="AG411" s="78">
        <v>5658</v>
      </c>
      <c r="AH411" s="78">
        <v>1241</v>
      </c>
      <c r="AI411" s="78"/>
      <c r="AJ411" s="78" t="s">
        <v>2758</v>
      </c>
      <c r="AK411" s="78" t="s">
        <v>3023</v>
      </c>
      <c r="AL411" s="83" t="s">
        <v>3193</v>
      </c>
      <c r="AM411" s="78"/>
      <c r="AN411" s="80">
        <v>41463.562939814816</v>
      </c>
      <c r="AO411" s="83" t="s">
        <v>3527</v>
      </c>
      <c r="AP411" s="78" t="b">
        <v>0</v>
      </c>
      <c r="AQ411" s="78" t="b">
        <v>0</v>
      </c>
      <c r="AR411" s="78" t="b">
        <v>1</v>
      </c>
      <c r="AS411" s="78" t="s">
        <v>1909</v>
      </c>
      <c r="AT411" s="78">
        <v>55</v>
      </c>
      <c r="AU411" s="83" t="s">
        <v>3565</v>
      </c>
      <c r="AV411" s="78" t="b">
        <v>0</v>
      </c>
      <c r="AW411" s="78" t="s">
        <v>3704</v>
      </c>
      <c r="AX411" s="83" t="s">
        <v>4112</v>
      </c>
      <c r="AY411" s="78" t="s">
        <v>66</v>
      </c>
      <c r="AZ411" s="78" t="str">
        <f>REPLACE(INDEX(GroupVertices[Group],MATCH(Vertices[[#This Row],[Vertex]],GroupVertices[Vertex],0)),1,1,"")</f>
        <v>1</v>
      </c>
      <c r="BA411" s="48"/>
      <c r="BB411" s="48"/>
      <c r="BC411" s="48"/>
      <c r="BD411" s="48"/>
      <c r="BE411" s="48"/>
      <c r="BF411" s="48"/>
      <c r="BG411" s="120" t="s">
        <v>5142</v>
      </c>
      <c r="BH411" s="120" t="s">
        <v>5142</v>
      </c>
      <c r="BI411" s="120" t="s">
        <v>5256</v>
      </c>
      <c r="BJ411" s="120" t="s">
        <v>5256</v>
      </c>
      <c r="BK411" s="120">
        <v>0</v>
      </c>
      <c r="BL411" s="123">
        <v>0</v>
      </c>
      <c r="BM411" s="120">
        <v>1</v>
      </c>
      <c r="BN411" s="123">
        <v>4.3478260869565215</v>
      </c>
      <c r="BO411" s="120">
        <v>0</v>
      </c>
      <c r="BP411" s="123">
        <v>0</v>
      </c>
      <c r="BQ411" s="120">
        <v>22</v>
      </c>
      <c r="BR411" s="123">
        <v>95.65217391304348</v>
      </c>
      <c r="BS411" s="120">
        <v>23</v>
      </c>
      <c r="BT411" s="2"/>
      <c r="BU411" s="3"/>
      <c r="BV411" s="3"/>
      <c r="BW411" s="3"/>
      <c r="BX411" s="3"/>
    </row>
    <row r="412" spans="1:76" ht="15">
      <c r="A412" s="64" t="s">
        <v>508</v>
      </c>
      <c r="B412" s="65"/>
      <c r="C412" s="65" t="s">
        <v>64</v>
      </c>
      <c r="D412" s="66">
        <v>162.00731550972864</v>
      </c>
      <c r="E412" s="68"/>
      <c r="F412" s="100" t="s">
        <v>1133</v>
      </c>
      <c r="G412" s="65"/>
      <c r="H412" s="69" t="s">
        <v>508</v>
      </c>
      <c r="I412" s="70"/>
      <c r="J412" s="70"/>
      <c r="K412" s="69" t="s">
        <v>4547</v>
      </c>
      <c r="L412" s="73">
        <v>1</v>
      </c>
      <c r="M412" s="74">
        <v>2504.269287109375</v>
      </c>
      <c r="N412" s="74">
        <v>5368.8115234375</v>
      </c>
      <c r="O412" s="75"/>
      <c r="P412" s="76"/>
      <c r="Q412" s="76"/>
      <c r="R412" s="86"/>
      <c r="S412" s="48">
        <v>0</v>
      </c>
      <c r="T412" s="48">
        <v>2</v>
      </c>
      <c r="U412" s="49">
        <v>0</v>
      </c>
      <c r="V412" s="49">
        <v>0.002114</v>
      </c>
      <c r="W412" s="49">
        <v>0.009863</v>
      </c>
      <c r="X412" s="49">
        <v>0.558632</v>
      </c>
      <c r="Y412" s="49">
        <v>0.5</v>
      </c>
      <c r="Z412" s="49">
        <v>0</v>
      </c>
      <c r="AA412" s="71">
        <v>412</v>
      </c>
      <c r="AB412" s="71"/>
      <c r="AC412" s="72"/>
      <c r="AD412" s="78" t="s">
        <v>2386</v>
      </c>
      <c r="AE412" s="78">
        <v>507</v>
      </c>
      <c r="AF412" s="78">
        <v>21</v>
      </c>
      <c r="AG412" s="78">
        <v>436</v>
      </c>
      <c r="AH412" s="78">
        <v>413</v>
      </c>
      <c r="AI412" s="78"/>
      <c r="AJ412" s="78" t="s">
        <v>2759</v>
      </c>
      <c r="AK412" s="78" t="s">
        <v>3024</v>
      </c>
      <c r="AL412" s="78"/>
      <c r="AM412" s="78"/>
      <c r="AN412" s="80">
        <v>43380.150868055556</v>
      </c>
      <c r="AO412" s="83" t="s">
        <v>3528</v>
      </c>
      <c r="AP412" s="78" t="b">
        <v>1</v>
      </c>
      <c r="AQ412" s="78" t="b">
        <v>0</v>
      </c>
      <c r="AR412" s="78" t="b">
        <v>0</v>
      </c>
      <c r="AS412" s="78" t="s">
        <v>1909</v>
      </c>
      <c r="AT412" s="78">
        <v>1</v>
      </c>
      <c r="AU412" s="78"/>
      <c r="AV412" s="78" t="b">
        <v>0</v>
      </c>
      <c r="AW412" s="78" t="s">
        <v>3704</v>
      </c>
      <c r="AX412" s="83" t="s">
        <v>4113</v>
      </c>
      <c r="AY412" s="78" t="s">
        <v>66</v>
      </c>
      <c r="AZ412" s="78" t="str">
        <f>REPLACE(INDEX(GroupVertices[Group],MATCH(Vertices[[#This Row],[Vertex]],GroupVertices[Vertex],0)),1,1,"")</f>
        <v>1</v>
      </c>
      <c r="BA412" s="48"/>
      <c r="BB412" s="48"/>
      <c r="BC412" s="48"/>
      <c r="BD412" s="48"/>
      <c r="BE412" s="48"/>
      <c r="BF412" s="48"/>
      <c r="BG412" s="120" t="s">
        <v>5142</v>
      </c>
      <c r="BH412" s="120" t="s">
        <v>5142</v>
      </c>
      <c r="BI412" s="120" t="s">
        <v>5256</v>
      </c>
      <c r="BJ412" s="120" t="s">
        <v>5256</v>
      </c>
      <c r="BK412" s="120">
        <v>0</v>
      </c>
      <c r="BL412" s="123">
        <v>0</v>
      </c>
      <c r="BM412" s="120">
        <v>1</v>
      </c>
      <c r="BN412" s="123">
        <v>4.3478260869565215</v>
      </c>
      <c r="BO412" s="120">
        <v>0</v>
      </c>
      <c r="BP412" s="123">
        <v>0</v>
      </c>
      <c r="BQ412" s="120">
        <v>22</v>
      </c>
      <c r="BR412" s="123">
        <v>95.65217391304348</v>
      </c>
      <c r="BS412" s="120">
        <v>23</v>
      </c>
      <c r="BT412" s="2"/>
      <c r="BU412" s="3"/>
      <c r="BV412" s="3"/>
      <c r="BW412" s="3"/>
      <c r="BX412" s="3"/>
    </row>
    <row r="413" spans="1:76" ht="15">
      <c r="A413" s="64" t="s">
        <v>509</v>
      </c>
      <c r="B413" s="65"/>
      <c r="C413" s="65" t="s">
        <v>64</v>
      </c>
      <c r="D413" s="66">
        <v>162.17174029982033</v>
      </c>
      <c r="E413" s="68"/>
      <c r="F413" s="100" t="s">
        <v>1134</v>
      </c>
      <c r="G413" s="65"/>
      <c r="H413" s="69" t="s">
        <v>509</v>
      </c>
      <c r="I413" s="70"/>
      <c r="J413" s="70"/>
      <c r="K413" s="69" t="s">
        <v>4548</v>
      </c>
      <c r="L413" s="73">
        <v>1338.4725731988628</v>
      </c>
      <c r="M413" s="74">
        <v>610.1340942382812</v>
      </c>
      <c r="N413" s="74">
        <v>5711.328125</v>
      </c>
      <c r="O413" s="75"/>
      <c r="P413" s="76"/>
      <c r="Q413" s="76"/>
      <c r="R413" s="86"/>
      <c r="S413" s="48">
        <v>0</v>
      </c>
      <c r="T413" s="48">
        <v>3</v>
      </c>
      <c r="U413" s="49">
        <v>2442</v>
      </c>
      <c r="V413" s="49">
        <v>0.003077</v>
      </c>
      <c r="W413" s="49">
        <v>0.010355</v>
      </c>
      <c r="X413" s="49">
        <v>0.91954</v>
      </c>
      <c r="Y413" s="49">
        <v>0.16666666666666666</v>
      </c>
      <c r="Z413" s="49">
        <v>0</v>
      </c>
      <c r="AA413" s="71">
        <v>413</v>
      </c>
      <c r="AB413" s="71"/>
      <c r="AC413" s="72"/>
      <c r="AD413" s="78" t="s">
        <v>2387</v>
      </c>
      <c r="AE413" s="78">
        <v>992</v>
      </c>
      <c r="AF413" s="78">
        <v>493</v>
      </c>
      <c r="AG413" s="78">
        <v>12680</v>
      </c>
      <c r="AH413" s="78">
        <v>24974</v>
      </c>
      <c r="AI413" s="78"/>
      <c r="AJ413" s="78" t="s">
        <v>2760</v>
      </c>
      <c r="AK413" s="78" t="s">
        <v>3025</v>
      </c>
      <c r="AL413" s="78"/>
      <c r="AM413" s="78"/>
      <c r="AN413" s="80">
        <v>41801.0703587963</v>
      </c>
      <c r="AO413" s="83" t="s">
        <v>3529</v>
      </c>
      <c r="AP413" s="78" t="b">
        <v>1</v>
      </c>
      <c r="AQ413" s="78" t="b">
        <v>0</v>
      </c>
      <c r="AR413" s="78" t="b">
        <v>0</v>
      </c>
      <c r="AS413" s="78" t="s">
        <v>1909</v>
      </c>
      <c r="AT413" s="78">
        <v>4</v>
      </c>
      <c r="AU413" s="83" t="s">
        <v>3559</v>
      </c>
      <c r="AV413" s="78" t="b">
        <v>0</v>
      </c>
      <c r="AW413" s="78" t="s">
        <v>3704</v>
      </c>
      <c r="AX413" s="83" t="s">
        <v>4114</v>
      </c>
      <c r="AY413" s="78" t="s">
        <v>66</v>
      </c>
      <c r="AZ413" s="78" t="str">
        <f>REPLACE(INDEX(GroupVertices[Group],MATCH(Vertices[[#This Row],[Vertex]],GroupVertices[Vertex],0)),1,1,"")</f>
        <v>1</v>
      </c>
      <c r="BA413" s="48"/>
      <c r="BB413" s="48"/>
      <c r="BC413" s="48"/>
      <c r="BD413" s="48"/>
      <c r="BE413" s="48"/>
      <c r="BF413" s="48"/>
      <c r="BG413" s="120" t="s">
        <v>5215</v>
      </c>
      <c r="BH413" s="120" t="s">
        <v>5230</v>
      </c>
      <c r="BI413" s="120" t="s">
        <v>5329</v>
      </c>
      <c r="BJ413" s="120" t="s">
        <v>5342</v>
      </c>
      <c r="BK413" s="120">
        <v>0</v>
      </c>
      <c r="BL413" s="123">
        <v>0</v>
      </c>
      <c r="BM413" s="120">
        <v>3</v>
      </c>
      <c r="BN413" s="123">
        <v>5.882352941176471</v>
      </c>
      <c r="BO413" s="120">
        <v>0</v>
      </c>
      <c r="BP413" s="123">
        <v>0</v>
      </c>
      <c r="BQ413" s="120">
        <v>48</v>
      </c>
      <c r="BR413" s="123">
        <v>94.11764705882354</v>
      </c>
      <c r="BS413" s="120">
        <v>51</v>
      </c>
      <c r="BT413" s="2"/>
      <c r="BU413" s="3"/>
      <c r="BV413" s="3"/>
      <c r="BW413" s="3"/>
      <c r="BX413" s="3"/>
    </row>
    <row r="414" spans="1:76" ht="15">
      <c r="A414" s="64" t="s">
        <v>510</v>
      </c>
      <c r="B414" s="65"/>
      <c r="C414" s="65" t="s">
        <v>64</v>
      </c>
      <c r="D414" s="66">
        <v>162.9342950996311</v>
      </c>
      <c r="E414" s="68"/>
      <c r="F414" s="100" t="s">
        <v>1135</v>
      </c>
      <c r="G414" s="65"/>
      <c r="H414" s="69" t="s">
        <v>510</v>
      </c>
      <c r="I414" s="70"/>
      <c r="J414" s="70"/>
      <c r="K414" s="69" t="s">
        <v>4549</v>
      </c>
      <c r="L414" s="73">
        <v>1</v>
      </c>
      <c r="M414" s="74">
        <v>1682.0340576171875</v>
      </c>
      <c r="N414" s="74">
        <v>5267.63720703125</v>
      </c>
      <c r="O414" s="75"/>
      <c r="P414" s="76"/>
      <c r="Q414" s="76"/>
      <c r="R414" s="86"/>
      <c r="S414" s="48">
        <v>0</v>
      </c>
      <c r="T414" s="48">
        <v>2</v>
      </c>
      <c r="U414" s="49">
        <v>0</v>
      </c>
      <c r="V414" s="49">
        <v>0.002114</v>
      </c>
      <c r="W414" s="49">
        <v>0.009863</v>
      </c>
      <c r="X414" s="49">
        <v>0.558632</v>
      </c>
      <c r="Y414" s="49">
        <v>0.5</v>
      </c>
      <c r="Z414" s="49">
        <v>0</v>
      </c>
      <c r="AA414" s="71">
        <v>414</v>
      </c>
      <c r="AB414" s="71"/>
      <c r="AC414" s="72"/>
      <c r="AD414" s="78" t="s">
        <v>2388</v>
      </c>
      <c r="AE414" s="78">
        <v>1085</v>
      </c>
      <c r="AF414" s="78">
        <v>2682</v>
      </c>
      <c r="AG414" s="78">
        <v>68552</v>
      </c>
      <c r="AH414" s="78">
        <v>48908</v>
      </c>
      <c r="AI414" s="78"/>
      <c r="AJ414" s="78" t="s">
        <v>2761</v>
      </c>
      <c r="AK414" s="78" t="s">
        <v>3026</v>
      </c>
      <c r="AL414" s="83" t="s">
        <v>3194</v>
      </c>
      <c r="AM414" s="78"/>
      <c r="AN414" s="80">
        <v>39858.60835648148</v>
      </c>
      <c r="AO414" s="83" t="s">
        <v>3530</v>
      </c>
      <c r="AP414" s="78" t="b">
        <v>0</v>
      </c>
      <c r="AQ414" s="78" t="b">
        <v>0</v>
      </c>
      <c r="AR414" s="78" t="b">
        <v>1</v>
      </c>
      <c r="AS414" s="78" t="s">
        <v>1909</v>
      </c>
      <c r="AT414" s="78">
        <v>59</v>
      </c>
      <c r="AU414" s="83" t="s">
        <v>3576</v>
      </c>
      <c r="AV414" s="78" t="b">
        <v>0</v>
      </c>
      <c r="AW414" s="78" t="s">
        <v>3704</v>
      </c>
      <c r="AX414" s="83" t="s">
        <v>4115</v>
      </c>
      <c r="AY414" s="78" t="s">
        <v>66</v>
      </c>
      <c r="AZ414" s="78" t="str">
        <f>REPLACE(INDEX(GroupVertices[Group],MATCH(Vertices[[#This Row],[Vertex]],GroupVertices[Vertex],0)),1,1,"")</f>
        <v>1</v>
      </c>
      <c r="BA414" s="48"/>
      <c r="BB414" s="48"/>
      <c r="BC414" s="48"/>
      <c r="BD414" s="48"/>
      <c r="BE414" s="48"/>
      <c r="BF414" s="48"/>
      <c r="BG414" s="120" t="s">
        <v>5142</v>
      </c>
      <c r="BH414" s="120" t="s">
        <v>5142</v>
      </c>
      <c r="BI414" s="120" t="s">
        <v>5256</v>
      </c>
      <c r="BJ414" s="120" t="s">
        <v>5256</v>
      </c>
      <c r="BK414" s="120">
        <v>0</v>
      </c>
      <c r="BL414" s="123">
        <v>0</v>
      </c>
      <c r="BM414" s="120">
        <v>1</v>
      </c>
      <c r="BN414" s="123">
        <v>4.3478260869565215</v>
      </c>
      <c r="BO414" s="120">
        <v>0</v>
      </c>
      <c r="BP414" s="123">
        <v>0</v>
      </c>
      <c r="BQ414" s="120">
        <v>22</v>
      </c>
      <c r="BR414" s="123">
        <v>95.65217391304348</v>
      </c>
      <c r="BS414" s="120">
        <v>23</v>
      </c>
      <c r="BT414" s="2"/>
      <c r="BU414" s="3"/>
      <c r="BV414" s="3"/>
      <c r="BW414" s="3"/>
      <c r="BX414" s="3"/>
    </row>
    <row r="415" spans="1:76" ht="15">
      <c r="A415" s="64" t="s">
        <v>511</v>
      </c>
      <c r="B415" s="65"/>
      <c r="C415" s="65" t="s">
        <v>64</v>
      </c>
      <c r="D415" s="66">
        <v>165.50726437848098</v>
      </c>
      <c r="E415" s="68"/>
      <c r="F415" s="100" t="s">
        <v>1136</v>
      </c>
      <c r="G415" s="65"/>
      <c r="H415" s="69" t="s">
        <v>511</v>
      </c>
      <c r="I415" s="70"/>
      <c r="J415" s="70"/>
      <c r="K415" s="69" t="s">
        <v>4550</v>
      </c>
      <c r="L415" s="73">
        <v>1</v>
      </c>
      <c r="M415" s="74">
        <v>2468.447265625</v>
      </c>
      <c r="N415" s="74">
        <v>8306.998046875</v>
      </c>
      <c r="O415" s="75"/>
      <c r="P415" s="76"/>
      <c r="Q415" s="76"/>
      <c r="R415" s="86"/>
      <c r="S415" s="48">
        <v>0</v>
      </c>
      <c r="T415" s="48">
        <v>2</v>
      </c>
      <c r="U415" s="49">
        <v>0</v>
      </c>
      <c r="V415" s="49">
        <v>0.002114</v>
      </c>
      <c r="W415" s="49">
        <v>0.009863</v>
      </c>
      <c r="X415" s="49">
        <v>0.558632</v>
      </c>
      <c r="Y415" s="49">
        <v>0.5</v>
      </c>
      <c r="Z415" s="49">
        <v>0</v>
      </c>
      <c r="AA415" s="71">
        <v>415</v>
      </c>
      <c r="AB415" s="71"/>
      <c r="AC415" s="72"/>
      <c r="AD415" s="78" t="s">
        <v>2389</v>
      </c>
      <c r="AE415" s="78">
        <v>9595</v>
      </c>
      <c r="AF415" s="78">
        <v>10068</v>
      </c>
      <c r="AG415" s="78">
        <v>148482</v>
      </c>
      <c r="AH415" s="78">
        <v>39768</v>
      </c>
      <c r="AI415" s="78"/>
      <c r="AJ415" s="78" t="s">
        <v>2762</v>
      </c>
      <c r="AK415" s="78"/>
      <c r="AL415" s="83" t="s">
        <v>3195</v>
      </c>
      <c r="AM415" s="78"/>
      <c r="AN415" s="80">
        <v>41442.69996527778</v>
      </c>
      <c r="AO415" s="83" t="s">
        <v>3531</v>
      </c>
      <c r="AP415" s="78" t="b">
        <v>0</v>
      </c>
      <c r="AQ415" s="78" t="b">
        <v>0</v>
      </c>
      <c r="AR415" s="78" t="b">
        <v>1</v>
      </c>
      <c r="AS415" s="78" t="s">
        <v>1909</v>
      </c>
      <c r="AT415" s="78">
        <v>346</v>
      </c>
      <c r="AU415" s="83" t="s">
        <v>3559</v>
      </c>
      <c r="AV415" s="78" t="b">
        <v>0</v>
      </c>
      <c r="AW415" s="78" t="s">
        <v>3704</v>
      </c>
      <c r="AX415" s="83" t="s">
        <v>4116</v>
      </c>
      <c r="AY415" s="78" t="s">
        <v>66</v>
      </c>
      <c r="AZ415" s="78" t="str">
        <f>REPLACE(INDEX(GroupVertices[Group],MATCH(Vertices[[#This Row],[Vertex]],GroupVertices[Vertex],0)),1,1,"")</f>
        <v>1</v>
      </c>
      <c r="BA415" s="48"/>
      <c r="BB415" s="48"/>
      <c r="BC415" s="48"/>
      <c r="BD415" s="48"/>
      <c r="BE415" s="48"/>
      <c r="BF415" s="48"/>
      <c r="BG415" s="120" t="s">
        <v>5142</v>
      </c>
      <c r="BH415" s="120" t="s">
        <v>5142</v>
      </c>
      <c r="BI415" s="120" t="s">
        <v>5256</v>
      </c>
      <c r="BJ415" s="120" t="s">
        <v>5256</v>
      </c>
      <c r="BK415" s="120">
        <v>0</v>
      </c>
      <c r="BL415" s="123">
        <v>0</v>
      </c>
      <c r="BM415" s="120">
        <v>1</v>
      </c>
      <c r="BN415" s="123">
        <v>4.3478260869565215</v>
      </c>
      <c r="BO415" s="120">
        <v>0</v>
      </c>
      <c r="BP415" s="123">
        <v>0</v>
      </c>
      <c r="BQ415" s="120">
        <v>22</v>
      </c>
      <c r="BR415" s="123">
        <v>95.65217391304348</v>
      </c>
      <c r="BS415" s="120">
        <v>23</v>
      </c>
      <c r="BT415" s="2"/>
      <c r="BU415" s="3"/>
      <c r="BV415" s="3"/>
      <c r="BW415" s="3"/>
      <c r="BX415" s="3"/>
    </row>
    <row r="416" spans="1:76" ht="15">
      <c r="A416" s="64" t="s">
        <v>512</v>
      </c>
      <c r="B416" s="65"/>
      <c r="C416" s="65" t="s">
        <v>64</v>
      </c>
      <c r="D416" s="66">
        <v>164.06018688263174</v>
      </c>
      <c r="E416" s="68"/>
      <c r="F416" s="100" t="s">
        <v>1137</v>
      </c>
      <c r="G416" s="65"/>
      <c r="H416" s="69" t="s">
        <v>512</v>
      </c>
      <c r="I416" s="70"/>
      <c r="J416" s="70"/>
      <c r="K416" s="69" t="s">
        <v>4551</v>
      </c>
      <c r="L416" s="73">
        <v>1</v>
      </c>
      <c r="M416" s="74">
        <v>3512.0107421875</v>
      </c>
      <c r="N416" s="74">
        <v>7594.71240234375</v>
      </c>
      <c r="O416" s="75"/>
      <c r="P416" s="76"/>
      <c r="Q416" s="76"/>
      <c r="R416" s="86"/>
      <c r="S416" s="48">
        <v>0</v>
      </c>
      <c r="T416" s="48">
        <v>2</v>
      </c>
      <c r="U416" s="49">
        <v>0</v>
      </c>
      <c r="V416" s="49">
        <v>0.002114</v>
      </c>
      <c r="W416" s="49">
        <v>0.009863</v>
      </c>
      <c r="X416" s="49">
        <v>0.558632</v>
      </c>
      <c r="Y416" s="49">
        <v>0.5</v>
      </c>
      <c r="Z416" s="49">
        <v>0</v>
      </c>
      <c r="AA416" s="71">
        <v>416</v>
      </c>
      <c r="AB416" s="71"/>
      <c r="AC416" s="72"/>
      <c r="AD416" s="78" t="s">
        <v>2390</v>
      </c>
      <c r="AE416" s="78">
        <v>6491</v>
      </c>
      <c r="AF416" s="78">
        <v>5914</v>
      </c>
      <c r="AG416" s="78">
        <v>158994</v>
      </c>
      <c r="AH416" s="78">
        <v>1136</v>
      </c>
      <c r="AI416" s="78"/>
      <c r="AJ416" s="78" t="s">
        <v>2763</v>
      </c>
      <c r="AK416" s="78" t="s">
        <v>3027</v>
      </c>
      <c r="AL416" s="83" t="s">
        <v>3196</v>
      </c>
      <c r="AM416" s="78"/>
      <c r="AN416" s="80">
        <v>40606.558842592596</v>
      </c>
      <c r="AO416" s="83" t="s">
        <v>3532</v>
      </c>
      <c r="AP416" s="78" t="b">
        <v>0</v>
      </c>
      <c r="AQ416" s="78" t="b">
        <v>0</v>
      </c>
      <c r="AR416" s="78" t="b">
        <v>1</v>
      </c>
      <c r="AS416" s="78" t="s">
        <v>1909</v>
      </c>
      <c r="AT416" s="78">
        <v>430</v>
      </c>
      <c r="AU416" s="83" t="s">
        <v>3559</v>
      </c>
      <c r="AV416" s="78" t="b">
        <v>0</v>
      </c>
      <c r="AW416" s="78" t="s">
        <v>3704</v>
      </c>
      <c r="AX416" s="83" t="s">
        <v>4117</v>
      </c>
      <c r="AY416" s="78" t="s">
        <v>66</v>
      </c>
      <c r="AZ416" s="78" t="str">
        <f>REPLACE(INDEX(GroupVertices[Group],MATCH(Vertices[[#This Row],[Vertex]],GroupVertices[Vertex],0)),1,1,"")</f>
        <v>1</v>
      </c>
      <c r="BA416" s="48"/>
      <c r="BB416" s="48"/>
      <c r="BC416" s="48"/>
      <c r="BD416" s="48"/>
      <c r="BE416" s="48"/>
      <c r="BF416" s="48"/>
      <c r="BG416" s="120" t="s">
        <v>5142</v>
      </c>
      <c r="BH416" s="120" t="s">
        <v>5142</v>
      </c>
      <c r="BI416" s="120" t="s">
        <v>5256</v>
      </c>
      <c r="BJ416" s="120" t="s">
        <v>5256</v>
      </c>
      <c r="BK416" s="120">
        <v>0</v>
      </c>
      <c r="BL416" s="123">
        <v>0</v>
      </c>
      <c r="BM416" s="120">
        <v>1</v>
      </c>
      <c r="BN416" s="123">
        <v>4.3478260869565215</v>
      </c>
      <c r="BO416" s="120">
        <v>0</v>
      </c>
      <c r="BP416" s="123">
        <v>0</v>
      </c>
      <c r="BQ416" s="120">
        <v>22</v>
      </c>
      <c r="BR416" s="123">
        <v>95.65217391304348</v>
      </c>
      <c r="BS416" s="120">
        <v>23</v>
      </c>
      <c r="BT416" s="2"/>
      <c r="BU416" s="3"/>
      <c r="BV416" s="3"/>
      <c r="BW416" s="3"/>
      <c r="BX416" s="3"/>
    </row>
    <row r="417" spans="1:76" ht="15">
      <c r="A417" s="64" t="s">
        <v>513</v>
      </c>
      <c r="B417" s="65"/>
      <c r="C417" s="65" t="s">
        <v>64</v>
      </c>
      <c r="D417" s="66">
        <v>162.42847985553553</v>
      </c>
      <c r="E417" s="68"/>
      <c r="F417" s="100" t="s">
        <v>1138</v>
      </c>
      <c r="G417" s="65"/>
      <c r="H417" s="69" t="s">
        <v>513</v>
      </c>
      <c r="I417" s="70"/>
      <c r="J417" s="70"/>
      <c r="K417" s="69" t="s">
        <v>4552</v>
      </c>
      <c r="L417" s="73">
        <v>1</v>
      </c>
      <c r="M417" s="74">
        <v>3105.9462890625</v>
      </c>
      <c r="N417" s="74">
        <v>6439.11669921875</v>
      </c>
      <c r="O417" s="75"/>
      <c r="P417" s="76"/>
      <c r="Q417" s="76"/>
      <c r="R417" s="86"/>
      <c r="S417" s="48">
        <v>0</v>
      </c>
      <c r="T417" s="48">
        <v>2</v>
      </c>
      <c r="U417" s="49">
        <v>0</v>
      </c>
      <c r="V417" s="49">
        <v>0.002114</v>
      </c>
      <c r="W417" s="49">
        <v>0.009863</v>
      </c>
      <c r="X417" s="49">
        <v>0.558632</v>
      </c>
      <c r="Y417" s="49">
        <v>0.5</v>
      </c>
      <c r="Z417" s="49">
        <v>0</v>
      </c>
      <c r="AA417" s="71">
        <v>417</v>
      </c>
      <c r="AB417" s="71"/>
      <c r="AC417" s="72"/>
      <c r="AD417" s="78" t="s">
        <v>2391</v>
      </c>
      <c r="AE417" s="78">
        <v>1115</v>
      </c>
      <c r="AF417" s="78">
        <v>1230</v>
      </c>
      <c r="AG417" s="78">
        <v>135980</v>
      </c>
      <c r="AH417" s="78">
        <v>130104</v>
      </c>
      <c r="AI417" s="78"/>
      <c r="AJ417" s="78" t="s">
        <v>2764</v>
      </c>
      <c r="AK417" s="78" t="s">
        <v>3028</v>
      </c>
      <c r="AL417" s="78"/>
      <c r="AM417" s="78"/>
      <c r="AN417" s="80">
        <v>40186.70552083333</v>
      </c>
      <c r="AO417" s="83" t="s">
        <v>3533</v>
      </c>
      <c r="AP417" s="78" t="b">
        <v>0</v>
      </c>
      <c r="AQ417" s="78" t="b">
        <v>0</v>
      </c>
      <c r="AR417" s="78" t="b">
        <v>0</v>
      </c>
      <c r="AS417" s="78" t="s">
        <v>1909</v>
      </c>
      <c r="AT417" s="78">
        <v>208</v>
      </c>
      <c r="AU417" s="83" t="s">
        <v>3559</v>
      </c>
      <c r="AV417" s="78" t="b">
        <v>0</v>
      </c>
      <c r="AW417" s="78" t="s">
        <v>3704</v>
      </c>
      <c r="AX417" s="83" t="s">
        <v>4118</v>
      </c>
      <c r="AY417" s="78" t="s">
        <v>66</v>
      </c>
      <c r="AZ417" s="78" t="str">
        <f>REPLACE(INDEX(GroupVertices[Group],MATCH(Vertices[[#This Row],[Vertex]],GroupVertices[Vertex],0)),1,1,"")</f>
        <v>1</v>
      </c>
      <c r="BA417" s="48"/>
      <c r="BB417" s="48"/>
      <c r="BC417" s="48"/>
      <c r="BD417" s="48"/>
      <c r="BE417" s="48"/>
      <c r="BF417" s="48"/>
      <c r="BG417" s="120" t="s">
        <v>5142</v>
      </c>
      <c r="BH417" s="120" t="s">
        <v>5142</v>
      </c>
      <c r="BI417" s="120" t="s">
        <v>5256</v>
      </c>
      <c r="BJ417" s="120" t="s">
        <v>5256</v>
      </c>
      <c r="BK417" s="120">
        <v>0</v>
      </c>
      <c r="BL417" s="123">
        <v>0</v>
      </c>
      <c r="BM417" s="120">
        <v>1</v>
      </c>
      <c r="BN417" s="123">
        <v>4.3478260869565215</v>
      </c>
      <c r="BO417" s="120">
        <v>0</v>
      </c>
      <c r="BP417" s="123">
        <v>0</v>
      </c>
      <c r="BQ417" s="120">
        <v>22</v>
      </c>
      <c r="BR417" s="123">
        <v>95.65217391304348</v>
      </c>
      <c r="BS417" s="120">
        <v>23</v>
      </c>
      <c r="BT417" s="2"/>
      <c r="BU417" s="3"/>
      <c r="BV417" s="3"/>
      <c r="BW417" s="3"/>
      <c r="BX417" s="3"/>
    </row>
    <row r="418" spans="1:76" ht="15">
      <c r="A418" s="64" t="s">
        <v>514</v>
      </c>
      <c r="B418" s="65"/>
      <c r="C418" s="65" t="s">
        <v>64</v>
      </c>
      <c r="D418" s="66">
        <v>162.70298564916314</v>
      </c>
      <c r="E418" s="68"/>
      <c r="F418" s="100" t="s">
        <v>1139</v>
      </c>
      <c r="G418" s="65"/>
      <c r="H418" s="69" t="s">
        <v>514</v>
      </c>
      <c r="I418" s="70"/>
      <c r="J418" s="70"/>
      <c r="K418" s="69" t="s">
        <v>4553</v>
      </c>
      <c r="L418" s="73">
        <v>1</v>
      </c>
      <c r="M418" s="74">
        <v>1042.388427734375</v>
      </c>
      <c r="N418" s="74">
        <v>9271.8212890625</v>
      </c>
      <c r="O418" s="75"/>
      <c r="P418" s="76"/>
      <c r="Q418" s="76"/>
      <c r="R418" s="86"/>
      <c r="S418" s="48">
        <v>0</v>
      </c>
      <c r="T418" s="48">
        <v>2</v>
      </c>
      <c r="U418" s="49">
        <v>0</v>
      </c>
      <c r="V418" s="49">
        <v>0.002114</v>
      </c>
      <c r="W418" s="49">
        <v>0.009863</v>
      </c>
      <c r="X418" s="49">
        <v>0.558632</v>
      </c>
      <c r="Y418" s="49">
        <v>0.5</v>
      </c>
      <c r="Z418" s="49">
        <v>0</v>
      </c>
      <c r="AA418" s="71">
        <v>418</v>
      </c>
      <c r="AB418" s="71"/>
      <c r="AC418" s="72"/>
      <c r="AD418" s="78" t="s">
        <v>2392</v>
      </c>
      <c r="AE418" s="78">
        <v>281</v>
      </c>
      <c r="AF418" s="78">
        <v>2018</v>
      </c>
      <c r="AG418" s="78">
        <v>128387</v>
      </c>
      <c r="AH418" s="78">
        <v>1119</v>
      </c>
      <c r="AI418" s="78"/>
      <c r="AJ418" s="78" t="s">
        <v>2765</v>
      </c>
      <c r="AK418" s="78" t="s">
        <v>2845</v>
      </c>
      <c r="AL418" s="83" t="s">
        <v>3197</v>
      </c>
      <c r="AM418" s="78"/>
      <c r="AN418" s="80">
        <v>39974.846724537034</v>
      </c>
      <c r="AO418" s="83" t="s">
        <v>3534</v>
      </c>
      <c r="AP418" s="78" t="b">
        <v>0</v>
      </c>
      <c r="AQ418" s="78" t="b">
        <v>0</v>
      </c>
      <c r="AR418" s="78" t="b">
        <v>1</v>
      </c>
      <c r="AS418" s="78" t="s">
        <v>1909</v>
      </c>
      <c r="AT418" s="78">
        <v>283</v>
      </c>
      <c r="AU418" s="83" t="s">
        <v>3559</v>
      </c>
      <c r="AV418" s="78" t="b">
        <v>0</v>
      </c>
      <c r="AW418" s="78" t="s">
        <v>3704</v>
      </c>
      <c r="AX418" s="83" t="s">
        <v>4119</v>
      </c>
      <c r="AY418" s="78" t="s">
        <v>66</v>
      </c>
      <c r="AZ418" s="78" t="str">
        <f>REPLACE(INDEX(GroupVertices[Group],MATCH(Vertices[[#This Row],[Vertex]],GroupVertices[Vertex],0)),1,1,"")</f>
        <v>1</v>
      </c>
      <c r="BA418" s="48"/>
      <c r="BB418" s="48"/>
      <c r="BC418" s="48"/>
      <c r="BD418" s="48"/>
      <c r="BE418" s="48"/>
      <c r="BF418" s="48"/>
      <c r="BG418" s="120" t="s">
        <v>5142</v>
      </c>
      <c r="BH418" s="120" t="s">
        <v>5142</v>
      </c>
      <c r="BI418" s="120" t="s">
        <v>5256</v>
      </c>
      <c r="BJ418" s="120" t="s">
        <v>5256</v>
      </c>
      <c r="BK418" s="120">
        <v>0</v>
      </c>
      <c r="BL418" s="123">
        <v>0</v>
      </c>
      <c r="BM418" s="120">
        <v>1</v>
      </c>
      <c r="BN418" s="123">
        <v>4.3478260869565215</v>
      </c>
      <c r="BO418" s="120">
        <v>0</v>
      </c>
      <c r="BP418" s="123">
        <v>0</v>
      </c>
      <c r="BQ418" s="120">
        <v>22</v>
      </c>
      <c r="BR418" s="123">
        <v>95.65217391304348</v>
      </c>
      <c r="BS418" s="120">
        <v>23</v>
      </c>
      <c r="BT418" s="2"/>
      <c r="BU418" s="3"/>
      <c r="BV418" s="3"/>
      <c r="BW418" s="3"/>
      <c r="BX418" s="3"/>
    </row>
    <row r="419" spans="1:76" ht="15">
      <c r="A419" s="64" t="s">
        <v>515</v>
      </c>
      <c r="B419" s="65"/>
      <c r="C419" s="65" t="s">
        <v>64</v>
      </c>
      <c r="D419" s="66">
        <v>162.08848283195613</v>
      </c>
      <c r="E419" s="68"/>
      <c r="F419" s="100" t="s">
        <v>1140</v>
      </c>
      <c r="G419" s="65"/>
      <c r="H419" s="69" t="s">
        <v>515</v>
      </c>
      <c r="I419" s="70"/>
      <c r="J419" s="70"/>
      <c r="K419" s="69" t="s">
        <v>4554</v>
      </c>
      <c r="L419" s="73">
        <v>1</v>
      </c>
      <c r="M419" s="74">
        <v>194.9122772216797</v>
      </c>
      <c r="N419" s="74">
        <v>7665.09423828125</v>
      </c>
      <c r="O419" s="75"/>
      <c r="P419" s="76"/>
      <c r="Q419" s="76"/>
      <c r="R419" s="86"/>
      <c r="S419" s="48">
        <v>0</v>
      </c>
      <c r="T419" s="48">
        <v>2</v>
      </c>
      <c r="U419" s="49">
        <v>0</v>
      </c>
      <c r="V419" s="49">
        <v>0.002114</v>
      </c>
      <c r="W419" s="49">
        <v>0.009863</v>
      </c>
      <c r="X419" s="49">
        <v>0.558632</v>
      </c>
      <c r="Y419" s="49">
        <v>0.5</v>
      </c>
      <c r="Z419" s="49">
        <v>0</v>
      </c>
      <c r="AA419" s="71">
        <v>419</v>
      </c>
      <c r="AB419" s="71"/>
      <c r="AC419" s="72"/>
      <c r="AD419" s="78" t="s">
        <v>2393</v>
      </c>
      <c r="AE419" s="78">
        <v>1278</v>
      </c>
      <c r="AF419" s="78">
        <v>254</v>
      </c>
      <c r="AG419" s="78">
        <v>2925</v>
      </c>
      <c r="AH419" s="78">
        <v>10240</v>
      </c>
      <c r="AI419" s="78"/>
      <c r="AJ419" s="78" t="s">
        <v>2766</v>
      </c>
      <c r="AK419" s="78" t="s">
        <v>3029</v>
      </c>
      <c r="AL419" s="78"/>
      <c r="AM419" s="78"/>
      <c r="AN419" s="80">
        <v>42190.092986111114</v>
      </c>
      <c r="AO419" s="83" t="s">
        <v>3535</v>
      </c>
      <c r="AP419" s="78" t="b">
        <v>0</v>
      </c>
      <c r="AQ419" s="78" t="b">
        <v>0</v>
      </c>
      <c r="AR419" s="78" t="b">
        <v>0</v>
      </c>
      <c r="AS419" s="78" t="s">
        <v>3550</v>
      </c>
      <c r="AT419" s="78">
        <v>1</v>
      </c>
      <c r="AU419" s="83" t="s">
        <v>3559</v>
      </c>
      <c r="AV419" s="78" t="b">
        <v>0</v>
      </c>
      <c r="AW419" s="78" t="s">
        <v>3704</v>
      </c>
      <c r="AX419" s="83" t="s">
        <v>4120</v>
      </c>
      <c r="AY419" s="78" t="s">
        <v>66</v>
      </c>
      <c r="AZ419" s="78" t="str">
        <f>REPLACE(INDEX(GroupVertices[Group],MATCH(Vertices[[#This Row],[Vertex]],GroupVertices[Vertex],0)),1,1,"")</f>
        <v>1</v>
      </c>
      <c r="BA419" s="48"/>
      <c r="BB419" s="48"/>
      <c r="BC419" s="48"/>
      <c r="BD419" s="48"/>
      <c r="BE419" s="48"/>
      <c r="BF419" s="48"/>
      <c r="BG419" s="120" t="s">
        <v>5142</v>
      </c>
      <c r="BH419" s="120" t="s">
        <v>5142</v>
      </c>
      <c r="BI419" s="120" t="s">
        <v>5256</v>
      </c>
      <c r="BJ419" s="120" t="s">
        <v>5256</v>
      </c>
      <c r="BK419" s="120">
        <v>0</v>
      </c>
      <c r="BL419" s="123">
        <v>0</v>
      </c>
      <c r="BM419" s="120">
        <v>1</v>
      </c>
      <c r="BN419" s="123">
        <v>4.3478260869565215</v>
      </c>
      <c r="BO419" s="120">
        <v>0</v>
      </c>
      <c r="BP419" s="123">
        <v>0</v>
      </c>
      <c r="BQ419" s="120">
        <v>22</v>
      </c>
      <c r="BR419" s="123">
        <v>95.65217391304348</v>
      </c>
      <c r="BS419" s="120">
        <v>23</v>
      </c>
      <c r="BT419" s="2"/>
      <c r="BU419" s="3"/>
      <c r="BV419" s="3"/>
      <c r="BW419" s="3"/>
      <c r="BX419" s="3"/>
    </row>
    <row r="420" spans="1:76" ht="15">
      <c r="A420" s="64" t="s">
        <v>516</v>
      </c>
      <c r="B420" s="65"/>
      <c r="C420" s="65" t="s">
        <v>64</v>
      </c>
      <c r="D420" s="66">
        <v>162.00870894015316</v>
      </c>
      <c r="E420" s="68"/>
      <c r="F420" s="100" t="s">
        <v>1141</v>
      </c>
      <c r="G420" s="65"/>
      <c r="H420" s="69" t="s">
        <v>516</v>
      </c>
      <c r="I420" s="70"/>
      <c r="J420" s="70"/>
      <c r="K420" s="69" t="s">
        <v>4555</v>
      </c>
      <c r="L420" s="73">
        <v>1</v>
      </c>
      <c r="M420" s="74">
        <v>2830.483154296875</v>
      </c>
      <c r="N420" s="74">
        <v>5623.68505859375</v>
      </c>
      <c r="O420" s="75"/>
      <c r="P420" s="76"/>
      <c r="Q420" s="76"/>
      <c r="R420" s="86"/>
      <c r="S420" s="48">
        <v>0</v>
      </c>
      <c r="T420" s="48">
        <v>2</v>
      </c>
      <c r="U420" s="49">
        <v>0</v>
      </c>
      <c r="V420" s="49">
        <v>0.002114</v>
      </c>
      <c r="W420" s="49">
        <v>0.009863</v>
      </c>
      <c r="X420" s="49">
        <v>0.558632</v>
      </c>
      <c r="Y420" s="49">
        <v>0.5</v>
      </c>
      <c r="Z420" s="49">
        <v>0</v>
      </c>
      <c r="AA420" s="71">
        <v>420</v>
      </c>
      <c r="AB420" s="71"/>
      <c r="AC420" s="72"/>
      <c r="AD420" s="78" t="s">
        <v>2394</v>
      </c>
      <c r="AE420" s="78">
        <v>81</v>
      </c>
      <c r="AF420" s="78">
        <v>25</v>
      </c>
      <c r="AG420" s="78">
        <v>7010</v>
      </c>
      <c r="AH420" s="78">
        <v>16040</v>
      </c>
      <c r="AI420" s="78"/>
      <c r="AJ420" s="78" t="s">
        <v>2767</v>
      </c>
      <c r="AK420" s="78" t="s">
        <v>3030</v>
      </c>
      <c r="AL420" s="78"/>
      <c r="AM420" s="78"/>
      <c r="AN420" s="80">
        <v>41724.306550925925</v>
      </c>
      <c r="AO420" s="83" t="s">
        <v>3536</v>
      </c>
      <c r="AP420" s="78" t="b">
        <v>0</v>
      </c>
      <c r="AQ420" s="78" t="b">
        <v>0</v>
      </c>
      <c r="AR420" s="78" t="b">
        <v>0</v>
      </c>
      <c r="AS420" s="78" t="s">
        <v>3550</v>
      </c>
      <c r="AT420" s="78">
        <v>0</v>
      </c>
      <c r="AU420" s="83" t="s">
        <v>3559</v>
      </c>
      <c r="AV420" s="78" t="b">
        <v>0</v>
      </c>
      <c r="AW420" s="78" t="s">
        <v>3704</v>
      </c>
      <c r="AX420" s="83" t="s">
        <v>4121</v>
      </c>
      <c r="AY420" s="78" t="s">
        <v>66</v>
      </c>
      <c r="AZ420" s="78" t="str">
        <f>REPLACE(INDEX(GroupVertices[Group],MATCH(Vertices[[#This Row],[Vertex]],GroupVertices[Vertex],0)),1,1,"")</f>
        <v>1</v>
      </c>
      <c r="BA420" s="48"/>
      <c r="BB420" s="48"/>
      <c r="BC420" s="48"/>
      <c r="BD420" s="48"/>
      <c r="BE420" s="48"/>
      <c r="BF420" s="48"/>
      <c r="BG420" s="120" t="s">
        <v>5142</v>
      </c>
      <c r="BH420" s="120" t="s">
        <v>5142</v>
      </c>
      <c r="BI420" s="120" t="s">
        <v>5256</v>
      </c>
      <c r="BJ420" s="120" t="s">
        <v>5256</v>
      </c>
      <c r="BK420" s="120">
        <v>0</v>
      </c>
      <c r="BL420" s="123">
        <v>0</v>
      </c>
      <c r="BM420" s="120">
        <v>1</v>
      </c>
      <c r="BN420" s="123">
        <v>4.3478260869565215</v>
      </c>
      <c r="BO420" s="120">
        <v>0</v>
      </c>
      <c r="BP420" s="123">
        <v>0</v>
      </c>
      <c r="BQ420" s="120">
        <v>22</v>
      </c>
      <c r="BR420" s="123">
        <v>95.65217391304348</v>
      </c>
      <c r="BS420" s="120">
        <v>23</v>
      </c>
      <c r="BT420" s="2"/>
      <c r="BU420" s="3"/>
      <c r="BV420" s="3"/>
      <c r="BW420" s="3"/>
      <c r="BX420" s="3"/>
    </row>
    <row r="421" spans="1:76" ht="15">
      <c r="A421" s="64" t="s">
        <v>517</v>
      </c>
      <c r="B421" s="65"/>
      <c r="C421" s="65" t="s">
        <v>64</v>
      </c>
      <c r="D421" s="66">
        <v>162.04389305837194</v>
      </c>
      <c r="E421" s="68"/>
      <c r="F421" s="100" t="s">
        <v>1142</v>
      </c>
      <c r="G421" s="65"/>
      <c r="H421" s="69" t="s">
        <v>517</v>
      </c>
      <c r="I421" s="70"/>
      <c r="J421" s="70"/>
      <c r="K421" s="69" t="s">
        <v>4556</v>
      </c>
      <c r="L421" s="73">
        <v>1</v>
      </c>
      <c r="M421" s="74">
        <v>2868.999755859375</v>
      </c>
      <c r="N421" s="74">
        <v>5081.775390625</v>
      </c>
      <c r="O421" s="75"/>
      <c r="P421" s="76"/>
      <c r="Q421" s="76"/>
      <c r="R421" s="86"/>
      <c r="S421" s="48">
        <v>0</v>
      </c>
      <c r="T421" s="48">
        <v>2</v>
      </c>
      <c r="U421" s="49">
        <v>0</v>
      </c>
      <c r="V421" s="49">
        <v>0.002114</v>
      </c>
      <c r="W421" s="49">
        <v>0.00552</v>
      </c>
      <c r="X421" s="49">
        <v>0.582256</v>
      </c>
      <c r="Y421" s="49">
        <v>0.5</v>
      </c>
      <c r="Z421" s="49">
        <v>0</v>
      </c>
      <c r="AA421" s="71">
        <v>421</v>
      </c>
      <c r="AB421" s="71"/>
      <c r="AC421" s="72"/>
      <c r="AD421" s="78" t="s">
        <v>2395</v>
      </c>
      <c r="AE421" s="78">
        <v>628</v>
      </c>
      <c r="AF421" s="78">
        <v>126</v>
      </c>
      <c r="AG421" s="78">
        <v>10663</v>
      </c>
      <c r="AH421" s="78">
        <v>2732</v>
      </c>
      <c r="AI421" s="78"/>
      <c r="AJ421" s="78"/>
      <c r="AK421" s="78"/>
      <c r="AL421" s="83" t="s">
        <v>3198</v>
      </c>
      <c r="AM421" s="78"/>
      <c r="AN421" s="80">
        <v>41499.2491087963</v>
      </c>
      <c r="AO421" s="78"/>
      <c r="AP421" s="78" t="b">
        <v>1</v>
      </c>
      <c r="AQ421" s="78" t="b">
        <v>0</v>
      </c>
      <c r="AR421" s="78" t="b">
        <v>0</v>
      </c>
      <c r="AS421" s="78" t="s">
        <v>1909</v>
      </c>
      <c r="AT421" s="78">
        <v>39</v>
      </c>
      <c r="AU421" s="83" t="s">
        <v>3559</v>
      </c>
      <c r="AV421" s="78" t="b">
        <v>0</v>
      </c>
      <c r="AW421" s="78" t="s">
        <v>3704</v>
      </c>
      <c r="AX421" s="83" t="s">
        <v>4122</v>
      </c>
      <c r="AY421" s="78" t="s">
        <v>66</v>
      </c>
      <c r="AZ421" s="78" t="str">
        <f>REPLACE(INDEX(GroupVertices[Group],MATCH(Vertices[[#This Row],[Vertex]],GroupVertices[Vertex],0)),1,1,"")</f>
        <v>1</v>
      </c>
      <c r="BA421" s="48"/>
      <c r="BB421" s="48"/>
      <c r="BC421" s="48"/>
      <c r="BD421" s="48"/>
      <c r="BE421" s="48"/>
      <c r="BF421" s="48"/>
      <c r="BG421" s="120" t="s">
        <v>5216</v>
      </c>
      <c r="BH421" s="120" t="s">
        <v>5216</v>
      </c>
      <c r="BI421" s="120" t="s">
        <v>5330</v>
      </c>
      <c r="BJ421" s="120" t="s">
        <v>5330</v>
      </c>
      <c r="BK421" s="120">
        <v>0</v>
      </c>
      <c r="BL421" s="123">
        <v>0</v>
      </c>
      <c r="BM421" s="120">
        <v>1</v>
      </c>
      <c r="BN421" s="123">
        <v>4.545454545454546</v>
      </c>
      <c r="BO421" s="120">
        <v>0</v>
      </c>
      <c r="BP421" s="123">
        <v>0</v>
      </c>
      <c r="BQ421" s="120">
        <v>21</v>
      </c>
      <c r="BR421" s="123">
        <v>95.45454545454545</v>
      </c>
      <c r="BS421" s="120">
        <v>22</v>
      </c>
      <c r="BT421" s="2"/>
      <c r="BU421" s="3"/>
      <c r="BV421" s="3"/>
      <c r="BW421" s="3"/>
      <c r="BX421" s="3"/>
    </row>
    <row r="422" spans="1:76" ht="15">
      <c r="A422" s="64" t="s">
        <v>525</v>
      </c>
      <c r="B422" s="65"/>
      <c r="C422" s="65" t="s">
        <v>64</v>
      </c>
      <c r="D422" s="66">
        <v>162.30620633578513</v>
      </c>
      <c r="E422" s="68"/>
      <c r="F422" s="100" t="s">
        <v>1150</v>
      </c>
      <c r="G422" s="65"/>
      <c r="H422" s="69" t="s">
        <v>525</v>
      </c>
      <c r="I422" s="70"/>
      <c r="J422" s="70"/>
      <c r="K422" s="69" t="s">
        <v>4557</v>
      </c>
      <c r="L422" s="73">
        <v>44.81564531364006</v>
      </c>
      <c r="M422" s="74">
        <v>2621.056884765625</v>
      </c>
      <c r="N422" s="74">
        <v>6984.4248046875</v>
      </c>
      <c r="O422" s="75"/>
      <c r="P422" s="76"/>
      <c r="Q422" s="76"/>
      <c r="R422" s="86"/>
      <c r="S422" s="48">
        <v>4</v>
      </c>
      <c r="T422" s="48">
        <v>1</v>
      </c>
      <c r="U422" s="49">
        <v>80</v>
      </c>
      <c r="V422" s="49">
        <v>0.002525</v>
      </c>
      <c r="W422" s="49">
        <v>0.007047</v>
      </c>
      <c r="X422" s="49">
        <v>1.340567</v>
      </c>
      <c r="Y422" s="49">
        <v>0.2</v>
      </c>
      <c r="Z422" s="49">
        <v>0</v>
      </c>
      <c r="AA422" s="71">
        <v>422</v>
      </c>
      <c r="AB422" s="71"/>
      <c r="AC422" s="72"/>
      <c r="AD422" s="78" t="s">
        <v>2396</v>
      </c>
      <c r="AE422" s="78">
        <v>2974</v>
      </c>
      <c r="AF422" s="78">
        <v>879</v>
      </c>
      <c r="AG422" s="78">
        <v>45890</v>
      </c>
      <c r="AH422" s="78">
        <v>5745</v>
      </c>
      <c r="AI422" s="78"/>
      <c r="AJ422" s="78" t="s">
        <v>2768</v>
      </c>
      <c r="AK422" s="78" t="s">
        <v>3031</v>
      </c>
      <c r="AL422" s="78"/>
      <c r="AM422" s="78"/>
      <c r="AN422" s="80">
        <v>41908.32157407407</v>
      </c>
      <c r="AO422" s="83" t="s">
        <v>3537</v>
      </c>
      <c r="AP422" s="78" t="b">
        <v>0</v>
      </c>
      <c r="AQ422" s="78" t="b">
        <v>0</v>
      </c>
      <c r="AR422" s="78" t="b">
        <v>0</v>
      </c>
      <c r="AS422" s="78" t="s">
        <v>1909</v>
      </c>
      <c r="AT422" s="78">
        <v>127</v>
      </c>
      <c r="AU422" s="83" t="s">
        <v>3572</v>
      </c>
      <c r="AV422" s="78" t="b">
        <v>0</v>
      </c>
      <c r="AW422" s="78" t="s">
        <v>3704</v>
      </c>
      <c r="AX422" s="83" t="s">
        <v>4123</v>
      </c>
      <c r="AY422" s="78" t="s">
        <v>66</v>
      </c>
      <c r="AZ422" s="78" t="str">
        <f>REPLACE(INDEX(GroupVertices[Group],MATCH(Vertices[[#This Row],[Vertex]],GroupVertices[Vertex],0)),1,1,"")</f>
        <v>1</v>
      </c>
      <c r="BA422" s="48" t="s">
        <v>800</v>
      </c>
      <c r="BB422" s="48" t="s">
        <v>800</v>
      </c>
      <c r="BC422" s="48" t="s">
        <v>801</v>
      </c>
      <c r="BD422" s="48" t="s">
        <v>801</v>
      </c>
      <c r="BE422" s="48" t="s">
        <v>844</v>
      </c>
      <c r="BF422" s="48" t="s">
        <v>844</v>
      </c>
      <c r="BG422" s="120" t="s">
        <v>5213</v>
      </c>
      <c r="BH422" s="120" t="s">
        <v>5213</v>
      </c>
      <c r="BI422" s="120" t="s">
        <v>5327</v>
      </c>
      <c r="BJ422" s="120" t="s">
        <v>5327</v>
      </c>
      <c r="BK422" s="120">
        <v>3</v>
      </c>
      <c r="BL422" s="123">
        <v>6.818181818181818</v>
      </c>
      <c r="BM422" s="120">
        <v>1</v>
      </c>
      <c r="BN422" s="123">
        <v>2.272727272727273</v>
      </c>
      <c r="BO422" s="120">
        <v>0</v>
      </c>
      <c r="BP422" s="123">
        <v>0</v>
      </c>
      <c r="BQ422" s="120">
        <v>40</v>
      </c>
      <c r="BR422" s="123">
        <v>90.9090909090909</v>
      </c>
      <c r="BS422" s="120">
        <v>44</v>
      </c>
      <c r="BT422" s="2"/>
      <c r="BU422" s="3"/>
      <c r="BV422" s="3"/>
      <c r="BW422" s="3"/>
      <c r="BX422" s="3"/>
    </row>
    <row r="423" spans="1:76" ht="15">
      <c r="A423" s="64" t="s">
        <v>518</v>
      </c>
      <c r="B423" s="65"/>
      <c r="C423" s="65" t="s">
        <v>64</v>
      </c>
      <c r="D423" s="66">
        <v>163.32619740652336</v>
      </c>
      <c r="E423" s="68"/>
      <c r="F423" s="100" t="s">
        <v>1143</v>
      </c>
      <c r="G423" s="65"/>
      <c r="H423" s="69" t="s">
        <v>518</v>
      </c>
      <c r="I423" s="70"/>
      <c r="J423" s="70"/>
      <c r="K423" s="69" t="s">
        <v>4558</v>
      </c>
      <c r="L423" s="73">
        <v>1</v>
      </c>
      <c r="M423" s="74">
        <v>3293.80810546875</v>
      </c>
      <c r="N423" s="74">
        <v>6086.25341796875</v>
      </c>
      <c r="O423" s="75"/>
      <c r="P423" s="76"/>
      <c r="Q423" s="76"/>
      <c r="R423" s="86"/>
      <c r="S423" s="48">
        <v>0</v>
      </c>
      <c r="T423" s="48">
        <v>2</v>
      </c>
      <c r="U423" s="49">
        <v>0</v>
      </c>
      <c r="V423" s="49">
        <v>0.002114</v>
      </c>
      <c r="W423" s="49">
        <v>0.009863</v>
      </c>
      <c r="X423" s="49">
        <v>0.558632</v>
      </c>
      <c r="Y423" s="49">
        <v>0.5</v>
      </c>
      <c r="Z423" s="49">
        <v>0</v>
      </c>
      <c r="AA423" s="71">
        <v>423</v>
      </c>
      <c r="AB423" s="71"/>
      <c r="AC423" s="72"/>
      <c r="AD423" s="78" t="s">
        <v>2397</v>
      </c>
      <c r="AE423" s="78">
        <v>4963</v>
      </c>
      <c r="AF423" s="78">
        <v>3807</v>
      </c>
      <c r="AG423" s="78">
        <v>189342</v>
      </c>
      <c r="AH423" s="78">
        <v>31079</v>
      </c>
      <c r="AI423" s="78"/>
      <c r="AJ423" s="78" t="s">
        <v>2769</v>
      </c>
      <c r="AK423" s="78" t="s">
        <v>3032</v>
      </c>
      <c r="AL423" s="78"/>
      <c r="AM423" s="78"/>
      <c r="AN423" s="80">
        <v>40992.112916666665</v>
      </c>
      <c r="AO423" s="83" t="s">
        <v>3538</v>
      </c>
      <c r="AP423" s="78" t="b">
        <v>0</v>
      </c>
      <c r="AQ423" s="78" t="b">
        <v>0</v>
      </c>
      <c r="AR423" s="78" t="b">
        <v>1</v>
      </c>
      <c r="AS423" s="78" t="s">
        <v>1909</v>
      </c>
      <c r="AT423" s="78">
        <v>211</v>
      </c>
      <c r="AU423" s="83" t="s">
        <v>3576</v>
      </c>
      <c r="AV423" s="78" t="b">
        <v>0</v>
      </c>
      <c r="AW423" s="78" t="s">
        <v>3704</v>
      </c>
      <c r="AX423" s="83" t="s">
        <v>4124</v>
      </c>
      <c r="AY423" s="78" t="s">
        <v>66</v>
      </c>
      <c r="AZ423" s="78" t="str">
        <f>REPLACE(INDEX(GroupVertices[Group],MATCH(Vertices[[#This Row],[Vertex]],GroupVertices[Vertex],0)),1,1,"")</f>
        <v>1</v>
      </c>
      <c r="BA423" s="48"/>
      <c r="BB423" s="48"/>
      <c r="BC423" s="48"/>
      <c r="BD423" s="48"/>
      <c r="BE423" s="48"/>
      <c r="BF423" s="48"/>
      <c r="BG423" s="120" t="s">
        <v>5142</v>
      </c>
      <c r="BH423" s="120" t="s">
        <v>5142</v>
      </c>
      <c r="BI423" s="120" t="s">
        <v>5256</v>
      </c>
      <c r="BJ423" s="120" t="s">
        <v>5256</v>
      </c>
      <c r="BK423" s="120">
        <v>0</v>
      </c>
      <c r="BL423" s="123">
        <v>0</v>
      </c>
      <c r="BM423" s="120">
        <v>1</v>
      </c>
      <c r="BN423" s="123">
        <v>4.3478260869565215</v>
      </c>
      <c r="BO423" s="120">
        <v>0</v>
      </c>
      <c r="BP423" s="123">
        <v>0</v>
      </c>
      <c r="BQ423" s="120">
        <v>22</v>
      </c>
      <c r="BR423" s="123">
        <v>95.65217391304348</v>
      </c>
      <c r="BS423" s="120">
        <v>23</v>
      </c>
      <c r="BT423" s="2"/>
      <c r="BU423" s="3"/>
      <c r="BV423" s="3"/>
      <c r="BW423" s="3"/>
      <c r="BX423" s="3"/>
    </row>
    <row r="424" spans="1:76" ht="15">
      <c r="A424" s="64" t="s">
        <v>519</v>
      </c>
      <c r="B424" s="65"/>
      <c r="C424" s="65" t="s">
        <v>64</v>
      </c>
      <c r="D424" s="66">
        <v>162.3873736580126</v>
      </c>
      <c r="E424" s="68"/>
      <c r="F424" s="100" t="s">
        <v>1144</v>
      </c>
      <c r="G424" s="65"/>
      <c r="H424" s="69" t="s">
        <v>519</v>
      </c>
      <c r="I424" s="70"/>
      <c r="J424" s="70"/>
      <c r="K424" s="69" t="s">
        <v>4559</v>
      </c>
      <c r="L424" s="73">
        <v>1</v>
      </c>
      <c r="M424" s="74">
        <v>938.2376708984375</v>
      </c>
      <c r="N424" s="74">
        <v>5288.4560546875</v>
      </c>
      <c r="O424" s="75"/>
      <c r="P424" s="76"/>
      <c r="Q424" s="76"/>
      <c r="R424" s="86"/>
      <c r="S424" s="48">
        <v>0</v>
      </c>
      <c r="T424" s="48">
        <v>2</v>
      </c>
      <c r="U424" s="49">
        <v>0</v>
      </c>
      <c r="V424" s="49">
        <v>0.002114</v>
      </c>
      <c r="W424" s="49">
        <v>0.009863</v>
      </c>
      <c r="X424" s="49">
        <v>0.558632</v>
      </c>
      <c r="Y424" s="49">
        <v>0.5</v>
      </c>
      <c r="Z424" s="49">
        <v>0</v>
      </c>
      <c r="AA424" s="71">
        <v>424</v>
      </c>
      <c r="AB424" s="71"/>
      <c r="AC424" s="72"/>
      <c r="AD424" s="78" t="s">
        <v>2398</v>
      </c>
      <c r="AE424" s="78">
        <v>1108</v>
      </c>
      <c r="AF424" s="78">
        <v>1112</v>
      </c>
      <c r="AG424" s="78">
        <v>103755</v>
      </c>
      <c r="AH424" s="78">
        <v>89829</v>
      </c>
      <c r="AI424" s="78"/>
      <c r="AJ424" s="78" t="s">
        <v>2770</v>
      </c>
      <c r="AK424" s="78" t="s">
        <v>3033</v>
      </c>
      <c r="AL424" s="78"/>
      <c r="AM424" s="78"/>
      <c r="AN424" s="80">
        <v>41853.10287037037</v>
      </c>
      <c r="AO424" s="83" t="s">
        <v>3539</v>
      </c>
      <c r="AP424" s="78" t="b">
        <v>0</v>
      </c>
      <c r="AQ424" s="78" t="b">
        <v>0</v>
      </c>
      <c r="AR424" s="78" t="b">
        <v>0</v>
      </c>
      <c r="AS424" s="78" t="s">
        <v>1909</v>
      </c>
      <c r="AT424" s="78">
        <v>0</v>
      </c>
      <c r="AU424" s="83" t="s">
        <v>3559</v>
      </c>
      <c r="AV424" s="78" t="b">
        <v>0</v>
      </c>
      <c r="AW424" s="78" t="s">
        <v>3704</v>
      </c>
      <c r="AX424" s="83" t="s">
        <v>4125</v>
      </c>
      <c r="AY424" s="78" t="s">
        <v>66</v>
      </c>
      <c r="AZ424" s="78" t="str">
        <f>REPLACE(INDEX(GroupVertices[Group],MATCH(Vertices[[#This Row],[Vertex]],GroupVertices[Vertex],0)),1,1,"")</f>
        <v>1</v>
      </c>
      <c r="BA424" s="48"/>
      <c r="BB424" s="48"/>
      <c r="BC424" s="48"/>
      <c r="BD424" s="48"/>
      <c r="BE424" s="48"/>
      <c r="BF424" s="48"/>
      <c r="BG424" s="120" t="s">
        <v>5142</v>
      </c>
      <c r="BH424" s="120" t="s">
        <v>5142</v>
      </c>
      <c r="BI424" s="120" t="s">
        <v>5256</v>
      </c>
      <c r="BJ424" s="120" t="s">
        <v>5256</v>
      </c>
      <c r="BK424" s="120">
        <v>0</v>
      </c>
      <c r="BL424" s="123">
        <v>0</v>
      </c>
      <c r="BM424" s="120">
        <v>1</v>
      </c>
      <c r="BN424" s="123">
        <v>4.3478260869565215</v>
      </c>
      <c r="BO424" s="120">
        <v>0</v>
      </c>
      <c r="BP424" s="123">
        <v>0</v>
      </c>
      <c r="BQ424" s="120">
        <v>22</v>
      </c>
      <c r="BR424" s="123">
        <v>95.65217391304348</v>
      </c>
      <c r="BS424" s="120">
        <v>23</v>
      </c>
      <c r="BT424" s="2"/>
      <c r="BU424" s="3"/>
      <c r="BV424" s="3"/>
      <c r="BW424" s="3"/>
      <c r="BX424" s="3"/>
    </row>
    <row r="425" spans="1:76" ht="15">
      <c r="A425" s="64" t="s">
        <v>520</v>
      </c>
      <c r="B425" s="65"/>
      <c r="C425" s="65" t="s">
        <v>64</v>
      </c>
      <c r="D425" s="66">
        <v>162.090921335199</v>
      </c>
      <c r="E425" s="68"/>
      <c r="F425" s="100" t="s">
        <v>1145</v>
      </c>
      <c r="G425" s="65"/>
      <c r="H425" s="69" t="s">
        <v>520</v>
      </c>
      <c r="I425" s="70"/>
      <c r="J425" s="70"/>
      <c r="K425" s="69" t="s">
        <v>4560</v>
      </c>
      <c r="L425" s="73">
        <v>1</v>
      </c>
      <c r="M425" s="74">
        <v>3527.812255859375</v>
      </c>
      <c r="N425" s="74">
        <v>7862.12890625</v>
      </c>
      <c r="O425" s="75"/>
      <c r="P425" s="76"/>
      <c r="Q425" s="76"/>
      <c r="R425" s="86"/>
      <c r="S425" s="48">
        <v>0</v>
      </c>
      <c r="T425" s="48">
        <v>2</v>
      </c>
      <c r="U425" s="49">
        <v>0</v>
      </c>
      <c r="V425" s="49">
        <v>0.002114</v>
      </c>
      <c r="W425" s="49">
        <v>0.00552</v>
      </c>
      <c r="X425" s="49">
        <v>0.582256</v>
      </c>
      <c r="Y425" s="49">
        <v>0.5</v>
      </c>
      <c r="Z425" s="49">
        <v>0</v>
      </c>
      <c r="AA425" s="71">
        <v>425</v>
      </c>
      <c r="AB425" s="71"/>
      <c r="AC425" s="72"/>
      <c r="AD425" s="78" t="s">
        <v>2399</v>
      </c>
      <c r="AE425" s="78">
        <v>474</v>
      </c>
      <c r="AF425" s="78">
        <v>261</v>
      </c>
      <c r="AG425" s="78">
        <v>18262</v>
      </c>
      <c r="AH425" s="78">
        <v>11237</v>
      </c>
      <c r="AI425" s="78"/>
      <c r="AJ425" s="78"/>
      <c r="AK425" s="78"/>
      <c r="AL425" s="78"/>
      <c r="AM425" s="78"/>
      <c r="AN425" s="80">
        <v>42264.008425925924</v>
      </c>
      <c r="AO425" s="83" t="s">
        <v>3540</v>
      </c>
      <c r="AP425" s="78" t="b">
        <v>1</v>
      </c>
      <c r="AQ425" s="78" t="b">
        <v>0</v>
      </c>
      <c r="AR425" s="78" t="b">
        <v>0</v>
      </c>
      <c r="AS425" s="78" t="s">
        <v>1909</v>
      </c>
      <c r="AT425" s="78">
        <v>82</v>
      </c>
      <c r="AU425" s="83" t="s">
        <v>3559</v>
      </c>
      <c r="AV425" s="78" t="b">
        <v>0</v>
      </c>
      <c r="AW425" s="78" t="s">
        <v>3704</v>
      </c>
      <c r="AX425" s="83" t="s">
        <v>4126</v>
      </c>
      <c r="AY425" s="78" t="s">
        <v>66</v>
      </c>
      <c r="AZ425" s="78" t="str">
        <f>REPLACE(INDEX(GroupVertices[Group],MATCH(Vertices[[#This Row],[Vertex]],GroupVertices[Vertex],0)),1,1,"")</f>
        <v>1</v>
      </c>
      <c r="BA425" s="48"/>
      <c r="BB425" s="48"/>
      <c r="BC425" s="48"/>
      <c r="BD425" s="48"/>
      <c r="BE425" s="48"/>
      <c r="BF425" s="48"/>
      <c r="BG425" s="120" t="s">
        <v>5216</v>
      </c>
      <c r="BH425" s="120" t="s">
        <v>5216</v>
      </c>
      <c r="BI425" s="120" t="s">
        <v>5330</v>
      </c>
      <c r="BJ425" s="120" t="s">
        <v>5330</v>
      </c>
      <c r="BK425" s="120">
        <v>0</v>
      </c>
      <c r="BL425" s="123">
        <v>0</v>
      </c>
      <c r="BM425" s="120">
        <v>1</v>
      </c>
      <c r="BN425" s="123">
        <v>4.545454545454546</v>
      </c>
      <c r="BO425" s="120">
        <v>0</v>
      </c>
      <c r="BP425" s="123">
        <v>0</v>
      </c>
      <c r="BQ425" s="120">
        <v>21</v>
      </c>
      <c r="BR425" s="123">
        <v>95.45454545454545</v>
      </c>
      <c r="BS425" s="120">
        <v>22</v>
      </c>
      <c r="BT425" s="2"/>
      <c r="BU425" s="3"/>
      <c r="BV425" s="3"/>
      <c r="BW425" s="3"/>
      <c r="BX425" s="3"/>
    </row>
    <row r="426" spans="1:76" ht="15">
      <c r="A426" s="64" t="s">
        <v>521</v>
      </c>
      <c r="B426" s="65"/>
      <c r="C426" s="65" t="s">
        <v>64</v>
      </c>
      <c r="D426" s="66">
        <v>162.05852407782925</v>
      </c>
      <c r="E426" s="68"/>
      <c r="F426" s="100" t="s">
        <v>1146</v>
      </c>
      <c r="G426" s="65"/>
      <c r="H426" s="69" t="s">
        <v>521</v>
      </c>
      <c r="I426" s="70"/>
      <c r="J426" s="70"/>
      <c r="K426" s="69" t="s">
        <v>4561</v>
      </c>
      <c r="L426" s="73">
        <v>1</v>
      </c>
      <c r="M426" s="74">
        <v>3378.940185546875</v>
      </c>
      <c r="N426" s="74">
        <v>8241.1142578125</v>
      </c>
      <c r="O426" s="75"/>
      <c r="P426" s="76"/>
      <c r="Q426" s="76"/>
      <c r="R426" s="86"/>
      <c r="S426" s="48">
        <v>0</v>
      </c>
      <c r="T426" s="48">
        <v>2</v>
      </c>
      <c r="U426" s="49">
        <v>0</v>
      </c>
      <c r="V426" s="49">
        <v>0.002114</v>
      </c>
      <c r="W426" s="49">
        <v>0.009863</v>
      </c>
      <c r="X426" s="49">
        <v>0.558632</v>
      </c>
      <c r="Y426" s="49">
        <v>0.5</v>
      </c>
      <c r="Z426" s="49">
        <v>0</v>
      </c>
      <c r="AA426" s="71">
        <v>426</v>
      </c>
      <c r="AB426" s="71"/>
      <c r="AC426" s="72"/>
      <c r="AD426" s="78" t="s">
        <v>2400</v>
      </c>
      <c r="AE426" s="78">
        <v>597</v>
      </c>
      <c r="AF426" s="78">
        <v>168</v>
      </c>
      <c r="AG426" s="78">
        <v>18564</v>
      </c>
      <c r="AH426" s="78">
        <v>15269</v>
      </c>
      <c r="AI426" s="78"/>
      <c r="AJ426" s="78"/>
      <c r="AK426" s="78"/>
      <c r="AL426" s="78"/>
      <c r="AM426" s="78"/>
      <c r="AN426" s="80">
        <v>41116.97621527778</v>
      </c>
      <c r="AO426" s="83" t="s">
        <v>3541</v>
      </c>
      <c r="AP426" s="78" t="b">
        <v>1</v>
      </c>
      <c r="AQ426" s="78" t="b">
        <v>0</v>
      </c>
      <c r="AR426" s="78" t="b">
        <v>1</v>
      </c>
      <c r="AS426" s="78" t="s">
        <v>1909</v>
      </c>
      <c r="AT426" s="78">
        <v>9</v>
      </c>
      <c r="AU426" s="83" t="s">
        <v>3559</v>
      </c>
      <c r="AV426" s="78" t="b">
        <v>0</v>
      </c>
      <c r="AW426" s="78" t="s">
        <v>3704</v>
      </c>
      <c r="AX426" s="83" t="s">
        <v>4127</v>
      </c>
      <c r="AY426" s="78" t="s">
        <v>66</v>
      </c>
      <c r="AZ426" s="78" t="str">
        <f>REPLACE(INDEX(GroupVertices[Group],MATCH(Vertices[[#This Row],[Vertex]],GroupVertices[Vertex],0)),1,1,"")</f>
        <v>1</v>
      </c>
      <c r="BA426" s="48"/>
      <c r="BB426" s="48"/>
      <c r="BC426" s="48"/>
      <c r="BD426" s="48"/>
      <c r="BE426" s="48"/>
      <c r="BF426" s="48"/>
      <c r="BG426" s="120" t="s">
        <v>5142</v>
      </c>
      <c r="BH426" s="120" t="s">
        <v>5142</v>
      </c>
      <c r="BI426" s="120" t="s">
        <v>5256</v>
      </c>
      <c r="BJ426" s="120" t="s">
        <v>5256</v>
      </c>
      <c r="BK426" s="120">
        <v>0</v>
      </c>
      <c r="BL426" s="123">
        <v>0</v>
      </c>
      <c r="BM426" s="120">
        <v>1</v>
      </c>
      <c r="BN426" s="123">
        <v>4.3478260869565215</v>
      </c>
      <c r="BO426" s="120">
        <v>0</v>
      </c>
      <c r="BP426" s="123">
        <v>0</v>
      </c>
      <c r="BQ426" s="120">
        <v>22</v>
      </c>
      <c r="BR426" s="123">
        <v>95.65217391304348</v>
      </c>
      <c r="BS426" s="120">
        <v>23</v>
      </c>
      <c r="BT426" s="2"/>
      <c r="BU426" s="3"/>
      <c r="BV426" s="3"/>
      <c r="BW426" s="3"/>
      <c r="BX426" s="3"/>
    </row>
    <row r="427" spans="1:76" ht="15">
      <c r="A427" s="64" t="s">
        <v>522</v>
      </c>
      <c r="B427" s="65"/>
      <c r="C427" s="65" t="s">
        <v>64</v>
      </c>
      <c r="D427" s="66">
        <v>162.30272275972388</v>
      </c>
      <c r="E427" s="68"/>
      <c r="F427" s="100" t="s">
        <v>1147</v>
      </c>
      <c r="G427" s="65"/>
      <c r="H427" s="69" t="s">
        <v>522</v>
      </c>
      <c r="I427" s="70"/>
      <c r="J427" s="70"/>
      <c r="K427" s="69" t="s">
        <v>4562</v>
      </c>
      <c r="L427" s="73">
        <v>1</v>
      </c>
      <c r="M427" s="74">
        <v>1965.6336669921875</v>
      </c>
      <c r="N427" s="74">
        <v>5117.19873046875</v>
      </c>
      <c r="O427" s="75"/>
      <c r="P427" s="76"/>
      <c r="Q427" s="76"/>
      <c r="R427" s="86"/>
      <c r="S427" s="48">
        <v>0</v>
      </c>
      <c r="T427" s="48">
        <v>2</v>
      </c>
      <c r="U427" s="49">
        <v>0</v>
      </c>
      <c r="V427" s="49">
        <v>0.002114</v>
      </c>
      <c r="W427" s="49">
        <v>0.009863</v>
      </c>
      <c r="X427" s="49">
        <v>0.558632</v>
      </c>
      <c r="Y427" s="49">
        <v>0.5</v>
      </c>
      <c r="Z427" s="49">
        <v>0</v>
      </c>
      <c r="AA427" s="71">
        <v>427</v>
      </c>
      <c r="AB427" s="71"/>
      <c r="AC427" s="72"/>
      <c r="AD427" s="78" t="s">
        <v>2401</v>
      </c>
      <c r="AE427" s="78">
        <v>1538</v>
      </c>
      <c r="AF427" s="78">
        <v>869</v>
      </c>
      <c r="AG427" s="78">
        <v>68017</v>
      </c>
      <c r="AH427" s="78">
        <v>51260</v>
      </c>
      <c r="AI427" s="78"/>
      <c r="AJ427" s="78" t="s">
        <v>2771</v>
      </c>
      <c r="AK427" s="78" t="s">
        <v>3034</v>
      </c>
      <c r="AL427" s="78"/>
      <c r="AM427" s="78"/>
      <c r="AN427" s="80">
        <v>42050.187569444446</v>
      </c>
      <c r="AO427" s="83" t="s">
        <v>3542</v>
      </c>
      <c r="AP427" s="78" t="b">
        <v>0</v>
      </c>
      <c r="AQ427" s="78" t="b">
        <v>0</v>
      </c>
      <c r="AR427" s="78" t="b">
        <v>0</v>
      </c>
      <c r="AS427" s="78" t="s">
        <v>1909</v>
      </c>
      <c r="AT427" s="78">
        <v>4</v>
      </c>
      <c r="AU427" s="83" t="s">
        <v>3559</v>
      </c>
      <c r="AV427" s="78" t="b">
        <v>0</v>
      </c>
      <c r="AW427" s="78" t="s">
        <v>3704</v>
      </c>
      <c r="AX427" s="83" t="s">
        <v>4128</v>
      </c>
      <c r="AY427" s="78" t="s">
        <v>66</v>
      </c>
      <c r="AZ427" s="78" t="str">
        <f>REPLACE(INDEX(GroupVertices[Group],MATCH(Vertices[[#This Row],[Vertex]],GroupVertices[Vertex],0)),1,1,"")</f>
        <v>1</v>
      </c>
      <c r="BA427" s="48"/>
      <c r="BB427" s="48"/>
      <c r="BC427" s="48"/>
      <c r="BD427" s="48"/>
      <c r="BE427" s="48"/>
      <c r="BF427" s="48"/>
      <c r="BG427" s="120" t="s">
        <v>5142</v>
      </c>
      <c r="BH427" s="120" t="s">
        <v>5142</v>
      </c>
      <c r="BI427" s="120" t="s">
        <v>5256</v>
      </c>
      <c r="BJ427" s="120" t="s">
        <v>5256</v>
      </c>
      <c r="BK427" s="120">
        <v>0</v>
      </c>
      <c r="BL427" s="123">
        <v>0</v>
      </c>
      <c r="BM427" s="120">
        <v>1</v>
      </c>
      <c r="BN427" s="123">
        <v>4.3478260869565215</v>
      </c>
      <c r="BO427" s="120">
        <v>0</v>
      </c>
      <c r="BP427" s="123">
        <v>0</v>
      </c>
      <c r="BQ427" s="120">
        <v>22</v>
      </c>
      <c r="BR427" s="123">
        <v>95.65217391304348</v>
      </c>
      <c r="BS427" s="120">
        <v>23</v>
      </c>
      <c r="BT427" s="2"/>
      <c r="BU427" s="3"/>
      <c r="BV427" s="3"/>
      <c r="BW427" s="3"/>
      <c r="BX427" s="3"/>
    </row>
    <row r="428" spans="1:76" ht="15">
      <c r="A428" s="64" t="s">
        <v>523</v>
      </c>
      <c r="B428" s="65"/>
      <c r="C428" s="65" t="s">
        <v>64</v>
      </c>
      <c r="D428" s="66">
        <v>163.2032271715607</v>
      </c>
      <c r="E428" s="68"/>
      <c r="F428" s="100" t="s">
        <v>1148</v>
      </c>
      <c r="G428" s="65"/>
      <c r="H428" s="69" t="s">
        <v>523</v>
      </c>
      <c r="I428" s="70"/>
      <c r="J428" s="70"/>
      <c r="K428" s="69" t="s">
        <v>4563</v>
      </c>
      <c r="L428" s="73">
        <v>1</v>
      </c>
      <c r="M428" s="74">
        <v>1737.2918701171875</v>
      </c>
      <c r="N428" s="74">
        <v>5840.03369140625</v>
      </c>
      <c r="O428" s="75"/>
      <c r="P428" s="76"/>
      <c r="Q428" s="76"/>
      <c r="R428" s="86"/>
      <c r="S428" s="48">
        <v>0</v>
      </c>
      <c r="T428" s="48">
        <v>2</v>
      </c>
      <c r="U428" s="49">
        <v>0</v>
      </c>
      <c r="V428" s="49">
        <v>0.002114</v>
      </c>
      <c r="W428" s="49">
        <v>0.009863</v>
      </c>
      <c r="X428" s="49">
        <v>0.558632</v>
      </c>
      <c r="Y428" s="49">
        <v>0.5</v>
      </c>
      <c r="Z428" s="49">
        <v>0</v>
      </c>
      <c r="AA428" s="71">
        <v>428</v>
      </c>
      <c r="AB428" s="71"/>
      <c r="AC428" s="72"/>
      <c r="AD428" s="78" t="s">
        <v>2402</v>
      </c>
      <c r="AE428" s="78">
        <v>5002</v>
      </c>
      <c r="AF428" s="78">
        <v>3454</v>
      </c>
      <c r="AG428" s="78">
        <v>226405</v>
      </c>
      <c r="AH428" s="78">
        <v>136075</v>
      </c>
      <c r="AI428" s="78"/>
      <c r="AJ428" s="78" t="s">
        <v>2772</v>
      </c>
      <c r="AK428" s="78" t="s">
        <v>3035</v>
      </c>
      <c r="AL428" s="78"/>
      <c r="AM428" s="78"/>
      <c r="AN428" s="80">
        <v>42430.94542824074</v>
      </c>
      <c r="AO428" s="83" t="s">
        <v>3543</v>
      </c>
      <c r="AP428" s="78" t="b">
        <v>0</v>
      </c>
      <c r="AQ428" s="78" t="b">
        <v>0</v>
      </c>
      <c r="AR428" s="78" t="b">
        <v>0</v>
      </c>
      <c r="AS428" s="78" t="s">
        <v>1909</v>
      </c>
      <c r="AT428" s="78">
        <v>574</v>
      </c>
      <c r="AU428" s="83" t="s">
        <v>3559</v>
      </c>
      <c r="AV428" s="78" t="b">
        <v>0</v>
      </c>
      <c r="AW428" s="78" t="s">
        <v>3704</v>
      </c>
      <c r="AX428" s="83" t="s">
        <v>4129</v>
      </c>
      <c r="AY428" s="78" t="s">
        <v>66</v>
      </c>
      <c r="AZ428" s="78" t="str">
        <f>REPLACE(INDEX(GroupVertices[Group],MATCH(Vertices[[#This Row],[Vertex]],GroupVertices[Vertex],0)),1,1,"")</f>
        <v>1</v>
      </c>
      <c r="BA428" s="48"/>
      <c r="BB428" s="48"/>
      <c r="BC428" s="48"/>
      <c r="BD428" s="48"/>
      <c r="BE428" s="48"/>
      <c r="BF428" s="48"/>
      <c r="BG428" s="120" t="s">
        <v>5142</v>
      </c>
      <c r="BH428" s="120" t="s">
        <v>5142</v>
      </c>
      <c r="BI428" s="120" t="s">
        <v>5256</v>
      </c>
      <c r="BJ428" s="120" t="s">
        <v>5256</v>
      </c>
      <c r="BK428" s="120">
        <v>0</v>
      </c>
      <c r="BL428" s="123">
        <v>0</v>
      </c>
      <c r="BM428" s="120">
        <v>1</v>
      </c>
      <c r="BN428" s="123">
        <v>4.3478260869565215</v>
      </c>
      <c r="BO428" s="120">
        <v>0</v>
      </c>
      <c r="BP428" s="123">
        <v>0</v>
      </c>
      <c r="BQ428" s="120">
        <v>22</v>
      </c>
      <c r="BR428" s="123">
        <v>95.65217391304348</v>
      </c>
      <c r="BS428" s="120">
        <v>23</v>
      </c>
      <c r="BT428" s="2"/>
      <c r="BU428" s="3"/>
      <c r="BV428" s="3"/>
      <c r="BW428" s="3"/>
      <c r="BX428" s="3"/>
    </row>
    <row r="429" spans="1:76" ht="15">
      <c r="A429" s="64" t="s">
        <v>524</v>
      </c>
      <c r="B429" s="65"/>
      <c r="C429" s="65" t="s">
        <v>64</v>
      </c>
      <c r="D429" s="66">
        <v>162.0752452429233</v>
      </c>
      <c r="E429" s="68"/>
      <c r="F429" s="100" t="s">
        <v>1149</v>
      </c>
      <c r="G429" s="65"/>
      <c r="H429" s="69" t="s">
        <v>524</v>
      </c>
      <c r="I429" s="70"/>
      <c r="J429" s="70"/>
      <c r="K429" s="69" t="s">
        <v>4564</v>
      </c>
      <c r="L429" s="73">
        <v>1</v>
      </c>
      <c r="M429" s="74">
        <v>2883.086669921875</v>
      </c>
      <c r="N429" s="74">
        <v>7039.45947265625</v>
      </c>
      <c r="O429" s="75"/>
      <c r="P429" s="76"/>
      <c r="Q429" s="76"/>
      <c r="R429" s="86"/>
      <c r="S429" s="48">
        <v>0</v>
      </c>
      <c r="T429" s="48">
        <v>2</v>
      </c>
      <c r="U429" s="49">
        <v>0</v>
      </c>
      <c r="V429" s="49">
        <v>0.002114</v>
      </c>
      <c r="W429" s="49">
        <v>0.00552</v>
      </c>
      <c r="X429" s="49">
        <v>0.582256</v>
      </c>
      <c r="Y429" s="49">
        <v>0.5</v>
      </c>
      <c r="Z429" s="49">
        <v>0</v>
      </c>
      <c r="AA429" s="71">
        <v>429</v>
      </c>
      <c r="AB429" s="71"/>
      <c r="AC429" s="72"/>
      <c r="AD429" s="78" t="s">
        <v>2403</v>
      </c>
      <c r="AE429" s="78">
        <v>484</v>
      </c>
      <c r="AF429" s="78">
        <v>216</v>
      </c>
      <c r="AG429" s="78">
        <v>3091</v>
      </c>
      <c r="AH429" s="78">
        <v>4423</v>
      </c>
      <c r="AI429" s="78"/>
      <c r="AJ429" s="78" t="s">
        <v>2773</v>
      </c>
      <c r="AK429" s="78" t="s">
        <v>1945</v>
      </c>
      <c r="AL429" s="78"/>
      <c r="AM429" s="78"/>
      <c r="AN429" s="80">
        <v>39922.80806712963</v>
      </c>
      <c r="AO429" s="83" t="s">
        <v>3544</v>
      </c>
      <c r="AP429" s="78" t="b">
        <v>1</v>
      </c>
      <c r="AQ429" s="78" t="b">
        <v>0</v>
      </c>
      <c r="AR429" s="78" t="b">
        <v>0</v>
      </c>
      <c r="AS429" s="78" t="s">
        <v>1909</v>
      </c>
      <c r="AT429" s="78">
        <v>4</v>
      </c>
      <c r="AU429" s="83" t="s">
        <v>3559</v>
      </c>
      <c r="AV429" s="78" t="b">
        <v>0</v>
      </c>
      <c r="AW429" s="78" t="s">
        <v>3704</v>
      </c>
      <c r="AX429" s="83" t="s">
        <v>4130</v>
      </c>
      <c r="AY429" s="78" t="s">
        <v>66</v>
      </c>
      <c r="AZ429" s="78" t="str">
        <f>REPLACE(INDEX(GroupVertices[Group],MATCH(Vertices[[#This Row],[Vertex]],GroupVertices[Vertex],0)),1,1,"")</f>
        <v>1</v>
      </c>
      <c r="BA429" s="48"/>
      <c r="BB429" s="48"/>
      <c r="BC429" s="48"/>
      <c r="BD429" s="48"/>
      <c r="BE429" s="48"/>
      <c r="BF429" s="48"/>
      <c r="BG429" s="120" t="s">
        <v>5216</v>
      </c>
      <c r="BH429" s="120" t="s">
        <v>5216</v>
      </c>
      <c r="BI429" s="120" t="s">
        <v>5330</v>
      </c>
      <c r="BJ429" s="120" t="s">
        <v>5330</v>
      </c>
      <c r="BK429" s="120">
        <v>0</v>
      </c>
      <c r="BL429" s="123">
        <v>0</v>
      </c>
      <c r="BM429" s="120">
        <v>1</v>
      </c>
      <c r="BN429" s="123">
        <v>4.545454545454546</v>
      </c>
      <c r="BO429" s="120">
        <v>0</v>
      </c>
      <c r="BP429" s="123">
        <v>0</v>
      </c>
      <c r="BQ429" s="120">
        <v>21</v>
      </c>
      <c r="BR429" s="123">
        <v>95.45454545454545</v>
      </c>
      <c r="BS429" s="120">
        <v>22</v>
      </c>
      <c r="BT429" s="2"/>
      <c r="BU429" s="3"/>
      <c r="BV429" s="3"/>
      <c r="BW429" s="3"/>
      <c r="BX429" s="3"/>
    </row>
    <row r="430" spans="1:76" ht="15">
      <c r="A430" s="64" t="s">
        <v>526</v>
      </c>
      <c r="B430" s="65"/>
      <c r="C430" s="65" t="s">
        <v>64</v>
      </c>
      <c r="D430" s="66">
        <v>162.057827362617</v>
      </c>
      <c r="E430" s="68"/>
      <c r="F430" s="100" t="s">
        <v>938</v>
      </c>
      <c r="G430" s="65"/>
      <c r="H430" s="69" t="s">
        <v>526</v>
      </c>
      <c r="I430" s="70"/>
      <c r="J430" s="70"/>
      <c r="K430" s="69" t="s">
        <v>4565</v>
      </c>
      <c r="L430" s="73">
        <v>1460.6086845106345</v>
      </c>
      <c r="M430" s="74">
        <v>1555.1160888671875</v>
      </c>
      <c r="N430" s="74">
        <v>6503.75537109375</v>
      </c>
      <c r="O430" s="75"/>
      <c r="P430" s="76"/>
      <c r="Q430" s="76"/>
      <c r="R430" s="86"/>
      <c r="S430" s="48">
        <v>0</v>
      </c>
      <c r="T430" s="48">
        <v>4</v>
      </c>
      <c r="U430" s="49">
        <v>2665</v>
      </c>
      <c r="V430" s="49">
        <v>0.003086</v>
      </c>
      <c r="W430" s="49">
        <v>0.010882</v>
      </c>
      <c r="X430" s="49">
        <v>1.147437</v>
      </c>
      <c r="Y430" s="49">
        <v>0.16666666666666666</v>
      </c>
      <c r="Z430" s="49">
        <v>0</v>
      </c>
      <c r="AA430" s="71">
        <v>430</v>
      </c>
      <c r="AB430" s="71"/>
      <c r="AC430" s="72"/>
      <c r="AD430" s="78" t="s">
        <v>2404</v>
      </c>
      <c r="AE430" s="78">
        <v>120</v>
      </c>
      <c r="AF430" s="78">
        <v>166</v>
      </c>
      <c r="AG430" s="78">
        <v>11499</v>
      </c>
      <c r="AH430" s="78">
        <v>29815</v>
      </c>
      <c r="AI430" s="78"/>
      <c r="AJ430" s="78" t="s">
        <v>2774</v>
      </c>
      <c r="AK430" s="78" t="s">
        <v>3036</v>
      </c>
      <c r="AL430" s="78"/>
      <c r="AM430" s="78"/>
      <c r="AN430" s="80">
        <v>42646.828784722224</v>
      </c>
      <c r="AO430" s="78"/>
      <c r="AP430" s="78" t="b">
        <v>1</v>
      </c>
      <c r="AQ430" s="78" t="b">
        <v>0</v>
      </c>
      <c r="AR430" s="78" t="b">
        <v>0</v>
      </c>
      <c r="AS430" s="78" t="s">
        <v>1909</v>
      </c>
      <c r="AT430" s="78">
        <v>2</v>
      </c>
      <c r="AU430" s="78"/>
      <c r="AV430" s="78" t="b">
        <v>0</v>
      </c>
      <c r="AW430" s="78" t="s">
        <v>3704</v>
      </c>
      <c r="AX430" s="83" t="s">
        <v>4131</v>
      </c>
      <c r="AY430" s="78" t="s">
        <v>66</v>
      </c>
      <c r="AZ430" s="78" t="str">
        <f>REPLACE(INDEX(GroupVertices[Group],MATCH(Vertices[[#This Row],[Vertex]],GroupVertices[Vertex],0)),1,1,"")</f>
        <v>1</v>
      </c>
      <c r="BA430" s="48"/>
      <c r="BB430" s="48"/>
      <c r="BC430" s="48"/>
      <c r="BD430" s="48"/>
      <c r="BE430" s="48"/>
      <c r="BF430" s="48"/>
      <c r="BG430" s="120" t="s">
        <v>5217</v>
      </c>
      <c r="BH430" s="120" t="s">
        <v>5231</v>
      </c>
      <c r="BI430" s="120" t="s">
        <v>5331</v>
      </c>
      <c r="BJ430" s="120" t="s">
        <v>5343</v>
      </c>
      <c r="BK430" s="120">
        <v>0</v>
      </c>
      <c r="BL430" s="123">
        <v>0</v>
      </c>
      <c r="BM430" s="120">
        <v>4</v>
      </c>
      <c r="BN430" s="123">
        <v>5.47945205479452</v>
      </c>
      <c r="BO430" s="120">
        <v>0</v>
      </c>
      <c r="BP430" s="123">
        <v>0</v>
      </c>
      <c r="BQ430" s="120">
        <v>69</v>
      </c>
      <c r="BR430" s="123">
        <v>94.52054794520548</v>
      </c>
      <c r="BS430" s="120">
        <v>73</v>
      </c>
      <c r="BT430" s="2"/>
      <c r="BU430" s="3"/>
      <c r="BV430" s="3"/>
      <c r="BW430" s="3"/>
      <c r="BX430" s="3"/>
    </row>
    <row r="431" spans="1:76" ht="15">
      <c r="A431" s="64" t="s">
        <v>527</v>
      </c>
      <c r="B431" s="65"/>
      <c r="C431" s="65" t="s">
        <v>64</v>
      </c>
      <c r="D431" s="66">
        <v>162.00174178803064</v>
      </c>
      <c r="E431" s="68"/>
      <c r="F431" s="100" t="s">
        <v>1151</v>
      </c>
      <c r="G431" s="65"/>
      <c r="H431" s="69" t="s">
        <v>527</v>
      </c>
      <c r="I431" s="70"/>
      <c r="J431" s="70"/>
      <c r="K431" s="69" t="s">
        <v>4566</v>
      </c>
      <c r="L431" s="73">
        <v>4.286173398523005</v>
      </c>
      <c r="M431" s="74">
        <v>6771.57763671875</v>
      </c>
      <c r="N431" s="74">
        <v>1749.824951171875</v>
      </c>
      <c r="O431" s="75"/>
      <c r="P431" s="76"/>
      <c r="Q431" s="76"/>
      <c r="R431" s="86"/>
      <c r="S431" s="48">
        <v>0</v>
      </c>
      <c r="T431" s="48">
        <v>3</v>
      </c>
      <c r="U431" s="49">
        <v>6</v>
      </c>
      <c r="V431" s="49">
        <v>0.333333</v>
      </c>
      <c r="W431" s="49">
        <v>0</v>
      </c>
      <c r="X431" s="49">
        <v>1.918917</v>
      </c>
      <c r="Y431" s="49">
        <v>0</v>
      </c>
      <c r="Z431" s="49">
        <v>0</v>
      </c>
      <c r="AA431" s="71">
        <v>431</v>
      </c>
      <c r="AB431" s="71"/>
      <c r="AC431" s="72"/>
      <c r="AD431" s="78" t="s">
        <v>2405</v>
      </c>
      <c r="AE431" s="78">
        <v>29</v>
      </c>
      <c r="AF431" s="78">
        <v>5</v>
      </c>
      <c r="AG431" s="78">
        <v>128</v>
      </c>
      <c r="AH431" s="78">
        <v>440</v>
      </c>
      <c r="AI431" s="78"/>
      <c r="AJ431" s="78"/>
      <c r="AK431" s="78"/>
      <c r="AL431" s="78"/>
      <c r="AM431" s="78"/>
      <c r="AN431" s="80">
        <v>40779.36403935185</v>
      </c>
      <c r="AO431" s="83" t="s">
        <v>3545</v>
      </c>
      <c r="AP431" s="78" t="b">
        <v>1</v>
      </c>
      <c r="AQ431" s="78" t="b">
        <v>0</v>
      </c>
      <c r="AR431" s="78" t="b">
        <v>0</v>
      </c>
      <c r="AS431" s="78" t="s">
        <v>1909</v>
      </c>
      <c r="AT431" s="78">
        <v>0</v>
      </c>
      <c r="AU431" s="83" t="s">
        <v>3559</v>
      </c>
      <c r="AV431" s="78" t="b">
        <v>0</v>
      </c>
      <c r="AW431" s="78" t="s">
        <v>3704</v>
      </c>
      <c r="AX431" s="83" t="s">
        <v>4132</v>
      </c>
      <c r="AY431" s="78" t="s">
        <v>66</v>
      </c>
      <c r="AZ431" s="78" t="str">
        <f>REPLACE(INDEX(GroupVertices[Group],MATCH(Vertices[[#This Row],[Vertex]],GroupVertices[Vertex],0)),1,1,"")</f>
        <v>17</v>
      </c>
      <c r="BA431" s="48"/>
      <c r="BB431" s="48"/>
      <c r="BC431" s="48"/>
      <c r="BD431" s="48"/>
      <c r="BE431" s="48"/>
      <c r="BF431" s="48"/>
      <c r="BG431" s="120" t="s">
        <v>5218</v>
      </c>
      <c r="BH431" s="120" t="s">
        <v>5218</v>
      </c>
      <c r="BI431" s="120" t="s">
        <v>5332</v>
      </c>
      <c r="BJ431" s="120" t="s">
        <v>5332</v>
      </c>
      <c r="BK431" s="120">
        <v>0</v>
      </c>
      <c r="BL431" s="123">
        <v>0</v>
      </c>
      <c r="BM431" s="120">
        <v>0</v>
      </c>
      <c r="BN431" s="123">
        <v>0</v>
      </c>
      <c r="BO431" s="120">
        <v>0</v>
      </c>
      <c r="BP431" s="123">
        <v>0</v>
      </c>
      <c r="BQ431" s="120">
        <v>27</v>
      </c>
      <c r="BR431" s="123">
        <v>100</v>
      </c>
      <c r="BS431" s="120">
        <v>27</v>
      </c>
      <c r="BT431" s="2"/>
      <c r="BU431" s="3"/>
      <c r="BV431" s="3"/>
      <c r="BW431" s="3"/>
      <c r="BX431" s="3"/>
    </row>
    <row r="432" spans="1:76" ht="15">
      <c r="A432" s="64" t="s">
        <v>643</v>
      </c>
      <c r="B432" s="65"/>
      <c r="C432" s="65" t="s">
        <v>64</v>
      </c>
      <c r="D432" s="66">
        <v>1000</v>
      </c>
      <c r="E432" s="68"/>
      <c r="F432" s="100" t="s">
        <v>3701</v>
      </c>
      <c r="G432" s="65"/>
      <c r="H432" s="69" t="s">
        <v>643</v>
      </c>
      <c r="I432" s="70"/>
      <c r="J432" s="70"/>
      <c r="K432" s="69" t="s">
        <v>4567</v>
      </c>
      <c r="L432" s="73">
        <v>1</v>
      </c>
      <c r="M432" s="74">
        <v>6771.57763671875</v>
      </c>
      <c r="N432" s="74">
        <v>2167.43017578125</v>
      </c>
      <c r="O432" s="75"/>
      <c r="P432" s="76"/>
      <c r="Q432" s="76"/>
      <c r="R432" s="86"/>
      <c r="S432" s="48">
        <v>1</v>
      </c>
      <c r="T432" s="48">
        <v>0</v>
      </c>
      <c r="U432" s="49">
        <v>0</v>
      </c>
      <c r="V432" s="49">
        <v>0.2</v>
      </c>
      <c r="W432" s="49">
        <v>0</v>
      </c>
      <c r="X432" s="49">
        <v>0.693693</v>
      </c>
      <c r="Y432" s="49">
        <v>0</v>
      </c>
      <c r="Z432" s="49">
        <v>0</v>
      </c>
      <c r="AA432" s="71">
        <v>432</v>
      </c>
      <c r="AB432" s="71"/>
      <c r="AC432" s="72"/>
      <c r="AD432" s="78" t="s">
        <v>2406</v>
      </c>
      <c r="AE432" s="78">
        <v>17</v>
      </c>
      <c r="AF432" s="78">
        <v>5802578</v>
      </c>
      <c r="AG432" s="78">
        <v>27784</v>
      </c>
      <c r="AH432" s="78">
        <v>306</v>
      </c>
      <c r="AI432" s="78"/>
      <c r="AJ432" s="78" t="s">
        <v>2775</v>
      </c>
      <c r="AK432" s="78" t="s">
        <v>3037</v>
      </c>
      <c r="AL432" s="83" t="s">
        <v>3199</v>
      </c>
      <c r="AM432" s="78"/>
      <c r="AN432" s="80">
        <v>39786.78607638889</v>
      </c>
      <c r="AO432" s="83" t="s">
        <v>3546</v>
      </c>
      <c r="AP432" s="78" t="b">
        <v>0</v>
      </c>
      <c r="AQ432" s="78" t="b">
        <v>0</v>
      </c>
      <c r="AR432" s="78" t="b">
        <v>1</v>
      </c>
      <c r="AS432" s="78" t="s">
        <v>1909</v>
      </c>
      <c r="AT432" s="78">
        <v>14820</v>
      </c>
      <c r="AU432" s="83" t="s">
        <v>3559</v>
      </c>
      <c r="AV432" s="78" t="b">
        <v>1</v>
      </c>
      <c r="AW432" s="78" t="s">
        <v>3704</v>
      </c>
      <c r="AX432" s="83" t="s">
        <v>4133</v>
      </c>
      <c r="AY432" s="78" t="s">
        <v>65</v>
      </c>
      <c r="AZ432" s="78" t="str">
        <f>REPLACE(INDEX(GroupVertices[Group],MATCH(Vertices[[#This Row],[Vertex]],GroupVertices[Vertex],0)),1,1,"")</f>
        <v>17</v>
      </c>
      <c r="BA432" s="48"/>
      <c r="BB432" s="48"/>
      <c r="BC432" s="48"/>
      <c r="BD432" s="48"/>
      <c r="BE432" s="48"/>
      <c r="BF432" s="48"/>
      <c r="BG432" s="48"/>
      <c r="BH432" s="48"/>
      <c r="BI432" s="48"/>
      <c r="BJ432" s="48"/>
      <c r="BK432" s="48"/>
      <c r="BL432" s="49"/>
      <c r="BM432" s="48"/>
      <c r="BN432" s="49"/>
      <c r="BO432" s="48"/>
      <c r="BP432" s="49"/>
      <c r="BQ432" s="48"/>
      <c r="BR432" s="49"/>
      <c r="BS432" s="48"/>
      <c r="BT432" s="2"/>
      <c r="BU432" s="3"/>
      <c r="BV432" s="3"/>
      <c r="BW432" s="3"/>
      <c r="BX432" s="3"/>
    </row>
    <row r="433" spans="1:76" ht="15">
      <c r="A433" s="64" t="s">
        <v>644</v>
      </c>
      <c r="B433" s="65"/>
      <c r="C433" s="65" t="s">
        <v>64</v>
      </c>
      <c r="D433" s="66">
        <v>163.7142677797482</v>
      </c>
      <c r="E433" s="68"/>
      <c r="F433" s="100" t="s">
        <v>3702</v>
      </c>
      <c r="G433" s="65"/>
      <c r="H433" s="69" t="s">
        <v>644</v>
      </c>
      <c r="I433" s="70"/>
      <c r="J433" s="70"/>
      <c r="K433" s="69" t="s">
        <v>4568</v>
      </c>
      <c r="L433" s="73">
        <v>1</v>
      </c>
      <c r="M433" s="74">
        <v>6501.94873046875</v>
      </c>
      <c r="N433" s="74">
        <v>2167.43017578125</v>
      </c>
      <c r="O433" s="75"/>
      <c r="P433" s="76"/>
      <c r="Q433" s="76"/>
      <c r="R433" s="86"/>
      <c r="S433" s="48">
        <v>1</v>
      </c>
      <c r="T433" s="48">
        <v>0</v>
      </c>
      <c r="U433" s="49">
        <v>0</v>
      </c>
      <c r="V433" s="49">
        <v>0.2</v>
      </c>
      <c r="W433" s="49">
        <v>0</v>
      </c>
      <c r="X433" s="49">
        <v>0.693693</v>
      </c>
      <c r="Y433" s="49">
        <v>0</v>
      </c>
      <c r="Z433" s="49">
        <v>0</v>
      </c>
      <c r="AA433" s="71">
        <v>433</v>
      </c>
      <c r="AB433" s="71"/>
      <c r="AC433" s="72"/>
      <c r="AD433" s="78" t="s">
        <v>2407</v>
      </c>
      <c r="AE433" s="78">
        <v>235</v>
      </c>
      <c r="AF433" s="78">
        <v>4921</v>
      </c>
      <c r="AG433" s="78">
        <v>7669</v>
      </c>
      <c r="AH433" s="78">
        <v>3886</v>
      </c>
      <c r="AI433" s="78"/>
      <c r="AJ433" s="78" t="s">
        <v>2776</v>
      </c>
      <c r="AK433" s="78" t="s">
        <v>3038</v>
      </c>
      <c r="AL433" s="83" t="s">
        <v>3200</v>
      </c>
      <c r="AM433" s="78"/>
      <c r="AN433" s="80">
        <v>41773.66211805555</v>
      </c>
      <c r="AO433" s="83" t="s">
        <v>3547</v>
      </c>
      <c r="AP433" s="78" t="b">
        <v>0</v>
      </c>
      <c r="AQ433" s="78" t="b">
        <v>0</v>
      </c>
      <c r="AR433" s="78" t="b">
        <v>1</v>
      </c>
      <c r="AS433" s="78" t="s">
        <v>3550</v>
      </c>
      <c r="AT433" s="78">
        <v>156</v>
      </c>
      <c r="AU433" s="83" t="s">
        <v>3559</v>
      </c>
      <c r="AV433" s="78" t="b">
        <v>1</v>
      </c>
      <c r="AW433" s="78" t="s">
        <v>3704</v>
      </c>
      <c r="AX433" s="83" t="s">
        <v>4134</v>
      </c>
      <c r="AY433" s="78" t="s">
        <v>65</v>
      </c>
      <c r="AZ433" s="78" t="str">
        <f>REPLACE(INDEX(GroupVertices[Group],MATCH(Vertices[[#This Row],[Vertex]],GroupVertices[Vertex],0)),1,1,"")</f>
        <v>17</v>
      </c>
      <c r="BA433" s="48"/>
      <c r="BB433" s="48"/>
      <c r="BC433" s="48"/>
      <c r="BD433" s="48"/>
      <c r="BE433" s="48"/>
      <c r="BF433" s="48"/>
      <c r="BG433" s="48"/>
      <c r="BH433" s="48"/>
      <c r="BI433" s="48"/>
      <c r="BJ433" s="48"/>
      <c r="BK433" s="48"/>
      <c r="BL433" s="49"/>
      <c r="BM433" s="48"/>
      <c r="BN433" s="49"/>
      <c r="BO433" s="48"/>
      <c r="BP433" s="49"/>
      <c r="BQ433" s="48"/>
      <c r="BR433" s="49"/>
      <c r="BS433" s="48"/>
      <c r="BT433" s="2"/>
      <c r="BU433" s="3"/>
      <c r="BV433" s="3"/>
      <c r="BW433" s="3"/>
      <c r="BX433" s="3"/>
    </row>
    <row r="434" spans="1:76" ht="15">
      <c r="A434" s="64" t="s">
        <v>645</v>
      </c>
      <c r="B434" s="65"/>
      <c r="C434" s="65" t="s">
        <v>64</v>
      </c>
      <c r="D434" s="66">
        <v>162.0236883172166</v>
      </c>
      <c r="E434" s="68"/>
      <c r="F434" s="100" t="s">
        <v>3703</v>
      </c>
      <c r="G434" s="65"/>
      <c r="H434" s="69" t="s">
        <v>645</v>
      </c>
      <c r="I434" s="70"/>
      <c r="J434" s="70"/>
      <c r="K434" s="69" t="s">
        <v>4569</v>
      </c>
      <c r="L434" s="73">
        <v>1</v>
      </c>
      <c r="M434" s="74">
        <v>6501.94873046875</v>
      </c>
      <c r="N434" s="74">
        <v>1749.824951171875</v>
      </c>
      <c r="O434" s="75"/>
      <c r="P434" s="76"/>
      <c r="Q434" s="76"/>
      <c r="R434" s="86"/>
      <c r="S434" s="48">
        <v>1</v>
      </c>
      <c r="T434" s="48">
        <v>0</v>
      </c>
      <c r="U434" s="49">
        <v>0</v>
      </c>
      <c r="V434" s="49">
        <v>0.2</v>
      </c>
      <c r="W434" s="49">
        <v>0</v>
      </c>
      <c r="X434" s="49">
        <v>0.693693</v>
      </c>
      <c r="Y434" s="49">
        <v>0</v>
      </c>
      <c r="Z434" s="49">
        <v>0</v>
      </c>
      <c r="AA434" s="71">
        <v>434</v>
      </c>
      <c r="AB434" s="71"/>
      <c r="AC434" s="72"/>
      <c r="AD434" s="78" t="s">
        <v>2408</v>
      </c>
      <c r="AE434" s="78">
        <v>514</v>
      </c>
      <c r="AF434" s="78">
        <v>68</v>
      </c>
      <c r="AG434" s="78">
        <v>2901</v>
      </c>
      <c r="AH434" s="78">
        <v>4945</v>
      </c>
      <c r="AI434" s="78"/>
      <c r="AJ434" s="78" t="s">
        <v>2777</v>
      </c>
      <c r="AK434" s="78"/>
      <c r="AL434" s="78"/>
      <c r="AM434" s="78"/>
      <c r="AN434" s="80">
        <v>43082.495891203704</v>
      </c>
      <c r="AO434" s="83" t="s">
        <v>3548</v>
      </c>
      <c r="AP434" s="78" t="b">
        <v>1</v>
      </c>
      <c r="AQ434" s="78" t="b">
        <v>0</v>
      </c>
      <c r="AR434" s="78" t="b">
        <v>0</v>
      </c>
      <c r="AS434" s="78" t="s">
        <v>3558</v>
      </c>
      <c r="AT434" s="78">
        <v>1</v>
      </c>
      <c r="AU434" s="78"/>
      <c r="AV434" s="78" t="b">
        <v>0</v>
      </c>
      <c r="AW434" s="78" t="s">
        <v>3704</v>
      </c>
      <c r="AX434" s="83" t="s">
        <v>4135</v>
      </c>
      <c r="AY434" s="78" t="s">
        <v>65</v>
      </c>
      <c r="AZ434" s="78" t="str">
        <f>REPLACE(INDEX(GroupVertices[Group],MATCH(Vertices[[#This Row],[Vertex]],GroupVertices[Vertex],0)),1,1,"")</f>
        <v>17</v>
      </c>
      <c r="BA434" s="48"/>
      <c r="BB434" s="48"/>
      <c r="BC434" s="48"/>
      <c r="BD434" s="48"/>
      <c r="BE434" s="48"/>
      <c r="BF434" s="48"/>
      <c r="BG434" s="48"/>
      <c r="BH434" s="48"/>
      <c r="BI434" s="48"/>
      <c r="BJ434" s="48"/>
      <c r="BK434" s="48"/>
      <c r="BL434" s="49"/>
      <c r="BM434" s="48"/>
      <c r="BN434" s="49"/>
      <c r="BO434" s="48"/>
      <c r="BP434" s="49"/>
      <c r="BQ434" s="48"/>
      <c r="BR434" s="49"/>
      <c r="BS434" s="48"/>
      <c r="BT434" s="2"/>
      <c r="BU434" s="3"/>
      <c r="BV434" s="3"/>
      <c r="BW434" s="3"/>
      <c r="BX434" s="3"/>
    </row>
    <row r="435" spans="1:76" ht="15">
      <c r="A435" s="64" t="s">
        <v>528</v>
      </c>
      <c r="B435" s="65"/>
      <c r="C435" s="65" t="s">
        <v>64</v>
      </c>
      <c r="D435" s="66">
        <v>162.1382979696322</v>
      </c>
      <c r="E435" s="68"/>
      <c r="F435" s="100" t="s">
        <v>1152</v>
      </c>
      <c r="G435" s="65"/>
      <c r="H435" s="69" t="s">
        <v>528</v>
      </c>
      <c r="I435" s="70"/>
      <c r="J435" s="70"/>
      <c r="K435" s="69" t="s">
        <v>4570</v>
      </c>
      <c r="L435" s="73">
        <v>1</v>
      </c>
      <c r="M435" s="74">
        <v>679.638427734375</v>
      </c>
      <c r="N435" s="74">
        <v>8843.1171875</v>
      </c>
      <c r="O435" s="75"/>
      <c r="P435" s="76"/>
      <c r="Q435" s="76"/>
      <c r="R435" s="86"/>
      <c r="S435" s="48">
        <v>0</v>
      </c>
      <c r="T435" s="48">
        <v>2</v>
      </c>
      <c r="U435" s="49">
        <v>0</v>
      </c>
      <c r="V435" s="49">
        <v>0.002114</v>
      </c>
      <c r="W435" s="49">
        <v>0.009863</v>
      </c>
      <c r="X435" s="49">
        <v>0.558632</v>
      </c>
      <c r="Y435" s="49">
        <v>0.5</v>
      </c>
      <c r="Z435" s="49">
        <v>0</v>
      </c>
      <c r="AA435" s="71">
        <v>435</v>
      </c>
      <c r="AB435" s="71"/>
      <c r="AC435" s="72"/>
      <c r="AD435" s="78" t="s">
        <v>2409</v>
      </c>
      <c r="AE435" s="78">
        <v>406</v>
      </c>
      <c r="AF435" s="78">
        <v>397</v>
      </c>
      <c r="AG435" s="78">
        <v>5263</v>
      </c>
      <c r="AH435" s="78">
        <v>876</v>
      </c>
      <c r="AI435" s="78"/>
      <c r="AJ435" s="78" t="s">
        <v>2778</v>
      </c>
      <c r="AK435" s="78" t="s">
        <v>1945</v>
      </c>
      <c r="AL435" s="78"/>
      <c r="AM435" s="78"/>
      <c r="AN435" s="80">
        <v>40011.04243055556</v>
      </c>
      <c r="AO435" s="78"/>
      <c r="AP435" s="78" t="b">
        <v>0</v>
      </c>
      <c r="AQ435" s="78" t="b">
        <v>0</v>
      </c>
      <c r="AR435" s="78" t="b">
        <v>0</v>
      </c>
      <c r="AS435" s="78" t="s">
        <v>1909</v>
      </c>
      <c r="AT435" s="78">
        <v>18</v>
      </c>
      <c r="AU435" s="83" t="s">
        <v>3563</v>
      </c>
      <c r="AV435" s="78" t="b">
        <v>0</v>
      </c>
      <c r="AW435" s="78" t="s">
        <v>3704</v>
      </c>
      <c r="AX435" s="83" t="s">
        <v>4136</v>
      </c>
      <c r="AY435" s="78" t="s">
        <v>66</v>
      </c>
      <c r="AZ435" s="78" t="str">
        <f>REPLACE(INDEX(GroupVertices[Group],MATCH(Vertices[[#This Row],[Vertex]],GroupVertices[Vertex],0)),1,1,"")</f>
        <v>1</v>
      </c>
      <c r="BA435" s="48"/>
      <c r="BB435" s="48"/>
      <c r="BC435" s="48"/>
      <c r="BD435" s="48"/>
      <c r="BE435" s="48"/>
      <c r="BF435" s="48"/>
      <c r="BG435" s="120" t="s">
        <v>5142</v>
      </c>
      <c r="BH435" s="120" t="s">
        <v>5142</v>
      </c>
      <c r="BI435" s="120" t="s">
        <v>5256</v>
      </c>
      <c r="BJ435" s="120" t="s">
        <v>5256</v>
      </c>
      <c r="BK435" s="120">
        <v>0</v>
      </c>
      <c r="BL435" s="123">
        <v>0</v>
      </c>
      <c r="BM435" s="120">
        <v>1</v>
      </c>
      <c r="BN435" s="123">
        <v>4.3478260869565215</v>
      </c>
      <c r="BO435" s="120">
        <v>0</v>
      </c>
      <c r="BP435" s="123">
        <v>0</v>
      </c>
      <c r="BQ435" s="120">
        <v>22</v>
      </c>
      <c r="BR435" s="123">
        <v>95.65217391304348</v>
      </c>
      <c r="BS435" s="120">
        <v>23</v>
      </c>
      <c r="BT435" s="2"/>
      <c r="BU435" s="3"/>
      <c r="BV435" s="3"/>
      <c r="BW435" s="3"/>
      <c r="BX435" s="3"/>
    </row>
    <row r="436" spans="1:76" ht="15">
      <c r="A436" s="87" t="s">
        <v>529</v>
      </c>
      <c r="B436" s="88"/>
      <c r="C436" s="88" t="s">
        <v>64</v>
      </c>
      <c r="D436" s="89">
        <v>162.7315509728655</v>
      </c>
      <c r="E436" s="90"/>
      <c r="F436" s="101" t="s">
        <v>1153</v>
      </c>
      <c r="G436" s="88"/>
      <c r="H436" s="91" t="s">
        <v>529</v>
      </c>
      <c r="I436" s="92"/>
      <c r="J436" s="92"/>
      <c r="K436" s="91" t="s">
        <v>4571</v>
      </c>
      <c r="L436" s="93">
        <v>1338.4725731988628</v>
      </c>
      <c r="M436" s="94">
        <v>2656.916748046875</v>
      </c>
      <c r="N436" s="94">
        <v>5154.8681640625</v>
      </c>
      <c r="O436" s="95"/>
      <c r="P436" s="96"/>
      <c r="Q436" s="96"/>
      <c r="R436" s="97"/>
      <c r="S436" s="48">
        <v>0</v>
      </c>
      <c r="T436" s="48">
        <v>3</v>
      </c>
      <c r="U436" s="49">
        <v>2442</v>
      </c>
      <c r="V436" s="49">
        <v>0.003077</v>
      </c>
      <c r="W436" s="49">
        <v>0.010355</v>
      </c>
      <c r="X436" s="49">
        <v>0.91954</v>
      </c>
      <c r="Y436" s="49">
        <v>0.16666666666666666</v>
      </c>
      <c r="Z436" s="49">
        <v>0</v>
      </c>
      <c r="AA436" s="98">
        <v>436</v>
      </c>
      <c r="AB436" s="98"/>
      <c r="AC436" s="99"/>
      <c r="AD436" s="78" t="s">
        <v>2410</v>
      </c>
      <c r="AE436" s="78">
        <v>2534</v>
      </c>
      <c r="AF436" s="78">
        <v>2100</v>
      </c>
      <c r="AG436" s="78">
        <v>96128</v>
      </c>
      <c r="AH436" s="78">
        <v>5274</v>
      </c>
      <c r="AI436" s="78"/>
      <c r="AJ436" s="78" t="s">
        <v>2779</v>
      </c>
      <c r="AK436" s="78" t="s">
        <v>3039</v>
      </c>
      <c r="AL436" s="83" t="s">
        <v>3201</v>
      </c>
      <c r="AM436" s="78"/>
      <c r="AN436" s="80">
        <v>40590.612025462964</v>
      </c>
      <c r="AO436" s="83" t="s">
        <v>3549</v>
      </c>
      <c r="AP436" s="78" t="b">
        <v>0</v>
      </c>
      <c r="AQ436" s="78" t="b">
        <v>0</v>
      </c>
      <c r="AR436" s="78" t="b">
        <v>1</v>
      </c>
      <c r="AS436" s="78" t="s">
        <v>1909</v>
      </c>
      <c r="AT436" s="78">
        <v>175</v>
      </c>
      <c r="AU436" s="83" t="s">
        <v>3559</v>
      </c>
      <c r="AV436" s="78" t="b">
        <v>0</v>
      </c>
      <c r="AW436" s="78" t="s">
        <v>3704</v>
      </c>
      <c r="AX436" s="83" t="s">
        <v>4137</v>
      </c>
      <c r="AY436" s="78" t="s">
        <v>66</v>
      </c>
      <c r="AZ436" s="78" t="str">
        <f>REPLACE(INDEX(GroupVertices[Group],MATCH(Vertices[[#This Row],[Vertex]],GroupVertices[Vertex],0)),1,1,"")</f>
        <v>1</v>
      </c>
      <c r="BA436" s="48"/>
      <c r="BB436" s="48"/>
      <c r="BC436" s="48"/>
      <c r="BD436" s="48"/>
      <c r="BE436" s="48"/>
      <c r="BF436" s="48"/>
      <c r="BG436" s="120" t="s">
        <v>5214</v>
      </c>
      <c r="BH436" s="120" t="s">
        <v>5229</v>
      </c>
      <c r="BI436" s="120" t="s">
        <v>5328</v>
      </c>
      <c r="BJ436" s="120" t="s">
        <v>5341</v>
      </c>
      <c r="BK436" s="120">
        <v>0</v>
      </c>
      <c r="BL436" s="123">
        <v>0</v>
      </c>
      <c r="BM436" s="120">
        <v>3</v>
      </c>
      <c r="BN436" s="123">
        <v>5.882352941176471</v>
      </c>
      <c r="BO436" s="120">
        <v>0</v>
      </c>
      <c r="BP436" s="123">
        <v>0</v>
      </c>
      <c r="BQ436" s="120">
        <v>48</v>
      </c>
      <c r="BR436" s="123">
        <v>94.11764705882354</v>
      </c>
      <c r="BS436" s="120">
        <v>51</v>
      </c>
      <c r="BT436" s="2"/>
      <c r="BU436" s="3"/>
      <c r="BV436" s="3"/>
      <c r="BW436" s="3"/>
      <c r="BX4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6"/>
    <dataValidation allowBlank="1" showInputMessage="1" promptTitle="Vertex Tooltip" prompt="Enter optional text that will pop up when the mouse is hovered over the vertex." errorTitle="Invalid Vertex Image Key" sqref="K3:K4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6"/>
    <dataValidation allowBlank="1" showInputMessage="1" promptTitle="Vertex Label Fill Color" prompt="To select an optional fill color for the Label shape, right-click and select Select Color on the right-click menu." sqref="I3:I436"/>
    <dataValidation allowBlank="1" showInputMessage="1" promptTitle="Vertex Image File" prompt="Enter the path to an image file.  Hover over the column header for examples." errorTitle="Invalid Vertex Image Key" sqref="F3:F436"/>
    <dataValidation allowBlank="1" showInputMessage="1" promptTitle="Vertex Color" prompt="To select an optional vertex color, right-click and select Select Color on the right-click menu." sqref="B3:B436"/>
    <dataValidation allowBlank="1" showInputMessage="1" promptTitle="Vertex Opacity" prompt="Enter an optional vertex opacity between 0 (transparent) and 100 (opaque)." errorTitle="Invalid Vertex Opacity" error="The optional vertex opacity must be a whole number between 0 and 10." sqref="E3:E436"/>
    <dataValidation type="list" allowBlank="1" showInputMessage="1" showErrorMessage="1" promptTitle="Vertex Shape" prompt="Select an optional vertex shape." errorTitle="Invalid Vertex Shape" error="You have entered an invalid vertex shape.  Try selecting from the drop-down list instead." sqref="C3:C4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6">
      <formula1>ValidVertexLabelPositions</formula1>
    </dataValidation>
    <dataValidation allowBlank="1" showInputMessage="1" showErrorMessage="1" promptTitle="Vertex Name" prompt="Enter the name of the vertex." sqref="A3:A436"/>
  </dataValidations>
  <hyperlinks>
    <hyperlink ref="AJ57" r:id="rId1" display="http://riddimrootsradio.com/"/>
    <hyperlink ref="AJ397" r:id="rId2" display="https://t.co/0Vet0LYJo5"/>
    <hyperlink ref="AL3" r:id="rId3" display="http://t.co/BPhWL3UQQO"/>
    <hyperlink ref="AL4" r:id="rId4" display="http://www.c-r.org/"/>
    <hyperlink ref="AL6" r:id="rId5" display="https://t.co/4x0a5bZGDf"/>
    <hyperlink ref="AL7" r:id="rId6" display="https://t.co/8WLCKgakPp"/>
    <hyperlink ref="AL8" r:id="rId7" display="http://vox.com/"/>
    <hyperlink ref="AL9" r:id="rId8" display="https://about.me/andrij.dobriansky"/>
    <hyperlink ref="AL11" r:id="rId9" display="https://t.co/x6KrCDePRJ"/>
    <hyperlink ref="AL13" r:id="rId10" display="http://t.co/VvPwhu5Izg"/>
    <hyperlink ref="AL17" r:id="rId11" display="http://www.gruene.de/"/>
    <hyperlink ref="AL19" r:id="rId12" display="https://t.co/OHZVcrYXny"/>
    <hyperlink ref="AL21" r:id="rId13" display="https://t.co/BuiThMO4Zv"/>
    <hyperlink ref="AL23" r:id="rId14" display="https://t.co/b6xekeo8r1"/>
    <hyperlink ref="AL25" r:id="rId15" display="https://t.co/gtSVO8Lh3F"/>
    <hyperlink ref="AL27" r:id="rId16" display="https://t.co/8D4HcUkOKI"/>
    <hyperlink ref="AL28" r:id="rId17" display="http://www.localdatacompany.com/"/>
    <hyperlink ref="AL32" r:id="rId18" display="https://nfaa.wordpress.com/"/>
    <hyperlink ref="AL33" r:id="rId19" display="http://aljazeera.com/"/>
    <hyperlink ref="AL38" r:id="rId20" display="http://beynost.wordpress.com/"/>
    <hyperlink ref="AL41" r:id="rId21" display="http://blog.francetvinfo.fr/deja-vu/"/>
    <hyperlink ref="AL42" r:id="rId22" display="http://lavoiedelepee.blogspot.com/"/>
    <hyperlink ref="AL43" r:id="rId23" display="https://www.911memorial.org/"/>
    <hyperlink ref="AL53" r:id="rId24" display="https://twitter.com/mediumdigi"/>
    <hyperlink ref="AL54" r:id="rId25" display="https://t.co/l0ra6sSWKm"/>
    <hyperlink ref="AL57" r:id="rId26" display="http://charlesfrith.blogspot.com/?m=1"/>
    <hyperlink ref="AL62" r:id="rId27" display="https://t.co/8OBuLT7SiW"/>
    <hyperlink ref="AL66" r:id="rId28" display="https://t.co/xf4MSIQfC9"/>
    <hyperlink ref="AL68" r:id="rId29" display="http://t.co/chLjYb5Uct"/>
    <hyperlink ref="AL70" r:id="rId30" display="https://www.facebook.com/Coordination.Lyceenne.Bordeaux"/>
    <hyperlink ref="AL71" r:id="rId31" display="https://t.co/HUwZ5FUWG5"/>
    <hyperlink ref="AL74" r:id="rId32" display="http://www.ufml-syndicat.org/"/>
    <hyperlink ref="AL81" r:id="rId33" display="https://t.co/OpUux9UC01"/>
    <hyperlink ref="AL83" r:id="rId34" display="http://lenta.ru/"/>
    <hyperlink ref="AL86" r:id="rId35" display="http://stratfor.com/"/>
    <hyperlink ref="AL87" r:id="rId36" display="http://t.co/SwRQZ8zd8C"/>
    <hyperlink ref="AL89" r:id="rId37" display="http://divineinnerbitchin.com/"/>
    <hyperlink ref="AL92" r:id="rId38" display="http://www.facebook.com/amb.mcfaul"/>
    <hyperlink ref="AL95" r:id="rId39" display="https://t.co/r8ySeG7WAU"/>
    <hyperlink ref="AL96" r:id="rId40" display="https://t.co/PpRSFNb48p"/>
    <hyperlink ref="AL97" r:id="rId41" display="http://stuartpb.com/"/>
    <hyperlink ref="AL99" r:id="rId42" display="http://www.davidoxley.com/"/>
    <hyperlink ref="AL103" r:id="rId43" display="https://t.co/wV3IFH4Huk"/>
    <hyperlink ref="AL105" r:id="rId44" display="http://russia-insider.com/"/>
    <hyperlink ref="AL107" r:id="rId45" display="https://t.co/mWrYdgcYOM"/>
    <hyperlink ref="AL108" r:id="rId46" display="https://t.co/4PBc5DP219"/>
    <hyperlink ref="AL109" r:id="rId47" display="https://framapiaf.org/@riffraff"/>
    <hyperlink ref="AL112" r:id="rId48" display="https://t.co/WpxZ7WjUDR"/>
    <hyperlink ref="AL116" r:id="rId49" display="http://www.mfa-ks.net/"/>
    <hyperlink ref="AL117" r:id="rId50" display="https://laec.fr/"/>
    <hyperlink ref="AL120" r:id="rId51" display="https://t.co/5DFSL0qs3L"/>
    <hyperlink ref="AL121" r:id="rId52" display="https://t.co/XJZHnGFyja"/>
    <hyperlink ref="AL123" r:id="rId53" display="https://t.co/1erVJgpbWM"/>
    <hyperlink ref="AL126" r:id="rId54" display="https://instagram.com/newschambers"/>
    <hyperlink ref="AL129" r:id="rId55" display="http://page.is/amy-wyatt"/>
    <hyperlink ref="AL132" r:id="rId56" display="https://www.youtube.com/user/villedegrenoble/live"/>
    <hyperlink ref="AL134" r:id="rId57" display="http://presscore.ca/"/>
    <hyperlink ref="AL135" r:id="rId58" display="http://eyegloarts.com/"/>
    <hyperlink ref="AL137" r:id="rId59" display="https://www.bbc.co.uk/news/correspondents/nicholaswatt"/>
    <hyperlink ref="AL138" r:id="rId60" display="http://bbc.co.uk/newsnight"/>
    <hyperlink ref="AL141" r:id="rId61" display="http://www.noraloreto.ca/"/>
    <hyperlink ref="AL142" r:id="rId62" display="https://fncaringsociety.com/"/>
    <hyperlink ref="AL147" r:id="rId63" display="https://www.vavel.com/en/author/soppysophs"/>
    <hyperlink ref="AL150" r:id="rId64" display="http://t.co/dgRlXNjGNc"/>
    <hyperlink ref="AL152" r:id="rId65" display="https://t.co/F3fLcfn45H"/>
    <hyperlink ref="AL154" r:id="rId66" display="http://gab.ai/Aristocrates"/>
    <hyperlink ref="AL155" r:id="rId67" display="https://t.co/7jWi251EvN"/>
    <hyperlink ref="AL157" r:id="rId68" display="http://t.co/6XQ8g6e0io"/>
    <hyperlink ref="AL162" r:id="rId69" display="https://t.co/3JLrlTvx1B"/>
    <hyperlink ref="AL163" r:id="rId70" display="https://t.co/cUcVT7Tbns"/>
    <hyperlink ref="AL165" r:id="rId71" display="http://maceblogger8.wordpress.com/"/>
    <hyperlink ref="AL172" r:id="rId72" display="https://t.co/gggmdpuCSK"/>
    <hyperlink ref="AL173" r:id="rId73" display="http://siscadirects.com/"/>
    <hyperlink ref="AL175" r:id="rId74" display="http://www.labourstart.org/fr"/>
    <hyperlink ref="AL176" r:id="rId75" display="http://www.labourstart.org/canada"/>
    <hyperlink ref="AL177" r:id="rId76" display="https://t.co/quY5Z6ZqEb"/>
    <hyperlink ref="AL181" r:id="rId77" display="https://t.co/a3r8LIz8XI"/>
    <hyperlink ref="AL184" r:id="rId78" display="http://www.diogenedarc.com/"/>
    <hyperlink ref="AL186" r:id="rId79" display="https://t.co/UrLqPVTp7T"/>
    <hyperlink ref="AL187" r:id="rId80" display="https://t.co/tLzJjqpLx5"/>
    <hyperlink ref="AL224" r:id="rId81" display="https://twitter.com/raniallk/status/1030124625022394369?s=19"/>
    <hyperlink ref="AL227" r:id="rId82" display="http://www.ocasio2018.com/"/>
    <hyperlink ref="AL228" r:id="rId83" display="http://excell5.weebly.com/"/>
    <hyperlink ref="AL229" r:id="rId84" display="http://www.gavinwilliamson.org/"/>
    <hyperlink ref="AL233" r:id="rId85" display="https://t.co/LukDTRrqWa"/>
    <hyperlink ref="AL237" r:id="rId86" display="http://www.compublics.com/"/>
    <hyperlink ref="AL242" r:id="rId87" display="http://t.co/28oe5V572t"/>
    <hyperlink ref="AL245" r:id="rId88" display="https://t.co/6jCXqPVdtu"/>
    <hyperlink ref="AL246" r:id="rId89" display="http://solidarites-sante.gouv.fr/"/>
    <hyperlink ref="AL247" r:id="rId90" display="https://t.co/0KvkpctJAX"/>
    <hyperlink ref="AL248" r:id="rId91" display="https://t.co/isQBU1f8HM"/>
    <hyperlink ref="AL250" r:id="rId92" display="http://www.catel.pro/"/>
    <hyperlink ref="AL253" r:id="rId93" display="https://t.co/uISXfPSHvU"/>
    <hyperlink ref="AL257" r:id="rId94" display="https://t.co/SKLaLpWyuC"/>
    <hyperlink ref="AL259" r:id="rId95" display="https://t.co/N9RVRYkBHG"/>
    <hyperlink ref="AL260" r:id="rId96" display="https://t.co/ly2kji0tg4"/>
    <hyperlink ref="AL262" r:id="rId97" display="https://t.co/t05x1fKroc"/>
    <hyperlink ref="AL266" r:id="rId98" display="https://t.co/lBaTvKQUVp"/>
    <hyperlink ref="AL269" r:id="rId99" display="https://t.co/SJmXUinI6S"/>
    <hyperlink ref="AL270" r:id="rId100" display="https://t.co/Lw3a3TubIh"/>
    <hyperlink ref="AL272" r:id="rId101" display="https://t.co/Ul2znwTIFR"/>
    <hyperlink ref="AL273" r:id="rId102" display="https://t.co/WzNsMWlrho"/>
    <hyperlink ref="AL283" r:id="rId103" display="https://t.co/XGYzjWkdoh"/>
    <hyperlink ref="AL285" r:id="rId104" display="https://www.peoplespartyofcanada.ca/"/>
    <hyperlink ref="AL287" r:id="rId105" display="https://www.facebook.com/resistanceisbeautiful/"/>
    <hyperlink ref="AL288" r:id="rId106" display="https://t.co/UV7LjkwIUo"/>
    <hyperlink ref="AL289" r:id="rId107" display="http://scottneigh.ca/"/>
    <hyperlink ref="AL292" r:id="rId108" display="https://t.co/bUOOlG55c9"/>
    <hyperlink ref="AL295" r:id="rId109" display="https://t.co/j9BTea3iHK"/>
    <hyperlink ref="AL298" r:id="rId110" display="https://goodwin.hcommons.org/"/>
    <hyperlink ref="AL302" r:id="rId111" display="https://www.researchgate.net/profile/Lesley_Howse"/>
    <hyperlink ref="AL304" r:id="rId112" display="https://t.co/Lafgs6n71T"/>
    <hyperlink ref="AL308" r:id="rId113" display="http://t.co/F8On9X35XC"/>
    <hyperlink ref="AL309" r:id="rId114" display="https://t.co/gpTBR4N6Zt"/>
    <hyperlink ref="AL310" r:id="rId115" display="https://t.co/tiza4AGEYQ"/>
    <hyperlink ref="AL311" r:id="rId116" display="http://t.co/hfwwDPseMC"/>
    <hyperlink ref="AL312" r:id="rId117" display="https://t.co/gwyFw9ay08"/>
    <hyperlink ref="AL314" r:id="rId118" display="https://t.co/srtbInSqdz"/>
    <hyperlink ref="AL317" r:id="rId119" display="https://t.co/3GB6Jcyjev"/>
    <hyperlink ref="AL319" r:id="rId120" display="https://t.co/oThBvVTfw7"/>
    <hyperlink ref="AL326" r:id="rId121" display="https://t.co/W42ucYlYnk"/>
    <hyperlink ref="AL329" r:id="rId122" display="https://t.co/iPSnxiIF6q"/>
    <hyperlink ref="AL330" r:id="rId123" display="https://gersande.com/"/>
    <hyperlink ref="AL331" r:id="rId124" display="http://www.tearafraser.com/"/>
    <hyperlink ref="AL334" r:id="rId125" display="http://laurel.russwurm.org/blogs/"/>
    <hyperlink ref="AL336" r:id="rId126" display="https://t.co/vc3GbkpRyz"/>
    <hyperlink ref="AL338" r:id="rId127" display="http://www.actuallyreadbooks.com/"/>
    <hyperlink ref="AL341" r:id="rId128" display="https://t.co/OBtwk7Thoq"/>
    <hyperlink ref="AL342" r:id="rId129" display="https://paper.li/WMN4SRVL/1408584540"/>
    <hyperlink ref="AL344" r:id="rId130" display="https://t.co/0A2XTHtWhc"/>
    <hyperlink ref="AL345" r:id="rId131" display="https://t.co/KVDDweLYl9"/>
    <hyperlink ref="AL347" r:id="rId132" display="https://haudenosauneeatenati.blogspot.com/?m=1"/>
    <hyperlink ref="AL349" r:id="rId133" display="https://t.co/g6FhV9D9lS"/>
    <hyperlink ref="AL350" r:id="rId134" display="http://sbstewartlaing.wordpress.com/"/>
    <hyperlink ref="AL353" r:id="rId135" display="https://t.co/sEcW0c9E9r"/>
    <hyperlink ref="AL354" r:id="rId136" display="https://t.co/T9R3icn1cZ"/>
    <hyperlink ref="AL357" r:id="rId137" display="https://paypal.me/terrilltf"/>
    <hyperlink ref="AL359" r:id="rId138" display="https://t.co/rAXKZ7bdEO"/>
    <hyperlink ref="AL364" r:id="rId139" display="https://t.co/O30W90OIH0"/>
    <hyperlink ref="AL365" r:id="rId140" display="https://www.youtube.com/c/PamPalmaterchannel"/>
    <hyperlink ref="AL367" r:id="rId141" display="http://bloodghostratio.blogspot.com/"/>
    <hyperlink ref="AL369" r:id="rId142" display="http://sexmarxist.blog/"/>
    <hyperlink ref="AL372" r:id="rId143" display="https://t.co/FT8CtjU4rV"/>
    <hyperlink ref="AL374" r:id="rId144" display="https://t.co/c59AesOv11"/>
    <hyperlink ref="AL377" r:id="rId145" display="http://abusewithanexcuse.com/"/>
    <hyperlink ref="AL378" r:id="rId146" display="https://t.co/PSVGIBHfdv"/>
    <hyperlink ref="AL381" r:id="rId147" display="http://leslie-gill.squarespace.com/blog/"/>
    <hyperlink ref="AL384" r:id="rId148" display="https://t.co/X8WFLfZPfK"/>
    <hyperlink ref="AL386" r:id="rId149" display="http://allthecanadianpolitics.tumblr.com/"/>
    <hyperlink ref="AL394" r:id="rId150" display="https://t.co/6ONjpC9CaI"/>
    <hyperlink ref="AL397" r:id="rId151" display="https://t.co/gXZEc8dFC7"/>
    <hyperlink ref="AL399" r:id="rId152" display="http://stephenstewart.ca/"/>
    <hyperlink ref="AL401" r:id="rId153" display="https://t.co/d8ArW3l7KC"/>
    <hyperlink ref="AL407" r:id="rId154" display="https://t.co/jLAOK2tzs4"/>
    <hyperlink ref="AL409" r:id="rId155" display="http://marxists.org/"/>
    <hyperlink ref="AL411" r:id="rId156" display="http://t.co/Q46ZLpJK9o"/>
    <hyperlink ref="AL414" r:id="rId157" display="https://t.co/z71aqw5kFr"/>
    <hyperlink ref="AL415" r:id="rId158" display="https://t.co/AIxtUk1aht"/>
    <hyperlink ref="AL416" r:id="rId159" display="http://occupywatchdog.tumblr.com/"/>
    <hyperlink ref="AL418" r:id="rId160" display="http://bertussi.ca/"/>
    <hyperlink ref="AL421" r:id="rId161" display="http://www.succesun.com/"/>
    <hyperlink ref="AL432" r:id="rId162" display="https://help.twitter.com/"/>
    <hyperlink ref="AL433" r:id="rId163" display="http://uk.mfa.gov.ua/en"/>
    <hyperlink ref="AL436" r:id="rId164" display="https://t.co/9VsWItAlE8"/>
    <hyperlink ref="AO4" r:id="rId165" display="https://pbs.twimg.com/profile_banners/555934285/1537438317"/>
    <hyperlink ref="AO5" r:id="rId166" display="https://pbs.twimg.com/profile_banners/32319442/1365795031"/>
    <hyperlink ref="AO6" r:id="rId167" display="https://pbs.twimg.com/profile_banners/153653274/1447423695"/>
    <hyperlink ref="AO7" r:id="rId168" display="https://pbs.twimg.com/profile_banners/981532109910224897/1525462424"/>
    <hyperlink ref="AO8" r:id="rId169" display="https://pbs.twimg.com/profile_banners/2347049341/1522707898"/>
    <hyperlink ref="AO9" r:id="rId170" display="https://pbs.twimg.com/profile_banners/250849580/1544543636"/>
    <hyperlink ref="AO11" r:id="rId171" display="https://pbs.twimg.com/profile_banners/2491545752/1540117340"/>
    <hyperlink ref="AO12" r:id="rId172" display="https://pbs.twimg.com/profile_banners/4098669154/1538640732"/>
    <hyperlink ref="AO13" r:id="rId173" display="https://pbs.twimg.com/profile_banners/74764818/1398307026"/>
    <hyperlink ref="AO14" r:id="rId174" display="https://pbs.twimg.com/profile_banners/1036893795454013440/1536144330"/>
    <hyperlink ref="AO15" r:id="rId175" display="https://pbs.twimg.com/profile_banners/3656634327/1539546989"/>
    <hyperlink ref="AO16" r:id="rId176" display="https://pbs.twimg.com/profile_banners/3033081447/1477797923"/>
    <hyperlink ref="AO17" r:id="rId177" display="https://pbs.twimg.com/profile_banners/80333421/1477055120"/>
    <hyperlink ref="AO19" r:id="rId178" display="https://pbs.twimg.com/profile_banners/3343144372/1547612870"/>
    <hyperlink ref="AO20" r:id="rId179" display="https://pbs.twimg.com/profile_banners/880067270130716673/1531156902"/>
    <hyperlink ref="AO21" r:id="rId180" display="https://pbs.twimg.com/profile_banners/899643638/1537545043"/>
    <hyperlink ref="AO22" r:id="rId181" display="https://pbs.twimg.com/profile_banners/834120291878072320/1527347024"/>
    <hyperlink ref="AO23" r:id="rId182" display="https://pbs.twimg.com/profile_banners/1033532778070065152/1535498347"/>
    <hyperlink ref="AO24" r:id="rId183" display="https://pbs.twimg.com/profile_banners/822767880701935616/1506796599"/>
    <hyperlink ref="AO25" r:id="rId184" display="https://pbs.twimg.com/profile_banners/49896242/1447708847"/>
    <hyperlink ref="AO26" r:id="rId185" display="https://pbs.twimg.com/profile_banners/1638657246/1462913970"/>
    <hyperlink ref="AO28" r:id="rId186" display="https://pbs.twimg.com/profile_banners/197803122/1546870990"/>
    <hyperlink ref="AO30" r:id="rId187" display="https://pbs.twimg.com/profile_banners/808520940451557376/1491879585"/>
    <hyperlink ref="AO32" r:id="rId188" display="https://pbs.twimg.com/profile_banners/633178300/1539622678"/>
    <hyperlink ref="AO33" r:id="rId189" display="https://pbs.twimg.com/profile_banners/4970411/1545632233"/>
    <hyperlink ref="AO34" r:id="rId190" display="https://pbs.twimg.com/profile_banners/55856471/1479506407"/>
    <hyperlink ref="AO36" r:id="rId191" display="https://pbs.twimg.com/profile_banners/3302117697/1544556224"/>
    <hyperlink ref="AO37" r:id="rId192" display="https://pbs.twimg.com/profile_banners/26259342/1485873134"/>
    <hyperlink ref="AO38" r:id="rId193" display="https://pbs.twimg.com/profile_banners/457154886/1415855851"/>
    <hyperlink ref="AO41" r:id="rId194" display="https://pbs.twimg.com/profile_banners/80271270/1541174746"/>
    <hyperlink ref="AO42" r:id="rId195" display="https://pbs.twimg.com/profile_banners/392223127/1448745776"/>
    <hyperlink ref="AO43" r:id="rId196" display="https://pbs.twimg.com/profile_banners/845137912740012033/1490337337"/>
    <hyperlink ref="AO44" r:id="rId197" display="https://pbs.twimg.com/profile_banners/263860406/1530351779"/>
    <hyperlink ref="AO45" r:id="rId198" display="https://pbs.twimg.com/profile_banners/3296783885/1538929276"/>
    <hyperlink ref="AO47" r:id="rId199" display="https://pbs.twimg.com/profile_banners/141354300/1503181631"/>
    <hyperlink ref="AO48" r:id="rId200" display="https://pbs.twimg.com/profile_banners/4048091663/1518400235"/>
    <hyperlink ref="AO51" r:id="rId201" display="https://pbs.twimg.com/profile_banners/1058183037723193344/1541125670"/>
    <hyperlink ref="AO52" r:id="rId202" display="https://pbs.twimg.com/profile_banners/780818696839114752/1527441089"/>
    <hyperlink ref="AO53" r:id="rId203" display="https://pbs.twimg.com/profile_banners/734100677102821378/1507498796"/>
    <hyperlink ref="AO56" r:id="rId204" display="https://pbs.twimg.com/profile_banners/21439144/1514974022"/>
    <hyperlink ref="AO57" r:id="rId205" display="https://pbs.twimg.com/profile_banners/869192276614012928/1496084583"/>
    <hyperlink ref="AO60" r:id="rId206" display="https://pbs.twimg.com/profile_banners/3304793398/1534083450"/>
    <hyperlink ref="AO61" r:id="rId207" display="https://pbs.twimg.com/profile_banners/851863962954211328/1501895198"/>
    <hyperlink ref="AO62" r:id="rId208" display="https://pbs.twimg.com/profile_banners/910568148717490178/1536071391"/>
    <hyperlink ref="AO63" r:id="rId209" display="https://pbs.twimg.com/profile_banners/749230571008786432/1527846116"/>
    <hyperlink ref="AO64" r:id="rId210" display="https://pbs.twimg.com/profile_banners/1543718389/1504452078"/>
    <hyperlink ref="AO65" r:id="rId211" display="https://pbs.twimg.com/profile_banners/892293725820514304/1540017092"/>
    <hyperlink ref="AO66" r:id="rId212" display="https://pbs.twimg.com/profile_banners/983045886270984193/1523436754"/>
    <hyperlink ref="AO67" r:id="rId213" display="https://pbs.twimg.com/profile_banners/1032918424530378752/1538827708"/>
    <hyperlink ref="AO69" r:id="rId214" display="https://pbs.twimg.com/profile_banners/3437738345/1485786253"/>
    <hyperlink ref="AO70" r:id="rId215" display="https://pbs.twimg.com/profile_banners/767310179482435584/1526218717"/>
    <hyperlink ref="AO71" r:id="rId216" display="https://pbs.twimg.com/profile_banners/801112938073440256/1490469177"/>
    <hyperlink ref="AO73" r:id="rId217" display="https://pbs.twimg.com/profile_banners/814194954755080193/1482954666"/>
    <hyperlink ref="AO74" r:id="rId218" display="https://pbs.twimg.com/profile_banners/552494536/1445634571"/>
    <hyperlink ref="AO75" r:id="rId219" display="https://pbs.twimg.com/profile_banners/910540923842514945/1526739818"/>
    <hyperlink ref="AO76" r:id="rId220" display="https://pbs.twimg.com/profile_banners/716029885404352512/1507702034"/>
    <hyperlink ref="AO77" r:id="rId221" display="https://pbs.twimg.com/profile_banners/3907098496/1542548781"/>
    <hyperlink ref="AO78" r:id="rId222" display="https://pbs.twimg.com/profile_banners/823887556114862080/1526472449"/>
    <hyperlink ref="AO79" r:id="rId223" display="https://pbs.twimg.com/profile_banners/2252571438/1535095480"/>
    <hyperlink ref="AO80" r:id="rId224" display="https://pbs.twimg.com/profile_banners/1873306339/1539654338"/>
    <hyperlink ref="AO81" r:id="rId225" display="https://pbs.twimg.com/profile_banners/806936159586652161/1542854093"/>
    <hyperlink ref="AO82" r:id="rId226" display="https://pbs.twimg.com/profile_banners/300455028/1482358567"/>
    <hyperlink ref="AO83" r:id="rId227" display="https://pbs.twimg.com/profile_banners/228661749/1522846559"/>
    <hyperlink ref="AO84" r:id="rId228" display="https://pbs.twimg.com/profile_banners/581182487/1452968545"/>
    <hyperlink ref="AO85" r:id="rId229" display="https://pbs.twimg.com/profile_banners/577774403/1457052358"/>
    <hyperlink ref="AO86" r:id="rId230" display="https://pbs.twimg.com/profile_banners/28350927/1544546774"/>
    <hyperlink ref="AO87" r:id="rId231" display="https://pbs.twimg.com/profile_banners/432557320/1438410550"/>
    <hyperlink ref="AO88" r:id="rId232" display="https://pbs.twimg.com/profile_banners/4324283735/1546138847"/>
    <hyperlink ref="AO89" r:id="rId233" display="https://pbs.twimg.com/profile_banners/53987594/1401558660"/>
    <hyperlink ref="AO90" r:id="rId234" display="https://pbs.twimg.com/profile_banners/749403866001707008/1483352289"/>
    <hyperlink ref="AO91" r:id="rId235" display="https://pbs.twimg.com/profile_banners/14755761/1383147730"/>
    <hyperlink ref="AO92" r:id="rId236" display="https://pbs.twimg.com/profile_banners/454099919/1532108947"/>
    <hyperlink ref="AO94" r:id="rId237" display="https://pbs.twimg.com/profile_banners/827987423737044994/1496508550"/>
    <hyperlink ref="AO95" r:id="rId238" display="https://pbs.twimg.com/profile_banners/35062969/1523052752"/>
    <hyperlink ref="AO96" r:id="rId239" display="https://pbs.twimg.com/profile_banners/899958036/1541359238"/>
    <hyperlink ref="AO97" r:id="rId240" display="https://pbs.twimg.com/profile_banners/14300872/1398550941"/>
    <hyperlink ref="AO98" r:id="rId241" display="https://pbs.twimg.com/profile_banners/1265610458/1521493970"/>
    <hyperlink ref="AO99" r:id="rId242" display="https://pbs.twimg.com/profile_banners/364947523/1540818650"/>
    <hyperlink ref="AO100" r:id="rId243" display="https://pbs.twimg.com/profile_banners/22346794/1527263165"/>
    <hyperlink ref="AO102" r:id="rId244" display="https://pbs.twimg.com/profile_banners/971740565757939714/1520523877"/>
    <hyperlink ref="AO103" r:id="rId245" display="https://pbs.twimg.com/profile_banners/88870648/1520888058"/>
    <hyperlink ref="AO104" r:id="rId246" display="https://pbs.twimg.com/profile_banners/4004791113/1543151314"/>
    <hyperlink ref="AO105" r:id="rId247" display="https://pbs.twimg.com/profile_banners/2739596257/1480508079"/>
    <hyperlink ref="AO106" r:id="rId248" display="https://pbs.twimg.com/profile_banners/318944546/1483091632"/>
    <hyperlink ref="AO107" r:id="rId249" display="https://pbs.twimg.com/profile_banners/20068679/1438019398"/>
    <hyperlink ref="AO108" r:id="rId250" display="https://pbs.twimg.com/profile_banners/318143000/1545601871"/>
    <hyperlink ref="AO109" r:id="rId251" display="https://pbs.twimg.com/profile_banners/247042166/1541847466"/>
    <hyperlink ref="AO111" r:id="rId252" display="https://pbs.twimg.com/profile_banners/291903360/1544904440"/>
    <hyperlink ref="AO112" r:id="rId253" display="https://pbs.twimg.com/profile_banners/848921878421000193/1547592229"/>
    <hyperlink ref="AO116" r:id="rId254" display="https://pbs.twimg.com/profile_banners/295642096/1523913902"/>
    <hyperlink ref="AO117" r:id="rId255" display="https://pbs.twimg.com/profile_banners/108434962/1483965731"/>
    <hyperlink ref="AO118" r:id="rId256" display="https://pbs.twimg.com/profile_banners/768030691/1545051209"/>
    <hyperlink ref="AO119" r:id="rId257" display="https://pbs.twimg.com/profile_banners/506216849/1441827643"/>
    <hyperlink ref="AO120" r:id="rId258" display="https://pbs.twimg.com/profile_banners/727960753593065474/1544817608"/>
    <hyperlink ref="AO121" r:id="rId259" display="https://pbs.twimg.com/profile_banners/126847234/1546085861"/>
    <hyperlink ref="AO122" r:id="rId260" display="https://pbs.twimg.com/profile_banners/2431073155/1539187541"/>
    <hyperlink ref="AO123" r:id="rId261" display="https://pbs.twimg.com/profile_banners/4521477327/1502496639"/>
    <hyperlink ref="AO126" r:id="rId262" display="https://pbs.twimg.com/profile_banners/28076811/1493633786"/>
    <hyperlink ref="AO129" r:id="rId263" display="https://pbs.twimg.com/profile_banners/68714859/1348004402"/>
    <hyperlink ref="AO130" r:id="rId264" display="https://pbs.twimg.com/profile_banners/18903285/1512759569"/>
    <hyperlink ref="AO133" r:id="rId265" display="https://pbs.twimg.com/profile_banners/184069308/1495253858"/>
    <hyperlink ref="AO134" r:id="rId266" display="https://pbs.twimg.com/profile_banners/2174770472/1430311359"/>
    <hyperlink ref="AO135" r:id="rId267" display="https://pbs.twimg.com/profile_banners/1400514948/1546868875"/>
    <hyperlink ref="AO137" r:id="rId268" display="https://pbs.twimg.com/profile_banners/27695248/1526316720"/>
    <hyperlink ref="AO138" r:id="rId269" display="https://pbs.twimg.com/profile_banners/20543416/1515430179"/>
    <hyperlink ref="AO139" r:id="rId270" display="https://pbs.twimg.com/profile_banners/1047898380322701312/1538696911"/>
    <hyperlink ref="AO140" r:id="rId271" display="https://pbs.twimg.com/profile_banners/61638283/1542830323"/>
    <hyperlink ref="AO141" r:id="rId272" display="https://pbs.twimg.com/profile_banners/156314187/1354682354"/>
    <hyperlink ref="AO142" r:id="rId273" display="https://pbs.twimg.com/profile_banners/982017242354388992/1534832954"/>
    <hyperlink ref="AO143" r:id="rId274" display="https://pbs.twimg.com/profile_banners/1378592701/1502043321"/>
    <hyperlink ref="AO144" r:id="rId275" display="https://pbs.twimg.com/profile_banners/1072530644247314432/1544546723"/>
    <hyperlink ref="AO145" r:id="rId276" display="https://pbs.twimg.com/profile_banners/961011342357315584/1544403799"/>
    <hyperlink ref="AO146" r:id="rId277" display="https://pbs.twimg.com/profile_banners/263987783/1547611706"/>
    <hyperlink ref="AO147" r:id="rId278" display="https://pbs.twimg.com/profile_banners/27278988/1535486336"/>
    <hyperlink ref="AO148" r:id="rId279" display="https://pbs.twimg.com/profile_banners/3075681947/1486804158"/>
    <hyperlink ref="AO149" r:id="rId280" display="https://pbs.twimg.com/profile_banners/220741455/1454845523"/>
    <hyperlink ref="AO150" r:id="rId281" display="https://pbs.twimg.com/profile_banners/475145379/1360048442"/>
    <hyperlink ref="AO152" r:id="rId282" display="https://pbs.twimg.com/profile_banners/10228272/1530457276"/>
    <hyperlink ref="AO154" r:id="rId283" display="https://pbs.twimg.com/profile_banners/160594322/1357590951"/>
    <hyperlink ref="AO155" r:id="rId284" display="https://pbs.twimg.com/profile_banners/944864788336824321/1514110623"/>
    <hyperlink ref="AO157" r:id="rId285" display="https://pbs.twimg.com/profile_banners/372614258/1368842713"/>
    <hyperlink ref="AO159" r:id="rId286" display="https://pbs.twimg.com/profile_banners/66265493/1533329204"/>
    <hyperlink ref="AO160" r:id="rId287" display="https://pbs.twimg.com/profile_banners/1710839269/1528707079"/>
    <hyperlink ref="AO161" r:id="rId288" display="https://pbs.twimg.com/profile_banners/341020028/1403314200"/>
    <hyperlink ref="AO162" r:id="rId289" display="https://pbs.twimg.com/profile_banners/2866827543/1539907349"/>
    <hyperlink ref="AO163" r:id="rId290" display="https://pbs.twimg.com/profile_banners/1876498549/1513987964"/>
    <hyperlink ref="AO165" r:id="rId291" display="https://pbs.twimg.com/profile_banners/1086145081/1525242225"/>
    <hyperlink ref="AO166" r:id="rId292" display="https://pbs.twimg.com/profile_banners/2472905636/1526833145"/>
    <hyperlink ref="AO168" r:id="rId293" display="https://pbs.twimg.com/profile_banners/195499824/1416244314"/>
    <hyperlink ref="AO169" r:id="rId294" display="https://pbs.twimg.com/profile_banners/757050942009204740/1469745513"/>
    <hyperlink ref="AO170" r:id="rId295" display="https://pbs.twimg.com/profile_banners/3794907136/1451188448"/>
    <hyperlink ref="AO171" r:id="rId296" display="https://pbs.twimg.com/profile_banners/1722306757/1520173009"/>
    <hyperlink ref="AO172" r:id="rId297" display="https://pbs.twimg.com/profile_banners/3863605355/1443983426"/>
    <hyperlink ref="AO173" r:id="rId298" display="https://pbs.twimg.com/profile_banners/16074465/1545313914"/>
    <hyperlink ref="AO174" r:id="rId299" display="https://pbs.twimg.com/profile_banners/825792170854645760/1485721359"/>
    <hyperlink ref="AO177" r:id="rId300" display="https://pbs.twimg.com/profile_banners/2838898549/1476850078"/>
    <hyperlink ref="AO178" r:id="rId301" display="https://pbs.twimg.com/profile_banners/734444561548873728/1546970489"/>
    <hyperlink ref="AO179" r:id="rId302" display="https://pbs.twimg.com/profile_banners/616735838/1538150999"/>
    <hyperlink ref="AO180" r:id="rId303" display="https://pbs.twimg.com/profile_banners/816413046189002752/1483485029"/>
    <hyperlink ref="AO181" r:id="rId304" display="https://pbs.twimg.com/profile_banners/528740098/1472633778"/>
    <hyperlink ref="AO182" r:id="rId305" display="https://pbs.twimg.com/profile_banners/1016979115356971008/1534231095"/>
    <hyperlink ref="AO183" r:id="rId306" display="https://pbs.twimg.com/profile_banners/976091150128951296/1536520736"/>
    <hyperlink ref="AO184" r:id="rId307" display="https://pbs.twimg.com/profile_banners/952926584/1399678479"/>
    <hyperlink ref="AO185" r:id="rId308" display="https://pbs.twimg.com/profile_banners/510692630/1480402812"/>
    <hyperlink ref="AO186" r:id="rId309" display="https://pbs.twimg.com/profile_banners/936495440/1541609139"/>
    <hyperlink ref="AO187" r:id="rId310" display="https://pbs.twimg.com/profile_banners/754003092455260163/1542451863"/>
    <hyperlink ref="AO188" r:id="rId311" display="https://pbs.twimg.com/profile_banners/2270977421/1531478250"/>
    <hyperlink ref="AO189" r:id="rId312" display="https://pbs.twimg.com/profile_banners/1053630362369380352/1540566443"/>
    <hyperlink ref="AO190" r:id="rId313" display="https://pbs.twimg.com/profile_banners/1034164656766689282/1535403436"/>
    <hyperlink ref="AO191" r:id="rId314" display="https://pbs.twimg.com/profile_banners/827555644039389184/1492853579"/>
    <hyperlink ref="AO195" r:id="rId315" display="https://pbs.twimg.com/profile_banners/916428665197559808/1534596572"/>
    <hyperlink ref="AO196" r:id="rId316" display="https://pbs.twimg.com/profile_banners/2254966471/1407062957"/>
    <hyperlink ref="AO197" r:id="rId317" display="https://pbs.twimg.com/profile_banners/204774968/1433590932"/>
    <hyperlink ref="AO198" r:id="rId318" display="https://pbs.twimg.com/profile_banners/2943723035/1538010047"/>
    <hyperlink ref="AO200" r:id="rId319" display="https://pbs.twimg.com/profile_banners/1593712129/1503042235"/>
    <hyperlink ref="AO201" r:id="rId320" display="https://pbs.twimg.com/profile_banners/1010096426863513600/1535238571"/>
    <hyperlink ref="AO203" r:id="rId321" display="https://pbs.twimg.com/profile_banners/1032322185363374080/1534960193"/>
    <hyperlink ref="AO204" r:id="rId322" display="https://pbs.twimg.com/profile_banners/4824966467/1540743751"/>
    <hyperlink ref="AO205" r:id="rId323" display="https://pbs.twimg.com/profile_banners/955578024975626245/1543673713"/>
    <hyperlink ref="AO206" r:id="rId324" display="https://pbs.twimg.com/profile_banners/1053956908200218624/1540118456"/>
    <hyperlink ref="AO209" r:id="rId325" display="https://pbs.twimg.com/profile_banners/749670015838879744/1525621898"/>
    <hyperlink ref="AO210" r:id="rId326" display="https://pbs.twimg.com/profile_banners/902132759640109056/1544963286"/>
    <hyperlink ref="AO211" r:id="rId327" display="https://pbs.twimg.com/profile_banners/3921551003/1453631160"/>
    <hyperlink ref="AO212" r:id="rId328" display="https://pbs.twimg.com/profile_banners/1001852217408868352/1529529397"/>
    <hyperlink ref="AO213" r:id="rId329" display="https://pbs.twimg.com/profile_banners/965296360298831873/1545740428"/>
    <hyperlink ref="AO214" r:id="rId330" display="https://pbs.twimg.com/profile_banners/1069433802/1457842472"/>
    <hyperlink ref="AO215" r:id="rId331" display="https://pbs.twimg.com/profile_banners/1036890566452232194/1536051026"/>
    <hyperlink ref="AO216" r:id="rId332" display="https://pbs.twimg.com/profile_banners/838796190523219969/1522416776"/>
    <hyperlink ref="AO217" r:id="rId333" display="https://pbs.twimg.com/profile_banners/996289763404591104/1531942023"/>
    <hyperlink ref="AO218" r:id="rId334" display="https://pbs.twimg.com/profile_banners/1056893243084980224/1540823411"/>
    <hyperlink ref="AO219" r:id="rId335" display="https://pbs.twimg.com/profile_banners/969307216510640128/1523566741"/>
    <hyperlink ref="AO221" r:id="rId336" display="https://pbs.twimg.com/profile_banners/1078366485326761990/1545938350"/>
    <hyperlink ref="AO223" r:id="rId337" display="https://pbs.twimg.com/profile_banners/243771828/1376613859"/>
    <hyperlink ref="AO224" r:id="rId338" display="https://pbs.twimg.com/profile_banners/4849369947/1534034116"/>
    <hyperlink ref="AO225" r:id="rId339" display="https://pbs.twimg.com/profile_banners/965230860592205825/1533991418"/>
    <hyperlink ref="AO227" r:id="rId340" display="https://pbs.twimg.com/profile_banners/138203134/1511815660"/>
    <hyperlink ref="AO228" r:id="rId341" display="https://pbs.twimg.com/profile_banners/130932555/1467147962"/>
    <hyperlink ref="AO229" r:id="rId342" display="https://pbs.twimg.com/profile_banners/368314502/1400760171"/>
    <hyperlink ref="AO230" r:id="rId343" display="https://pbs.twimg.com/profile_banners/828914963209129984/1486464541"/>
    <hyperlink ref="AO232" r:id="rId344" display="https://pbs.twimg.com/profile_banners/3347290719/1546428127"/>
    <hyperlink ref="AO233" r:id="rId345" display="https://pbs.twimg.com/profile_banners/726365373965152257/1516562036"/>
    <hyperlink ref="AO236" r:id="rId346" display="https://pbs.twimg.com/profile_banners/2211071648/1499138504"/>
    <hyperlink ref="AO237" r:id="rId347" display="https://pbs.twimg.com/profile_banners/1059454135286857731/1541429177"/>
    <hyperlink ref="AO239" r:id="rId348" display="https://pbs.twimg.com/profile_banners/1024647535661600768/1546845726"/>
    <hyperlink ref="AO241" r:id="rId349" display="https://pbs.twimg.com/profile_banners/302015682/1535615766"/>
    <hyperlink ref="AO242" r:id="rId350" display="https://pbs.twimg.com/profile_banners/17424208/1437491103"/>
    <hyperlink ref="AO243" r:id="rId351" display="https://pbs.twimg.com/profile_banners/632173/1452874781"/>
    <hyperlink ref="AO244" r:id="rId352" display="https://pbs.twimg.com/profile_banners/80528373/1538087403"/>
    <hyperlink ref="AO245" r:id="rId353" display="https://pbs.twimg.com/profile_banners/740528058625593345/1514987422"/>
    <hyperlink ref="AO246" r:id="rId354" display="https://pbs.twimg.com/profile_banners/109263459/1539871017"/>
    <hyperlink ref="AO247" r:id="rId355" display="https://pbs.twimg.com/profile_banners/2192455122/1518001201"/>
    <hyperlink ref="AO248" r:id="rId356" display="https://pbs.twimg.com/profile_banners/817425472032215043/1491559084"/>
    <hyperlink ref="AO253" r:id="rId357" display="https://pbs.twimg.com/profile_banners/2829251164/1505330958"/>
    <hyperlink ref="AO254" r:id="rId358" display="https://pbs.twimg.com/profile_banners/2165394740/1436836653"/>
    <hyperlink ref="AO255" r:id="rId359" display="https://pbs.twimg.com/profile_banners/1082669663769841664/1546964153"/>
    <hyperlink ref="AO256" r:id="rId360" display="https://pbs.twimg.com/profile_banners/828959886146945026/1545642548"/>
    <hyperlink ref="AO257" r:id="rId361" display="https://pbs.twimg.com/profile_banners/118822739/1543847723"/>
    <hyperlink ref="AO259" r:id="rId362" display="https://pbs.twimg.com/profile_banners/810599405443305472/1482530412"/>
    <hyperlink ref="AO260" r:id="rId363" display="https://pbs.twimg.com/profile_banners/186614776/1536550111"/>
    <hyperlink ref="AO261" r:id="rId364" display="https://pbs.twimg.com/profile_banners/3351575952/1440632585"/>
    <hyperlink ref="AO262" r:id="rId365" display="https://pbs.twimg.com/profile_banners/2205190843/1531596910"/>
    <hyperlink ref="AO264" r:id="rId366" display="https://pbs.twimg.com/profile_banners/257292250/1407631673"/>
    <hyperlink ref="AO265" r:id="rId367" display="https://pbs.twimg.com/profile_banners/321586769/1499229711"/>
    <hyperlink ref="AO266" r:id="rId368" display="https://pbs.twimg.com/profile_banners/1003449601876217856/1546986710"/>
    <hyperlink ref="AO267" r:id="rId369" display="https://pbs.twimg.com/profile_banners/1069287194278416384/1546486224"/>
    <hyperlink ref="AO268" r:id="rId370" display="https://pbs.twimg.com/profile_banners/857218682476519424/1545757831"/>
    <hyperlink ref="AO269" r:id="rId371" display="https://pbs.twimg.com/profile_banners/191606313/1408472826"/>
    <hyperlink ref="AO270" r:id="rId372" display="https://pbs.twimg.com/profile_banners/58732432/1453853089"/>
    <hyperlink ref="AO271" r:id="rId373" display="https://pbs.twimg.com/profile_banners/1279219603/1544286613"/>
    <hyperlink ref="AO272" r:id="rId374" display="https://pbs.twimg.com/profile_banners/18222094/1474850868"/>
    <hyperlink ref="AO273" r:id="rId375" display="https://pbs.twimg.com/profile_banners/278098221/1527277830"/>
    <hyperlink ref="AO274" r:id="rId376" display="https://pbs.twimg.com/profile_banners/735644831410757632/1504200242"/>
    <hyperlink ref="AO275" r:id="rId377" display="https://pbs.twimg.com/profile_banners/1078513694/1357881047"/>
    <hyperlink ref="AO276" r:id="rId378" display="https://pbs.twimg.com/profile_banners/238036153/1502945780"/>
    <hyperlink ref="AO277" r:id="rId379" display="https://pbs.twimg.com/profile_banners/193031832/1529116690"/>
    <hyperlink ref="AO278" r:id="rId380" display="https://pbs.twimg.com/profile_banners/424756097/1526101761"/>
    <hyperlink ref="AO279" r:id="rId381" display="https://pbs.twimg.com/profile_banners/1081558542170157056/1546709497"/>
    <hyperlink ref="AO280" r:id="rId382" display="https://pbs.twimg.com/profile_banners/2786463316/1505498371"/>
    <hyperlink ref="AO281" r:id="rId383" display="https://pbs.twimg.com/profile_banners/2169510360/1485366809"/>
    <hyperlink ref="AO282" r:id="rId384" display="https://pbs.twimg.com/profile_banners/3328848488/1516075925"/>
    <hyperlink ref="AO283" r:id="rId385" display="https://pbs.twimg.com/profile_banners/233648154/1463270026"/>
    <hyperlink ref="AO284" r:id="rId386" display="https://pbs.twimg.com/profile_banners/952185129660686337/1518931123"/>
    <hyperlink ref="AO285" r:id="rId387" display="https://pbs.twimg.com/profile_banners/2791988124/1515694507"/>
    <hyperlink ref="AO287" r:id="rId388" display="https://pbs.twimg.com/profile_banners/21269439/1541384601"/>
    <hyperlink ref="AO288" r:id="rId389" display="https://pbs.twimg.com/profile_banners/210178417/1539314885"/>
    <hyperlink ref="AO289" r:id="rId390" display="https://pbs.twimg.com/profile_banners/221920474/1405102169"/>
    <hyperlink ref="AO290" r:id="rId391" display="https://pbs.twimg.com/profile_banners/930149658/1509656676"/>
    <hyperlink ref="AO291" r:id="rId392" display="https://pbs.twimg.com/profile_banners/787629229/1490328407"/>
    <hyperlink ref="AO292" r:id="rId393" display="https://pbs.twimg.com/profile_banners/111218031/1539389002"/>
    <hyperlink ref="AO293" r:id="rId394" display="https://pbs.twimg.com/profile_banners/15730258/1359503199"/>
    <hyperlink ref="AO294" r:id="rId395" display="https://pbs.twimg.com/profile_banners/830955611781156864/1488551068"/>
    <hyperlink ref="AO295" r:id="rId396" display="https://pbs.twimg.com/profile_banners/1066462493046947845/1543103069"/>
    <hyperlink ref="AO296" r:id="rId397" display="https://pbs.twimg.com/profile_banners/784890458170388480/1491149362"/>
    <hyperlink ref="AO297" r:id="rId398" display="https://pbs.twimg.com/profile_banners/2645927089/1468966993"/>
    <hyperlink ref="AO298" r:id="rId399" display="https://pbs.twimg.com/profile_banners/246565746/1541119289"/>
    <hyperlink ref="AO299" r:id="rId400" display="https://pbs.twimg.com/profile_banners/3785382917/1545621077"/>
    <hyperlink ref="AO300" r:id="rId401" display="https://pbs.twimg.com/profile_banners/2272208071/1429311620"/>
    <hyperlink ref="AO301" r:id="rId402" display="https://pbs.twimg.com/profile_banners/31035261/1538934297"/>
    <hyperlink ref="AO302" r:id="rId403" display="https://pbs.twimg.com/profile_banners/3119418923/1428983000"/>
    <hyperlink ref="AO304" r:id="rId404" display="https://pbs.twimg.com/profile_banners/754004906856419328/1468619744"/>
    <hyperlink ref="AO305" r:id="rId405" display="https://pbs.twimg.com/profile_banners/730719055/1542689818"/>
    <hyperlink ref="AO306" r:id="rId406" display="https://pbs.twimg.com/profile_banners/808836832838434816/1519681345"/>
    <hyperlink ref="AO307" r:id="rId407" display="https://pbs.twimg.com/profile_banners/69414181/1546239455"/>
    <hyperlink ref="AO308" r:id="rId408" display="https://pbs.twimg.com/profile_banners/268137967/1528080269"/>
    <hyperlink ref="AO309" r:id="rId409" display="https://pbs.twimg.com/profile_banners/4154702240/1491105852"/>
    <hyperlink ref="AO310" r:id="rId410" display="https://pbs.twimg.com/profile_banners/892015995304509444/1515946947"/>
    <hyperlink ref="AO311" r:id="rId411" display="https://pbs.twimg.com/profile_banners/20038174/1438710672"/>
    <hyperlink ref="AO312" r:id="rId412" display="https://pbs.twimg.com/profile_banners/1573697660/1478579833"/>
    <hyperlink ref="AO313" r:id="rId413" display="https://pbs.twimg.com/profile_banners/735743255325741057/1498373883"/>
    <hyperlink ref="AO314" r:id="rId414" display="https://pbs.twimg.com/profile_banners/707978998039584769/1542436128"/>
    <hyperlink ref="AO315" r:id="rId415" display="https://pbs.twimg.com/profile_banners/424510010/1545183772"/>
    <hyperlink ref="AO317" r:id="rId416" display="https://pbs.twimg.com/profile_banners/1496622464/1383801671"/>
    <hyperlink ref="AO318" r:id="rId417" display="https://pbs.twimg.com/profile_banners/116548633/1537110808"/>
    <hyperlink ref="AO319" r:id="rId418" display="https://pbs.twimg.com/profile_banners/959062287482007552/1532445517"/>
    <hyperlink ref="AO320" r:id="rId419" display="https://pbs.twimg.com/profile_banners/1712928571/1430788577"/>
    <hyperlink ref="AO321" r:id="rId420" display="https://pbs.twimg.com/profile_banners/101867077/1542992718"/>
    <hyperlink ref="AO322" r:id="rId421" display="https://pbs.twimg.com/profile_banners/1037453288851922944/1536183405"/>
    <hyperlink ref="AO323" r:id="rId422" display="https://pbs.twimg.com/profile_banners/183243557/1478574524"/>
    <hyperlink ref="AO324" r:id="rId423" display="https://pbs.twimg.com/profile_banners/1613277110/1374515678"/>
    <hyperlink ref="AO325" r:id="rId424" display="https://pbs.twimg.com/profile_banners/2300816066/1460259568"/>
    <hyperlink ref="AO326" r:id="rId425" display="https://pbs.twimg.com/profile_banners/17882769/1508969940"/>
    <hyperlink ref="AO328" r:id="rId426" display="https://pbs.twimg.com/profile_banners/382879484/1478529492"/>
    <hyperlink ref="AO329" r:id="rId427" display="https://pbs.twimg.com/profile_banners/1036644577321660416/1535992405"/>
    <hyperlink ref="AO330" r:id="rId428" display="https://pbs.twimg.com/profile_banners/198897956/1493936727"/>
    <hyperlink ref="AO332" r:id="rId429" display="https://pbs.twimg.com/profile_banners/4886743937/1456636682"/>
    <hyperlink ref="AO333" r:id="rId430" display="https://pbs.twimg.com/profile_banners/14254409/1399217132"/>
    <hyperlink ref="AO334" r:id="rId431" display="https://pbs.twimg.com/profile_banners/69899423/1542236113"/>
    <hyperlink ref="AO335" r:id="rId432" display="https://pbs.twimg.com/profile_banners/2261240149/1415843058"/>
    <hyperlink ref="AO336" r:id="rId433" display="https://pbs.twimg.com/profile_banners/425337429/1535804329"/>
    <hyperlink ref="AO337" r:id="rId434" display="https://pbs.twimg.com/profile_banners/1075668456/1459635490"/>
    <hyperlink ref="AO338" r:id="rId435" display="https://pbs.twimg.com/profile_banners/3293094948/1452301290"/>
    <hyperlink ref="AO339" r:id="rId436" display="https://pbs.twimg.com/profile_banners/2816561903/1462819994"/>
    <hyperlink ref="AO340" r:id="rId437" display="https://pbs.twimg.com/profile_banners/825641005714075648/1536689679"/>
    <hyperlink ref="AO341" r:id="rId438" display="https://pbs.twimg.com/profile_banners/709271789528965120/1519263223"/>
    <hyperlink ref="AO342" r:id="rId439" display="https://pbs.twimg.com/profile_banners/2750105810/1516298268"/>
    <hyperlink ref="AO343" r:id="rId440" display="https://pbs.twimg.com/profile_banners/830082175374618624/1508332447"/>
    <hyperlink ref="AO344" r:id="rId441" display="https://pbs.twimg.com/profile_banners/958196173/1542823036"/>
    <hyperlink ref="AO345" r:id="rId442" display="https://pbs.twimg.com/profile_banners/996245368416407553/1530272972"/>
    <hyperlink ref="AO346" r:id="rId443" display="https://pbs.twimg.com/profile_banners/4920366009/1521532595"/>
    <hyperlink ref="AO347" r:id="rId444" display="https://pbs.twimg.com/profile_banners/981229378825801728/1547404250"/>
    <hyperlink ref="AO348" r:id="rId445" display="https://pbs.twimg.com/profile_banners/574342578/1361679895"/>
    <hyperlink ref="AO349" r:id="rId446" display="https://pbs.twimg.com/profile_banners/2457460736/1542978648"/>
    <hyperlink ref="AO350" r:id="rId447" display="https://pbs.twimg.com/profile_banners/282517165/1530838779"/>
    <hyperlink ref="AO351" r:id="rId448" display="https://pbs.twimg.com/profile_banners/115916304/1358135283"/>
    <hyperlink ref="AO354" r:id="rId449" display="https://pbs.twimg.com/profile_banners/2860407084/1517262047"/>
    <hyperlink ref="AO357" r:id="rId450" display="https://pbs.twimg.com/profile_banners/46919079/1540143151"/>
    <hyperlink ref="AO358" r:id="rId451" display="https://pbs.twimg.com/profile_banners/1522755572/1545985426"/>
    <hyperlink ref="AO359" r:id="rId452" display="https://pbs.twimg.com/profile_banners/253313989/1495913176"/>
    <hyperlink ref="AO361" r:id="rId453" display="https://pbs.twimg.com/profile_banners/2616568736/1497829417"/>
    <hyperlink ref="AO363" r:id="rId454" display="https://pbs.twimg.com/profile_banners/1915138771/1528856847"/>
    <hyperlink ref="AO364" r:id="rId455" display="https://pbs.twimg.com/profile_banners/99804769/1364099479"/>
    <hyperlink ref="AO365" r:id="rId456" display="https://pbs.twimg.com/profile_banners/36395646/1355063107"/>
    <hyperlink ref="AO366" r:id="rId457" display="https://pbs.twimg.com/profile_banners/2347635578/1446430434"/>
    <hyperlink ref="AO367" r:id="rId458" display="https://pbs.twimg.com/profile_banners/412002451/1532652945"/>
    <hyperlink ref="AO368" r:id="rId459" display="https://pbs.twimg.com/profile_banners/41012191/1488984083"/>
    <hyperlink ref="AO369" r:id="rId460" display="https://pbs.twimg.com/profile_banners/759589310580428800/1470026040"/>
    <hyperlink ref="AO370" r:id="rId461" display="https://pbs.twimg.com/profile_banners/22734307/1488961010"/>
    <hyperlink ref="AO371" r:id="rId462" display="https://pbs.twimg.com/profile_banners/362140441/1411392153"/>
    <hyperlink ref="AO372" r:id="rId463" display="https://pbs.twimg.com/profile_banners/97134757/1544911735"/>
    <hyperlink ref="AO373" r:id="rId464" display="https://pbs.twimg.com/profile_banners/1852280874/1433190129"/>
    <hyperlink ref="AO374" r:id="rId465" display="https://pbs.twimg.com/profile_banners/354044734/1409432967"/>
    <hyperlink ref="AO377" r:id="rId466" display="https://pbs.twimg.com/profile_banners/247428783/1518156812"/>
    <hyperlink ref="AO378" r:id="rId467" display="https://pbs.twimg.com/profile_banners/708829033564409857/1535498261"/>
    <hyperlink ref="AO379" r:id="rId468" display="https://pbs.twimg.com/profile_banners/23682589/1522197848"/>
    <hyperlink ref="AO381" r:id="rId469" display="https://pbs.twimg.com/profile_banners/146792700/1391517961"/>
    <hyperlink ref="AO382" r:id="rId470" display="https://pbs.twimg.com/profile_banners/786741002077954048/1517289147"/>
    <hyperlink ref="AO384" r:id="rId471" display="https://pbs.twimg.com/profile_banners/2572175630/1468641642"/>
    <hyperlink ref="AO385" r:id="rId472" display="https://pbs.twimg.com/profile_banners/2287555878/1532320640"/>
    <hyperlink ref="AO387" r:id="rId473" display="https://pbs.twimg.com/profile_banners/876479489500487681/1498336674"/>
    <hyperlink ref="AO388" r:id="rId474" display="https://pbs.twimg.com/profile_banners/335759893/1501029916"/>
    <hyperlink ref="AO389" r:id="rId475" display="https://pbs.twimg.com/profile_banners/35942458/1544759911"/>
    <hyperlink ref="AO393" r:id="rId476" display="https://pbs.twimg.com/profile_banners/614435359/1544878681"/>
    <hyperlink ref="AO395" r:id="rId477" display="https://pbs.twimg.com/profile_banners/1071951545212723200/1545158410"/>
    <hyperlink ref="AO396" r:id="rId478" display="https://pbs.twimg.com/profile_banners/1038301598/1524303563"/>
    <hyperlink ref="AO397" r:id="rId479" display="https://pbs.twimg.com/profile_banners/809499067587829760/1481845293"/>
    <hyperlink ref="AO399" r:id="rId480" display="https://pbs.twimg.com/profile_banners/54426656/1469466538"/>
    <hyperlink ref="AO401" r:id="rId481" display="https://pbs.twimg.com/profile_banners/1074761312/1521381734"/>
    <hyperlink ref="AO402" r:id="rId482" display="https://pbs.twimg.com/profile_banners/138077463/1486930443"/>
    <hyperlink ref="AO405" r:id="rId483" display="https://pbs.twimg.com/profile_banners/772830699388678144/1530381573"/>
    <hyperlink ref="AO406" r:id="rId484" display="https://pbs.twimg.com/profile_banners/975860978830028801/1521498713"/>
    <hyperlink ref="AO408" r:id="rId485" display="https://pbs.twimg.com/profile_banners/885777380/1487008416"/>
    <hyperlink ref="AO409" r:id="rId486" display="https://pbs.twimg.com/profile_banners/1056718754531418113/1547425815"/>
    <hyperlink ref="AO411" r:id="rId487" display="https://pbs.twimg.com/profile_banners/1577663316/1539178708"/>
    <hyperlink ref="AO412" r:id="rId488" display="https://pbs.twimg.com/profile_banners/1048779259228180480/1540311343"/>
    <hyperlink ref="AO413" r:id="rId489" display="https://pbs.twimg.com/profile_banners/2560315579/1485396422"/>
    <hyperlink ref="AO414" r:id="rId490" display="https://pbs.twimg.com/profile_banners/20849763/1518281007"/>
    <hyperlink ref="AO415" r:id="rId491" display="https://pbs.twimg.com/profile_banners/1525285584/1541564302"/>
    <hyperlink ref="AO416" r:id="rId492" display="https://pbs.twimg.com/profile_banners/260724365/1412452780"/>
    <hyperlink ref="AO417" r:id="rId493" display="https://pbs.twimg.com/profile_banners/103031465/1477684867"/>
    <hyperlink ref="AO418" r:id="rId494" display="https://pbs.twimg.com/profile_banners/46214091/1398218668"/>
    <hyperlink ref="AO419" r:id="rId495" display="https://pbs.twimg.com/profile_banners/3359745293/1526407689"/>
    <hyperlink ref="AO420" r:id="rId496" display="https://pbs.twimg.com/profile_banners/2437379002/1427625671"/>
    <hyperlink ref="AO422" r:id="rId497" display="https://pbs.twimg.com/profile_banners/2785100435/1506232967"/>
    <hyperlink ref="AO423" r:id="rId498" display="https://pbs.twimg.com/profile_banners/534929951/1401244286"/>
    <hyperlink ref="AO424" r:id="rId499" display="https://pbs.twimg.com/profile_banners/2699710783/1441386845"/>
    <hyperlink ref="AO425" r:id="rId500" display="https://pbs.twimg.com/profile_banners/3588098054/1517076637"/>
    <hyperlink ref="AO426" r:id="rId501" display="https://pbs.twimg.com/profile_banners/718982952/1436138868"/>
    <hyperlink ref="AO427" r:id="rId502" display="https://pbs.twimg.com/profile_banners/3020467682/1430497173"/>
    <hyperlink ref="AO428" r:id="rId503" display="https://pbs.twimg.com/profile_banners/704798725747531776/1457929098"/>
    <hyperlink ref="AO429" r:id="rId504" display="https://pbs.twimg.com/profile_banners/33286634/1527788381"/>
    <hyperlink ref="AO431" r:id="rId505" display="https://pbs.twimg.com/profile_banners/361122675/1496180259"/>
    <hyperlink ref="AO432" r:id="rId506" display="https://pbs.twimg.com/profile_banners/17874544/1499274456"/>
    <hyperlink ref="AO433" r:id="rId507" display="https://pbs.twimg.com/profile_banners/2494318567/1545231431"/>
    <hyperlink ref="AO434" r:id="rId508" display="https://pbs.twimg.com/profile_banners/940912705833234432/1525450101"/>
    <hyperlink ref="AO436" r:id="rId509" display="https://pbs.twimg.com/profile_banners/253086457/1431184857"/>
    <hyperlink ref="AU3" r:id="rId510" display="http://abs.twimg.com/images/themes/theme1/bg.png"/>
    <hyperlink ref="AU4" r:id="rId511" display="http://abs.twimg.com/images/themes/theme1/bg.png"/>
    <hyperlink ref="AU5" r:id="rId512" display="http://abs.twimg.com/images/themes/theme4/bg.gif"/>
    <hyperlink ref="AU6" r:id="rId513" display="http://abs.twimg.com/images/themes/theme5/bg.gif"/>
    <hyperlink ref="AU7" r:id="rId514" display="http://abs.twimg.com/images/themes/theme1/bg.png"/>
    <hyperlink ref="AU8" r:id="rId515" display="http://abs.twimg.com/images/themes/theme1/bg.png"/>
    <hyperlink ref="AU9" r:id="rId516" display="http://abs.twimg.com/images/themes/theme1/bg.png"/>
    <hyperlink ref="AU10" r:id="rId517" display="http://abs.twimg.com/images/themes/theme1/bg.png"/>
    <hyperlink ref="AU11" r:id="rId518" display="http://abs.twimg.com/images/themes/theme1/bg.png"/>
    <hyperlink ref="AU12" r:id="rId519" display="http://abs.twimg.com/images/themes/theme1/bg.png"/>
    <hyperlink ref="AU13" r:id="rId520" display="http://abs.twimg.com/images/themes/theme16/bg.gif"/>
    <hyperlink ref="AU15" r:id="rId521" display="http://abs.twimg.com/images/themes/theme1/bg.png"/>
    <hyperlink ref="AU16" r:id="rId522" display="http://abs.twimg.com/images/themes/theme1/bg.png"/>
    <hyperlink ref="AU17" r:id="rId523" display="http://abs.twimg.com/images/themes/theme10/bg.gif"/>
    <hyperlink ref="AU18" r:id="rId524" display="http://abs.twimg.com/images/themes/theme12/bg.gif"/>
    <hyperlink ref="AU19" r:id="rId525" display="http://abs.twimg.com/images/themes/theme1/bg.png"/>
    <hyperlink ref="AU21" r:id="rId526" display="http://abs.twimg.com/images/themes/theme13/bg.gif"/>
    <hyperlink ref="AU25" r:id="rId527" display="http://abs.twimg.com/images/themes/theme9/bg.gif"/>
    <hyperlink ref="AU26" r:id="rId528" display="http://abs.twimg.com/images/themes/theme1/bg.png"/>
    <hyperlink ref="AU27" r:id="rId529" display="http://abs.twimg.com/images/themes/theme1/bg.png"/>
    <hyperlink ref="AU28" r:id="rId530" display="http://abs.twimg.com/images/themes/theme15/bg.png"/>
    <hyperlink ref="AU29" r:id="rId531" display="http://abs.twimg.com/images/themes/theme1/bg.png"/>
    <hyperlink ref="AU32" r:id="rId532" display="http://abs.twimg.com/images/themes/theme14/bg.gif"/>
    <hyperlink ref="AU33" r:id="rId533" display="http://abs.twimg.com/images/themes/theme1/bg.png"/>
    <hyperlink ref="AU34" r:id="rId534" display="http://abs.twimg.com/images/themes/theme10/bg.gif"/>
    <hyperlink ref="AU35" r:id="rId535" display="http://abs.twimg.com/images/themes/theme1/bg.png"/>
    <hyperlink ref="AU36" r:id="rId536" display="http://abs.twimg.com/images/themes/theme1/bg.png"/>
    <hyperlink ref="AU37" r:id="rId537" display="http://abs.twimg.com/images/themes/theme12/bg.gif"/>
    <hyperlink ref="AU38" r:id="rId538" display="http://abs.twimg.com/images/themes/theme1/bg.png"/>
    <hyperlink ref="AU39" r:id="rId539" display="http://abs.twimg.com/images/themes/theme1/bg.png"/>
    <hyperlink ref="AU40" r:id="rId540" display="http://abs.twimg.com/images/themes/theme1/bg.png"/>
    <hyperlink ref="AU41" r:id="rId541" display="http://abs.twimg.com/images/themes/theme1/bg.png"/>
    <hyperlink ref="AU42" r:id="rId542" display="http://abs.twimg.com/images/themes/theme1/bg.png"/>
    <hyperlink ref="AU43" r:id="rId543" display="http://abs.twimg.com/images/themes/theme1/bg.png"/>
    <hyperlink ref="AU44" r:id="rId544" display="http://abs.twimg.com/images/themes/theme1/bg.png"/>
    <hyperlink ref="AU45" r:id="rId545" display="http://abs.twimg.com/images/themes/theme1/bg.png"/>
    <hyperlink ref="AU46" r:id="rId546" display="http://abs.twimg.com/images/themes/theme1/bg.png"/>
    <hyperlink ref="AU47" r:id="rId547" display="http://abs.twimg.com/images/themes/theme1/bg.png"/>
    <hyperlink ref="AU48" r:id="rId548" display="http://abs.twimg.com/images/themes/theme1/bg.png"/>
    <hyperlink ref="AU50" r:id="rId549" display="http://abs.twimg.com/images/themes/theme1/bg.png"/>
    <hyperlink ref="AU51" r:id="rId550" display="http://abs.twimg.com/images/themes/theme1/bg.png"/>
    <hyperlink ref="AU52" r:id="rId551" display="http://abs.twimg.com/images/themes/theme1/bg.png"/>
    <hyperlink ref="AU55" r:id="rId552" display="http://abs.twimg.com/images/themes/theme1/bg.png"/>
    <hyperlink ref="AU56" r:id="rId553" display="http://abs.twimg.com/images/themes/theme1/bg.png"/>
    <hyperlink ref="AU59" r:id="rId554" display="http://abs.twimg.com/images/themes/theme1/bg.png"/>
    <hyperlink ref="AU60" r:id="rId555" display="http://abs.twimg.com/images/themes/theme1/bg.png"/>
    <hyperlink ref="AU61" r:id="rId556" display="http://abs.twimg.com/images/themes/theme1/bg.png"/>
    <hyperlink ref="AU62" r:id="rId557" display="http://abs.twimg.com/images/themes/theme1/bg.png"/>
    <hyperlink ref="AU64" r:id="rId558" display="http://abs.twimg.com/images/themes/theme1/bg.png"/>
    <hyperlink ref="AU66" r:id="rId559" display="http://abs.twimg.com/images/themes/theme1/bg.png"/>
    <hyperlink ref="AU68" r:id="rId560" display="http://abs.twimg.com/images/themes/theme1/bg.png"/>
    <hyperlink ref="AU69" r:id="rId561" display="http://abs.twimg.com/images/themes/theme1/bg.png"/>
    <hyperlink ref="AU70" r:id="rId562" display="http://abs.twimg.com/images/themes/theme1/bg.png"/>
    <hyperlink ref="AU71" r:id="rId563" display="http://abs.twimg.com/images/themes/theme1/bg.png"/>
    <hyperlink ref="AU72" r:id="rId564" display="http://abs.twimg.com/images/themes/theme1/bg.png"/>
    <hyperlink ref="AU74" r:id="rId565" display="http://abs.twimg.com/images/themes/theme1/bg.png"/>
    <hyperlink ref="AU76" r:id="rId566" display="http://abs.twimg.com/images/themes/theme1/bg.png"/>
    <hyperlink ref="AU77" r:id="rId567" display="http://abs.twimg.com/images/themes/theme1/bg.png"/>
    <hyperlink ref="AU78" r:id="rId568" display="http://abs.twimg.com/images/themes/theme1/bg.png"/>
    <hyperlink ref="AU79" r:id="rId569" display="http://abs.twimg.com/images/themes/theme1/bg.png"/>
    <hyperlink ref="AU80" r:id="rId570" display="http://abs.twimg.com/images/themes/theme1/bg.png"/>
    <hyperlink ref="AU81" r:id="rId571" display="http://abs.twimg.com/images/themes/theme1/bg.png"/>
    <hyperlink ref="AU82" r:id="rId572" display="http://abs.twimg.com/images/themes/theme1/bg.png"/>
    <hyperlink ref="AU83" r:id="rId573" display="http://abs.twimg.com/images/themes/theme14/bg.gif"/>
    <hyperlink ref="AU84" r:id="rId574" display="http://abs.twimg.com/images/themes/theme1/bg.png"/>
    <hyperlink ref="AU85" r:id="rId575" display="http://abs.twimg.com/images/themes/theme1/bg.png"/>
    <hyperlink ref="AU86" r:id="rId576" display="http://abs.twimg.com/images/themes/theme1/bg.png"/>
    <hyperlink ref="AU87" r:id="rId577" display="http://abs.twimg.com/images/themes/theme1/bg.png"/>
    <hyperlink ref="AU88" r:id="rId578" display="http://abs.twimg.com/images/themes/theme1/bg.png"/>
    <hyperlink ref="AU89" r:id="rId579" display="http://abs.twimg.com/images/themes/theme13/bg.gif"/>
    <hyperlink ref="AU90" r:id="rId580" display="http://abs.twimg.com/images/themes/theme1/bg.png"/>
    <hyperlink ref="AU91" r:id="rId581" display="http://abs.twimg.com/images/themes/theme1/bg.png"/>
    <hyperlink ref="AU92" r:id="rId582" display="http://abs.twimg.com/images/themes/theme1/bg.png"/>
    <hyperlink ref="AU95" r:id="rId583" display="http://abs.twimg.com/images/themes/theme1/bg.png"/>
    <hyperlink ref="AU96" r:id="rId584" display="http://abs.twimg.com/images/themes/theme1/bg.png"/>
    <hyperlink ref="AU97" r:id="rId585" display="http://abs.twimg.com/images/themes/theme14/bg.gif"/>
    <hyperlink ref="AU98" r:id="rId586" display="http://abs.twimg.com/images/themes/theme1/bg.png"/>
    <hyperlink ref="AU99" r:id="rId587" display="http://abs.twimg.com/images/themes/theme1/bg.png"/>
    <hyperlink ref="AU100" r:id="rId588" display="http://abs.twimg.com/images/themes/theme1/bg.png"/>
    <hyperlink ref="AU101" r:id="rId589" display="http://abs.twimg.com/images/themes/theme1/bg.png"/>
    <hyperlink ref="AU103" r:id="rId590" display="http://abs.twimg.com/images/themes/theme1/bg.png"/>
    <hyperlink ref="AU104" r:id="rId591" display="http://abs.twimg.com/images/themes/theme1/bg.png"/>
    <hyperlink ref="AU105" r:id="rId592" display="http://abs.twimg.com/images/themes/theme1/bg.png"/>
    <hyperlink ref="AU106" r:id="rId593" display="http://abs.twimg.com/images/themes/theme1/bg.png"/>
    <hyperlink ref="AU107" r:id="rId594" display="http://abs.twimg.com/images/themes/theme1/bg.png"/>
    <hyperlink ref="AU108" r:id="rId595" display="http://abs.twimg.com/images/themes/theme12/bg.gif"/>
    <hyperlink ref="AU109" r:id="rId596" display="http://abs.twimg.com/images/themes/theme15/bg.png"/>
    <hyperlink ref="AU110" r:id="rId597" display="http://abs.twimg.com/images/themes/theme18/bg.gif"/>
    <hyperlink ref="AU111" r:id="rId598" display="http://abs.twimg.com/images/themes/theme1/bg.png"/>
    <hyperlink ref="AU112" r:id="rId599" display="http://abs.twimg.com/images/themes/theme1/bg.png"/>
    <hyperlink ref="AU113" r:id="rId600" display="http://abs.twimg.com/images/themes/theme16/bg.gif"/>
    <hyperlink ref="AU116" r:id="rId601" display="http://abs.twimg.com/images/themes/theme1/bg.png"/>
    <hyperlink ref="AU117" r:id="rId602" display="http://abs.twimg.com/images/themes/theme1/bg.png"/>
    <hyperlink ref="AU118" r:id="rId603" display="http://abs.twimg.com/images/themes/theme1/bg.png"/>
    <hyperlink ref="AU119" r:id="rId604" display="http://abs.twimg.com/images/themes/theme1/bg.png"/>
    <hyperlink ref="AU120" r:id="rId605" display="http://abs.twimg.com/images/themes/theme1/bg.png"/>
    <hyperlink ref="AU121" r:id="rId606" display="http://abs.twimg.com/images/themes/theme1/bg.png"/>
    <hyperlink ref="AU122" r:id="rId607" display="http://abs.twimg.com/images/themes/theme1/bg.png"/>
    <hyperlink ref="AU123" r:id="rId608" display="http://abs.twimg.com/images/themes/theme1/bg.png"/>
    <hyperlink ref="AU124" r:id="rId609" display="http://abs.twimg.com/images/themes/theme1/bg.png"/>
    <hyperlink ref="AU125" r:id="rId610" display="http://abs.twimg.com/images/themes/theme1/bg.png"/>
    <hyperlink ref="AU126" r:id="rId611" display="http://abs.twimg.com/images/themes/theme1/bg.png"/>
    <hyperlink ref="AU129" r:id="rId612" display="http://abs.twimg.com/images/themes/theme1/bg.png"/>
    <hyperlink ref="AU130" r:id="rId613" display="http://abs.twimg.com/images/themes/theme5/bg.gif"/>
    <hyperlink ref="AU132" r:id="rId614" display="http://abs.twimg.com/images/themes/theme1/bg.png"/>
    <hyperlink ref="AU133" r:id="rId615" display="http://abs.twimg.com/images/themes/theme7/bg.gif"/>
    <hyperlink ref="AU134" r:id="rId616" display="http://abs.twimg.com/images/themes/theme14/bg.gif"/>
    <hyperlink ref="AU135" r:id="rId617" display="http://abs.twimg.com/images/themes/theme10/bg.gif"/>
    <hyperlink ref="AU136" r:id="rId618" display="http://abs.twimg.com/images/themes/theme1/bg.png"/>
    <hyperlink ref="AU137" r:id="rId619" display="http://abs.twimg.com/images/themes/theme6/bg.gif"/>
    <hyperlink ref="AU138" r:id="rId620" display="http://abs.twimg.com/images/themes/theme1/bg.png"/>
    <hyperlink ref="AU140" r:id="rId621" display="http://abs.twimg.com/images/themes/theme3/bg.gif"/>
    <hyperlink ref="AU141" r:id="rId622" display="http://abs.twimg.com/images/themes/theme1/bg.png"/>
    <hyperlink ref="AU143" r:id="rId623" display="http://abs.twimg.com/images/themes/theme1/bg.png"/>
    <hyperlink ref="AU146" r:id="rId624" display="http://abs.twimg.com/images/themes/theme1/bg.png"/>
    <hyperlink ref="AU147" r:id="rId625" display="http://abs.twimg.com/images/themes/theme1/bg.png"/>
    <hyperlink ref="AU148" r:id="rId626" display="http://abs.twimg.com/images/themes/theme15/bg.png"/>
    <hyperlink ref="AU149" r:id="rId627" display="http://abs.twimg.com/images/themes/theme14/bg.gif"/>
    <hyperlink ref="AU150" r:id="rId628" display="http://abs.twimg.com/images/themes/theme19/bg.gif"/>
    <hyperlink ref="AU152" r:id="rId629" display="http://abs.twimg.com/images/themes/theme14/bg.gif"/>
    <hyperlink ref="AU153" r:id="rId630" display="http://abs.twimg.com/images/themes/theme1/bg.png"/>
    <hyperlink ref="AU154" r:id="rId631" display="http://abs.twimg.com/images/themes/theme13/bg.gif"/>
    <hyperlink ref="AU156" r:id="rId632" display="http://abs.twimg.com/images/themes/theme1/bg.png"/>
    <hyperlink ref="AU157" r:id="rId633" display="http://abs.twimg.com/images/themes/theme9/bg.gif"/>
    <hyperlink ref="AU159" r:id="rId634" display="http://abs.twimg.com/images/themes/theme1/bg.png"/>
    <hyperlink ref="AU160" r:id="rId635" display="http://abs.twimg.com/images/themes/theme1/bg.png"/>
    <hyperlink ref="AU161" r:id="rId636" display="http://abs.twimg.com/images/themes/theme15/bg.png"/>
    <hyperlink ref="AU162" r:id="rId637" display="http://abs.twimg.com/images/themes/theme1/bg.png"/>
    <hyperlink ref="AU163" r:id="rId638" display="http://abs.twimg.com/images/themes/theme1/bg.png"/>
    <hyperlink ref="AU165" r:id="rId639" display="http://abs.twimg.com/images/themes/theme1/bg.png"/>
    <hyperlink ref="AU166" r:id="rId640" display="http://abs.twimg.com/images/themes/theme1/bg.png"/>
    <hyperlink ref="AU167" r:id="rId641" display="http://abs.twimg.com/images/themes/theme1/bg.png"/>
    <hyperlink ref="AU168" r:id="rId642" display="http://abs.twimg.com/images/themes/theme1/bg.png"/>
    <hyperlink ref="AU170" r:id="rId643" display="http://abs.twimg.com/images/themes/theme1/bg.png"/>
    <hyperlink ref="AU171" r:id="rId644" display="http://abs.twimg.com/images/themes/theme4/bg.gif"/>
    <hyperlink ref="AU172" r:id="rId645" display="http://abs.twimg.com/images/themes/theme1/bg.png"/>
    <hyperlink ref="AU173" r:id="rId646" display="http://abs.twimg.com/images/themes/theme1/bg.png"/>
    <hyperlink ref="AU175" r:id="rId647" display="http://abs.twimg.com/images/themes/theme1/bg.png"/>
    <hyperlink ref="AU176" r:id="rId648" display="http://abs.twimg.com/images/themes/theme1/bg.png"/>
    <hyperlink ref="AU177" r:id="rId649" display="http://abs.twimg.com/images/themes/theme1/bg.png"/>
    <hyperlink ref="AU179" r:id="rId650" display="http://abs.twimg.com/images/themes/theme1/bg.png"/>
    <hyperlink ref="AU181" r:id="rId651" display="http://abs.twimg.com/images/themes/theme1/bg.png"/>
    <hyperlink ref="AU184" r:id="rId652" display="http://abs.twimg.com/images/themes/theme1/bg.png"/>
    <hyperlink ref="AU185" r:id="rId653" display="http://abs.twimg.com/images/themes/theme1/bg.png"/>
    <hyperlink ref="AU186" r:id="rId654" display="http://abs.twimg.com/images/themes/theme1/bg.png"/>
    <hyperlink ref="AU187" r:id="rId655" display="http://abs.twimg.com/images/themes/theme1/bg.png"/>
    <hyperlink ref="AU188" r:id="rId656" display="http://abs.twimg.com/images/themes/theme1/bg.png"/>
    <hyperlink ref="AU194" r:id="rId657" display="http://abs.twimg.com/images/themes/theme1/bg.png"/>
    <hyperlink ref="AU196" r:id="rId658" display="http://abs.twimg.com/images/themes/theme1/bg.png"/>
    <hyperlink ref="AU197" r:id="rId659" display="http://abs.twimg.com/images/themes/theme1/bg.png"/>
    <hyperlink ref="AU198" r:id="rId660" display="http://abs.twimg.com/images/themes/theme1/bg.png"/>
    <hyperlink ref="AU200" r:id="rId661" display="http://abs.twimg.com/images/themes/theme1/bg.png"/>
    <hyperlink ref="AU202" r:id="rId662" display="http://abs.twimg.com/images/themes/theme1/bg.png"/>
    <hyperlink ref="AU211" r:id="rId663" display="http://abs.twimg.com/images/themes/theme1/bg.png"/>
    <hyperlink ref="AU214" r:id="rId664" display="http://pbs.twimg.com/profile_background_images/509244115322560512/f7xaQbJT.jpeg"/>
    <hyperlink ref="AU218" r:id="rId665" display="http://abs.twimg.com/images/themes/theme1/bg.png"/>
    <hyperlink ref="AU223" r:id="rId666" display="http://abs.twimg.com/images/themes/theme1/bg.png"/>
    <hyperlink ref="AU227" r:id="rId667" display="http://abs.twimg.com/images/themes/theme1/bg.png"/>
    <hyperlink ref="AU228" r:id="rId668" display="http://abs.twimg.com/images/themes/theme1/bg.png"/>
    <hyperlink ref="AU229" r:id="rId669" display="http://abs.twimg.com/images/themes/theme1/bg.png"/>
    <hyperlink ref="AU230" r:id="rId670" display="http://abs.twimg.com/images/themes/theme1/bg.png"/>
    <hyperlink ref="AU231" r:id="rId671" display="http://abs.twimg.com/images/themes/theme3/bg.gif"/>
    <hyperlink ref="AU232" r:id="rId672" display="http://abs.twimg.com/images/themes/theme1/bg.png"/>
    <hyperlink ref="AU233" r:id="rId673" display="http://abs.twimg.com/images/themes/theme1/bg.png"/>
    <hyperlink ref="AU234" r:id="rId674" display="http://abs.twimg.com/images/themes/theme1/bg.png"/>
    <hyperlink ref="AU235" r:id="rId675" display="http://abs.twimg.com/images/themes/theme1/bg.png"/>
    <hyperlink ref="AU236" r:id="rId676" display="http://abs.twimg.com/images/themes/theme1/bg.png"/>
    <hyperlink ref="AU237" r:id="rId677" display="http://abs.twimg.com/images/themes/theme1/bg.png"/>
    <hyperlink ref="AU238" r:id="rId678" display="http://abs.twimg.com/images/themes/theme1/bg.png"/>
    <hyperlink ref="AU239" r:id="rId679" display="http://abs.twimg.com/images/themes/theme1/bg.png"/>
    <hyperlink ref="AU241" r:id="rId680" display="http://abs.twimg.com/images/themes/theme1/bg.png"/>
    <hyperlink ref="AU242" r:id="rId681" display="http://abs.twimg.com/images/themes/theme5/bg.gif"/>
    <hyperlink ref="AU243" r:id="rId682" display="http://pbs.twimg.com/profile_background_images/29014973/Twitter_bg-pachy.jpg"/>
    <hyperlink ref="AU244" r:id="rId683" display="http://abs.twimg.com/images/themes/theme13/bg.gif"/>
    <hyperlink ref="AU245" r:id="rId684" display="http://abs.twimg.com/images/themes/theme1/bg.png"/>
    <hyperlink ref="AU246" r:id="rId685" display="http://abs.twimg.com/images/themes/theme1/bg.png"/>
    <hyperlink ref="AU247" r:id="rId686" display="http://abs.twimg.com/images/themes/theme1/bg.png"/>
    <hyperlink ref="AU248" r:id="rId687" display="http://abs.twimg.com/images/themes/theme1/bg.png"/>
    <hyperlink ref="AU249" r:id="rId688" display="http://abs.twimg.com/images/themes/theme1/bg.png"/>
    <hyperlink ref="AU250" r:id="rId689" display="http://abs.twimg.com/images/themes/theme1/bg.png"/>
    <hyperlink ref="AU251" r:id="rId690" display="http://abs.twimg.com/images/themes/theme1/bg.png"/>
    <hyperlink ref="AU253" r:id="rId691" display="http://abs.twimg.com/images/themes/theme1/bg.png"/>
    <hyperlink ref="AU254" r:id="rId692" display="http://abs.twimg.com/images/themes/theme1/bg.png"/>
    <hyperlink ref="AU257" r:id="rId693" display="http://abs.twimg.com/images/themes/theme18/bg.gif"/>
    <hyperlink ref="AU258" r:id="rId694" display="http://abs.twimg.com/images/themes/theme1/bg.png"/>
    <hyperlink ref="AU259" r:id="rId695" display="http://abs.twimg.com/images/themes/theme1/bg.png"/>
    <hyperlink ref="AU260" r:id="rId696" display="http://abs.twimg.com/images/themes/theme1/bg.png"/>
    <hyperlink ref="AU261" r:id="rId697" display="http://abs.twimg.com/images/themes/theme1/bg.png"/>
    <hyperlink ref="AU262" r:id="rId698" display="http://abs.twimg.com/images/themes/theme1/bg.png"/>
    <hyperlink ref="AU264" r:id="rId699" display="http://abs.twimg.com/images/themes/theme1/bg.png"/>
    <hyperlink ref="AU265" r:id="rId700" display="http://abs.twimg.com/images/themes/theme14/bg.gif"/>
    <hyperlink ref="AU269" r:id="rId701" display="http://abs.twimg.com/images/themes/theme2/bg.gif"/>
    <hyperlink ref="AU270" r:id="rId702" display="http://pbs.twimg.com/profile_background_images/440300913022865408/NvfiVQh8.jpeg"/>
    <hyperlink ref="AU271" r:id="rId703" display="http://abs.twimg.com/images/themes/theme1/bg.png"/>
    <hyperlink ref="AU272" r:id="rId704" display="http://abs.twimg.com/images/themes/theme9/bg.gif"/>
    <hyperlink ref="AU273" r:id="rId705" display="http://abs.twimg.com/images/themes/theme1/bg.png"/>
    <hyperlink ref="AU274" r:id="rId706" display="http://abs.twimg.com/images/themes/theme1/bg.png"/>
    <hyperlink ref="AU275" r:id="rId707" display="http://abs.twimg.com/images/themes/theme4/bg.gif"/>
    <hyperlink ref="AU276" r:id="rId708" display="http://abs.twimg.com/images/themes/theme13/bg.gif"/>
    <hyperlink ref="AU277" r:id="rId709" display="http://abs.twimg.com/images/themes/theme13/bg.gif"/>
    <hyperlink ref="AU278" r:id="rId710" display="http://abs.twimg.com/images/themes/theme1/bg.png"/>
    <hyperlink ref="AU280" r:id="rId711" display="http://abs.twimg.com/images/themes/theme1/bg.png"/>
    <hyperlink ref="AU281" r:id="rId712" display="http://abs.twimg.com/images/themes/theme2/bg.gif"/>
    <hyperlink ref="AU282" r:id="rId713" display="http://abs.twimg.com/images/themes/theme1/bg.png"/>
    <hyperlink ref="AU283" r:id="rId714" display="http://abs.twimg.com/images/themes/theme13/bg.gif"/>
    <hyperlink ref="AU285" r:id="rId715" display="http://abs.twimg.com/images/themes/theme15/bg.png"/>
    <hyperlink ref="AU286" r:id="rId716" display="http://abs.twimg.com/images/themes/theme1/bg.png"/>
    <hyperlink ref="AU287" r:id="rId717" display="http://abs.twimg.com/images/themes/theme1/bg.png"/>
    <hyperlink ref="AU288" r:id="rId718" display="http://abs.twimg.com/images/themes/theme18/bg.gif"/>
    <hyperlink ref="AU289" r:id="rId719" display="http://abs.twimg.com/images/themes/theme1/bg.png"/>
    <hyperlink ref="AU290" r:id="rId720" display="http://abs.twimg.com/images/themes/theme1/bg.png"/>
    <hyperlink ref="AU291" r:id="rId721" display="http://abs.twimg.com/images/themes/theme9/bg.gif"/>
    <hyperlink ref="AU292" r:id="rId722" display="http://abs.twimg.com/images/themes/theme1/bg.png"/>
    <hyperlink ref="AU293" r:id="rId723" display="http://abs.twimg.com/images/themes/theme2/bg.gif"/>
    <hyperlink ref="AU296" r:id="rId724" display="http://abs.twimg.com/images/themes/theme1/bg.png"/>
    <hyperlink ref="AU297" r:id="rId725" display="http://abs.twimg.com/images/themes/theme1/bg.png"/>
    <hyperlink ref="AU298" r:id="rId726" display="http://abs.twimg.com/images/themes/theme9/bg.gif"/>
    <hyperlink ref="AU299" r:id="rId727" display="http://abs.twimg.com/images/themes/theme9/bg.gif"/>
    <hyperlink ref="AU300" r:id="rId728" display="http://abs.twimg.com/images/themes/theme1/bg.png"/>
    <hyperlink ref="AU301" r:id="rId729" display="http://abs.twimg.com/images/themes/theme1/bg.png"/>
    <hyperlink ref="AU302" r:id="rId730" display="http://abs.twimg.com/images/themes/theme1/bg.png"/>
    <hyperlink ref="AU303" r:id="rId731" display="http://abs.twimg.com/images/themes/theme1/bg.png"/>
    <hyperlink ref="AU304" r:id="rId732" display="http://abs.twimg.com/images/themes/theme1/bg.png"/>
    <hyperlink ref="AU305" r:id="rId733" display="http://abs.twimg.com/images/themes/theme1/bg.png"/>
    <hyperlink ref="AU306" r:id="rId734" display="http://abs.twimg.com/images/themes/theme1/bg.png"/>
    <hyperlink ref="AU307" r:id="rId735" display="http://abs.twimg.com/images/themes/theme9/bg.gif"/>
    <hyperlink ref="AU308" r:id="rId736" display="http://abs.twimg.com/images/themes/theme7/bg.gif"/>
    <hyperlink ref="AU309" r:id="rId737" display="http://abs.twimg.com/images/themes/theme1/bg.png"/>
    <hyperlink ref="AU311" r:id="rId738" display="http://abs.twimg.com/images/themes/theme14/bg.gif"/>
    <hyperlink ref="AU312" r:id="rId739" display="http://abs.twimg.com/images/themes/theme1/bg.png"/>
    <hyperlink ref="AU313" r:id="rId740" display="http://abs.twimg.com/images/themes/theme1/bg.png"/>
    <hyperlink ref="AU314" r:id="rId741" display="http://abs.twimg.com/images/themes/theme1/bg.png"/>
    <hyperlink ref="AU315" r:id="rId742" display="http://abs.twimg.com/images/themes/theme1/bg.png"/>
    <hyperlink ref="AU316" r:id="rId743" display="http://abs.twimg.com/images/themes/theme9/bg.gif"/>
    <hyperlink ref="AU317" r:id="rId744" display="http://abs.twimg.com/images/themes/theme1/bg.png"/>
    <hyperlink ref="AU318" r:id="rId745" display="http://abs.twimg.com/images/themes/theme1/bg.png"/>
    <hyperlink ref="AU319" r:id="rId746" display="http://abs.twimg.com/images/themes/theme1/bg.png"/>
    <hyperlink ref="AU320" r:id="rId747" display="http://abs.twimg.com/images/themes/theme1/bg.png"/>
    <hyperlink ref="AU321" r:id="rId748" display="http://abs.twimg.com/images/themes/theme14/bg.gif"/>
    <hyperlink ref="AU323" r:id="rId749" display="http://abs.twimg.com/images/themes/theme18/bg.gif"/>
    <hyperlink ref="AU324" r:id="rId750" display="http://abs.twimg.com/images/themes/theme1/bg.png"/>
    <hyperlink ref="AU325" r:id="rId751" display="http://abs.twimg.com/images/themes/theme1/bg.png"/>
    <hyperlink ref="AU326" r:id="rId752" display="http://abs.twimg.com/images/themes/theme5/bg.gif"/>
    <hyperlink ref="AU327" r:id="rId753" display="http://abs.twimg.com/images/themes/theme10/bg.gif"/>
    <hyperlink ref="AU328" r:id="rId754" display="http://abs.twimg.com/images/themes/theme1/bg.png"/>
    <hyperlink ref="AU329" r:id="rId755" display="http://abs.twimg.com/images/themes/theme1/bg.png"/>
    <hyperlink ref="AU330" r:id="rId756" display="http://abs.twimg.com/images/themes/theme14/bg.gif"/>
    <hyperlink ref="AU331" r:id="rId757" display="http://abs.twimg.com/images/themes/theme1/bg.png"/>
    <hyperlink ref="AU333" r:id="rId758" display="http://abs.twimg.com/images/themes/theme5/bg.gif"/>
    <hyperlink ref="AU334" r:id="rId759" display="http://abs.twimg.com/images/themes/theme1/bg.png"/>
    <hyperlink ref="AU335" r:id="rId760" display="http://abs.twimg.com/images/themes/theme1/bg.png"/>
    <hyperlink ref="AU336" r:id="rId761" display="http://abs.twimg.com/images/themes/theme1/bg.png"/>
    <hyperlink ref="AU337" r:id="rId762" display="http://abs.twimg.com/images/themes/theme1/bg.png"/>
    <hyperlink ref="AU338" r:id="rId763" display="http://abs.twimg.com/images/themes/theme1/bg.png"/>
    <hyperlink ref="AU339" r:id="rId764" display="http://abs.twimg.com/images/themes/theme1/bg.png"/>
    <hyperlink ref="AU340" r:id="rId765" display="http://abs.twimg.com/images/themes/theme1/bg.png"/>
    <hyperlink ref="AU342" r:id="rId766" display="http://abs.twimg.com/images/themes/theme1/bg.png"/>
    <hyperlink ref="AU344" r:id="rId767" display="http://abs.twimg.com/images/themes/theme1/bg.png"/>
    <hyperlink ref="AU345" r:id="rId768" display="http://abs.twimg.com/images/themes/theme1/bg.png"/>
    <hyperlink ref="AU348" r:id="rId769" display="http://abs.twimg.com/images/themes/theme10/bg.gif"/>
    <hyperlink ref="AU349" r:id="rId770" display="http://abs.twimg.com/images/themes/theme1/bg.png"/>
    <hyperlink ref="AU350" r:id="rId771" display="http://abs.twimg.com/images/themes/theme1/bg.png"/>
    <hyperlink ref="AU351" r:id="rId772" display="http://abs.twimg.com/images/themes/theme1/bg.png"/>
    <hyperlink ref="AU352" r:id="rId773" display="http://abs.twimg.com/images/themes/theme1/bg.png"/>
    <hyperlink ref="AU353" r:id="rId774" display="http://abs.twimg.com/images/themes/theme15/bg.png"/>
    <hyperlink ref="AU354" r:id="rId775" display="http://abs.twimg.com/images/themes/theme1/bg.png"/>
    <hyperlink ref="AU355" r:id="rId776" display="http://abs.twimg.com/images/themes/theme2/bg.gif"/>
    <hyperlink ref="AU356" r:id="rId777" display="http://abs.twimg.com/images/themes/theme1/bg.png"/>
    <hyperlink ref="AU357" r:id="rId778" display="http://abs.twimg.com/images/themes/theme9/bg.gif"/>
    <hyperlink ref="AU358" r:id="rId779" display="http://abs.twimg.com/images/themes/theme1/bg.png"/>
    <hyperlink ref="AU359" r:id="rId780" display="http://abs.twimg.com/images/themes/theme1/bg.png"/>
    <hyperlink ref="AU360" r:id="rId781" display="http://abs.twimg.com/images/themes/theme1/bg.png"/>
    <hyperlink ref="AU361" r:id="rId782" display="http://abs.twimg.com/images/themes/theme1/bg.png"/>
    <hyperlink ref="AU362" r:id="rId783" display="http://abs.twimg.com/images/themes/theme1/bg.png"/>
    <hyperlink ref="AU363" r:id="rId784" display="http://abs.twimg.com/images/themes/theme1/bg.png"/>
    <hyperlink ref="AU364" r:id="rId785" display="http://abs.twimg.com/images/themes/theme1/bg.png"/>
    <hyperlink ref="AU365" r:id="rId786" display="http://abs.twimg.com/images/themes/theme1/bg.png"/>
    <hyperlink ref="AU366" r:id="rId787" display="http://abs.twimg.com/images/themes/theme1/bg.png"/>
    <hyperlink ref="AU367" r:id="rId788" display="http://abs.twimg.com/images/themes/theme1/bg.png"/>
    <hyperlink ref="AU368" r:id="rId789" display="http://abs.twimg.com/images/themes/theme9/bg.gif"/>
    <hyperlink ref="AU369" r:id="rId790" display="http://abs.twimg.com/images/themes/theme1/bg.png"/>
    <hyperlink ref="AU370" r:id="rId791" display="http://abs.twimg.com/images/themes/theme1/bg.png"/>
    <hyperlink ref="AU371" r:id="rId792" display="http://abs.twimg.com/images/themes/theme1/bg.png"/>
    <hyperlink ref="AU372" r:id="rId793" display="http://abs.twimg.com/images/themes/theme14/bg.gif"/>
    <hyperlink ref="AU373" r:id="rId794" display="http://abs.twimg.com/images/themes/theme1/bg.png"/>
    <hyperlink ref="AU374" r:id="rId795" display="http://abs.twimg.com/images/themes/theme1/bg.png"/>
    <hyperlink ref="AU375" r:id="rId796" display="http://abs.twimg.com/images/themes/theme14/bg.gif"/>
    <hyperlink ref="AU376" r:id="rId797" display="http://abs.twimg.com/images/themes/theme1/bg.png"/>
    <hyperlink ref="AU377" r:id="rId798" display="http://abs.twimg.com/images/themes/theme5/bg.gif"/>
    <hyperlink ref="AU378" r:id="rId799" display="http://abs.twimg.com/images/themes/theme1/bg.png"/>
    <hyperlink ref="AU379" r:id="rId800" display="http://abs.twimg.com/images/themes/theme7/bg.gif"/>
    <hyperlink ref="AU380" r:id="rId801" display="http://abs.twimg.com/images/themes/theme1/bg.png"/>
    <hyperlink ref="AU381" r:id="rId802" display="http://abs.twimg.com/images/themes/theme2/bg.gif"/>
    <hyperlink ref="AU384" r:id="rId803" display="http://abs.twimg.com/images/themes/theme1/bg.png"/>
    <hyperlink ref="AU385" r:id="rId804" display="http://abs.twimg.com/images/themes/theme1/bg.png"/>
    <hyperlink ref="AU388" r:id="rId805" display="http://abs.twimg.com/images/themes/theme1/bg.png"/>
    <hyperlink ref="AU389" r:id="rId806" display="http://abs.twimg.com/images/themes/theme3/bg.gif"/>
    <hyperlink ref="AU391" r:id="rId807" display="http://abs.twimg.com/images/themes/theme1/bg.png"/>
    <hyperlink ref="AU392" r:id="rId808" display="http://abs.twimg.com/images/themes/theme1/bg.png"/>
    <hyperlink ref="AU393" r:id="rId809" display="http://abs.twimg.com/images/themes/theme1/bg.png"/>
    <hyperlink ref="AU394" r:id="rId810" display="http://abs.twimg.com/images/themes/theme1/bg.png"/>
    <hyperlink ref="AU396" r:id="rId811" display="http://abs.twimg.com/images/themes/theme1/bg.png"/>
    <hyperlink ref="AU399" r:id="rId812" display="http://abs.twimg.com/images/themes/theme18/bg.gif"/>
    <hyperlink ref="AU400" r:id="rId813" display="http://abs.twimg.com/images/themes/theme1/bg.png"/>
    <hyperlink ref="AU401" r:id="rId814" display="http://abs.twimg.com/images/themes/theme1/bg.png"/>
    <hyperlink ref="AU402" r:id="rId815" display="http://abs.twimg.com/images/themes/theme13/bg.gif"/>
    <hyperlink ref="AU404" r:id="rId816" display="http://abs.twimg.com/images/themes/theme1/bg.png"/>
    <hyperlink ref="AU406" r:id="rId817" display="http://abs.twimg.com/images/themes/theme1/bg.png"/>
    <hyperlink ref="AU407" r:id="rId818" display="http://abs.twimg.com/images/themes/theme1/bg.png"/>
    <hyperlink ref="AU408" r:id="rId819" display="http://abs.twimg.com/images/themes/theme1/bg.png"/>
    <hyperlink ref="AU410" r:id="rId820" display="http://abs.twimg.com/images/themes/theme1/bg.png"/>
    <hyperlink ref="AU411" r:id="rId821" display="http://abs.twimg.com/images/themes/theme13/bg.gif"/>
    <hyperlink ref="AU413" r:id="rId822" display="http://abs.twimg.com/images/themes/theme1/bg.png"/>
    <hyperlink ref="AU414" r:id="rId823" display="http://abs.twimg.com/images/themes/theme2/bg.gif"/>
    <hyperlink ref="AU415" r:id="rId824" display="http://abs.twimg.com/images/themes/theme1/bg.png"/>
    <hyperlink ref="AU416" r:id="rId825" display="http://abs.twimg.com/images/themes/theme1/bg.png"/>
    <hyperlink ref="AU417" r:id="rId826" display="http://abs.twimg.com/images/themes/theme1/bg.png"/>
    <hyperlink ref="AU418" r:id="rId827" display="http://abs.twimg.com/images/themes/theme1/bg.png"/>
    <hyperlink ref="AU419" r:id="rId828" display="http://abs.twimg.com/images/themes/theme1/bg.png"/>
    <hyperlink ref="AU420" r:id="rId829" display="http://abs.twimg.com/images/themes/theme1/bg.png"/>
    <hyperlink ref="AU421" r:id="rId830" display="http://abs.twimg.com/images/themes/theme1/bg.png"/>
    <hyperlink ref="AU422" r:id="rId831" display="http://abs.twimg.com/images/themes/theme3/bg.gif"/>
    <hyperlink ref="AU423" r:id="rId832" display="http://abs.twimg.com/images/themes/theme2/bg.gif"/>
    <hyperlink ref="AU424" r:id="rId833" display="http://abs.twimg.com/images/themes/theme1/bg.png"/>
    <hyperlink ref="AU425" r:id="rId834" display="http://abs.twimg.com/images/themes/theme1/bg.png"/>
    <hyperlink ref="AU426" r:id="rId835" display="http://abs.twimg.com/images/themes/theme1/bg.png"/>
    <hyperlink ref="AU427" r:id="rId836" display="http://abs.twimg.com/images/themes/theme1/bg.png"/>
    <hyperlink ref="AU428" r:id="rId837" display="http://abs.twimg.com/images/themes/theme1/bg.png"/>
    <hyperlink ref="AU429" r:id="rId838" display="http://abs.twimg.com/images/themes/theme1/bg.png"/>
    <hyperlink ref="AU431" r:id="rId839" display="http://abs.twimg.com/images/themes/theme1/bg.png"/>
    <hyperlink ref="AU432" r:id="rId840" display="http://abs.twimg.com/images/themes/theme1/bg.png"/>
    <hyperlink ref="AU433" r:id="rId841" display="http://abs.twimg.com/images/themes/theme1/bg.png"/>
    <hyperlink ref="AU435" r:id="rId842" display="http://abs.twimg.com/images/themes/theme10/bg.gif"/>
    <hyperlink ref="AU436" r:id="rId843" display="http://abs.twimg.com/images/themes/theme1/bg.png"/>
    <hyperlink ref="F3" r:id="rId844" display="http://pbs.twimg.com/profile_images/2915165869/8756b7fc9d7a88479908ef2ecfc6a5a5_normal.jpeg"/>
    <hyperlink ref="F4" r:id="rId845" display="http://pbs.twimg.com/profile_images/2143451460/CR_avatar_normal.jpg"/>
    <hyperlink ref="F5" r:id="rId846" display="http://pbs.twimg.com/profile_images/650882209310633984/5qWUJBp9_normal.png"/>
    <hyperlink ref="F6" r:id="rId847" display="http://pbs.twimg.com/profile_images/892114461976256513/1gaRShqK_normal.jpg"/>
    <hyperlink ref="F7" r:id="rId848" display="http://pbs.twimg.com/profile_images/993578425934798849/gE0JASiU_normal.jpg"/>
    <hyperlink ref="F8" r:id="rId849" display="http://pbs.twimg.com/profile_images/807306191395241984/s8xmWAvU_normal.jpg"/>
    <hyperlink ref="F9" r:id="rId850" display="http://pbs.twimg.com/profile_images/1083189397137379328/k0HwuBqW_normal.jpg"/>
    <hyperlink ref="F10" r:id="rId851" display="http://pbs.twimg.com/profile_images/511690776112160769/2IRnIrKU_normal.jpeg"/>
    <hyperlink ref="F11" r:id="rId852" display="http://pbs.twimg.com/profile_images/1058636845251207168/RpLe3kSO_normal.jpg"/>
    <hyperlink ref="F12" r:id="rId853" display="http://pbs.twimg.com/profile_images/1047761128133152768/Cx7kr4rr_normal.jpg"/>
    <hyperlink ref="F13" r:id="rId854" display="http://pbs.twimg.com/profile_images/990109622/doro_normal.jpg"/>
    <hyperlink ref="F14" r:id="rId855" display="http://pbs.twimg.com/profile_images/1037290612381364224/fvvrD1ap_normal.jpg"/>
    <hyperlink ref="F15" r:id="rId856" display="http://pbs.twimg.com/profile_images/1051562415220031488/O2qrYJjk_normal.jpg"/>
    <hyperlink ref="F16" r:id="rId857" display="http://pbs.twimg.com/profile_images/565989643808931840/HEvm0C65_normal.jpeg"/>
    <hyperlink ref="F17" r:id="rId858" display="http://pbs.twimg.com/profile_images/1043737166621364224/6_hu4ar3_normal.jpg"/>
    <hyperlink ref="F18" r:id="rId859" display="http://pbs.twimg.com/profile_images/571553454154199040/K1byB2Eo_normal.jpeg"/>
    <hyperlink ref="F19" r:id="rId860" display="http://pbs.twimg.com/profile_images/632639849674240000/GJYai_DF_normal.jpg"/>
    <hyperlink ref="F20" r:id="rId861" display="http://pbs.twimg.com/profile_images/883619784142802945/WhLLf-ct_normal.jpg"/>
    <hyperlink ref="F21" r:id="rId862" display="http://pbs.twimg.com/profile_images/1046786987565469698/yjO93-Ek_normal.jpg"/>
    <hyperlink ref="F22" r:id="rId863" display="http://pbs.twimg.com/profile_images/1080153901641416706/d8Nhlo8y_normal.jpg"/>
    <hyperlink ref="F23" r:id="rId864" display="http://pbs.twimg.com/profile_images/1034581160440094721/s5aSFhHx_normal.jpg"/>
    <hyperlink ref="F24" r:id="rId865" display="http://pbs.twimg.com/profile_images/859124319917617155/DkWL7sO6_normal.jpg"/>
    <hyperlink ref="F25" r:id="rId866" display="http://pbs.twimg.com/profile_images/1044674834574258177/OznOQKUB_normal.jpg"/>
    <hyperlink ref="F26" r:id="rId867" display="http://pbs.twimg.com/profile_images/958798396277522432/y5qGlZ7W_normal.jpg"/>
    <hyperlink ref="F27" r:id="rId868" display="http://pbs.twimg.com/profile_images/652242013069422592/15AK7lfg_normal.jpg"/>
    <hyperlink ref="F28" r:id="rId869" display="http://pbs.twimg.com/profile_images/1083008680528961537/iVmhGSGS_normal.jpg"/>
    <hyperlink ref="F29" r:id="rId870" display="http://pbs.twimg.com/profile_images/756421767485423616/9dteWYnL_normal.jpg"/>
    <hyperlink ref="F30" r:id="rId871" display="http://pbs.twimg.com/profile_images/882873716803215360/orviFGmX_normal.jpg"/>
    <hyperlink ref="F31" r:id="rId872" display="http://pbs.twimg.com/profile_images/1058459680492576768/rec39Kql_normal.jpg"/>
    <hyperlink ref="F32" r:id="rId873" display="http://pbs.twimg.com/profile_images/722491936255438849/xiGra8DX_normal.jpg"/>
    <hyperlink ref="F33" r:id="rId874" display="http://pbs.twimg.com/profile_images/875638617606987776/YBOKib96_normal.jpg"/>
    <hyperlink ref="F34" r:id="rId875" display="http://pbs.twimg.com/profile_images/980064800117088256/UvyofXq8_normal.jpg"/>
    <hyperlink ref="F35" r:id="rId876" display="http://abs.twimg.com/sticky/default_profile_images/default_profile_normal.png"/>
    <hyperlink ref="F36" r:id="rId877" display="http://pbs.twimg.com/profile_images/904611633229639680/hSI5x43Z_normal.jpg"/>
    <hyperlink ref="F37" r:id="rId878" display="http://pbs.twimg.com/profile_images/269196843/IMGP1413.preview_normal.JPG"/>
    <hyperlink ref="F38" r:id="rId879" display="http://pbs.twimg.com/profile_images/503374390516383744/0fIUyd8-_normal.jpeg"/>
    <hyperlink ref="F39" r:id="rId880" display="http://pbs.twimg.com/profile_images/859697131103322112/y7lgQ1h1_normal.jpg"/>
    <hyperlink ref="F40" r:id="rId881" display="http://pbs.twimg.com/profile_images/584294428497543169/GyQGoSlX_normal.jpg"/>
    <hyperlink ref="F41" r:id="rId882" display="http://pbs.twimg.com/profile_images/797176104842919936/_FzmqkQt_normal.jpg"/>
    <hyperlink ref="F42" r:id="rId883" display="http://pbs.twimg.com/profile_images/1041425640929542147/y0eKcJpp_normal.jpg"/>
    <hyperlink ref="F43" r:id="rId884" display="http://pbs.twimg.com/profile_images/845138980794380293/OwdMI8gU_normal.jpg"/>
    <hyperlink ref="F44" r:id="rId885" display="http://pbs.twimg.com/profile_images/1021653794843779073/mkTvicNp_normal.jpg"/>
    <hyperlink ref="F45" r:id="rId886" display="http://pbs.twimg.com/profile_images/949229491905269760/4JLdFA5D_normal.jpg"/>
    <hyperlink ref="F46" r:id="rId887" display="http://pbs.twimg.com/profile_images/910195734301020161/eXDfe0HL_normal.jpg"/>
    <hyperlink ref="F47" r:id="rId888" display="http://pbs.twimg.com/profile_images/2230539759/oh-stop-it-you_normal.png"/>
    <hyperlink ref="F48" r:id="rId889" display="http://pbs.twimg.com/profile_images/962865027547041793/CI9lEKke_normal.jpg"/>
    <hyperlink ref="F49" r:id="rId890" display="http://pbs.twimg.com/profile_images/1027147718588678155/qKO0Nu3Y_normal.jpg"/>
    <hyperlink ref="F50" r:id="rId891" display="http://pbs.twimg.com/profile_images/580091795532562432/xt8jHoum_normal.jpg"/>
    <hyperlink ref="F51" r:id="rId892" display="http://pbs.twimg.com/profile_images/1058183123274354689/2RLUjWEb_normal.jpg"/>
    <hyperlink ref="F52" r:id="rId893" display="http://pbs.twimg.com/profile_images/1000786576690032640/6rkrGonQ_normal.jpg"/>
    <hyperlink ref="F53" r:id="rId894" display="http://pbs.twimg.com/profile_images/899491898984943617/jS7EDGuM_normal.jpg"/>
    <hyperlink ref="F54" r:id="rId895" display="http://pbs.twimg.com/profile_images/958488424981331968/q-g1wpNM_normal.jpg"/>
    <hyperlink ref="F55" r:id="rId896" display="http://pbs.twimg.com/profile_images/1624528068/image_normal.jpg"/>
    <hyperlink ref="F56" r:id="rId897" display="http://pbs.twimg.com/profile_images/915081489573974016/esP5WVn-_normal.jpg"/>
    <hyperlink ref="F57" r:id="rId898" display="http://pbs.twimg.com/profile_images/869267719417470976/nfQZF2Nn_normal.jpg"/>
    <hyperlink ref="F58" r:id="rId899" display="http://pbs.twimg.com/profile_images/889800630440742918/9Rp30n7q_normal.jpg"/>
    <hyperlink ref="F59" r:id="rId900" display="http://abs.twimg.com/sticky/default_profile_images/default_profile_normal.png"/>
    <hyperlink ref="F60" r:id="rId901" display="http://pbs.twimg.com/profile_images/884538938240749570/48NSaxM7_normal.jpg"/>
    <hyperlink ref="F61" r:id="rId902" display="http://pbs.twimg.com/profile_images/1044667304108273666/--eaCfSR_normal.jpg"/>
    <hyperlink ref="F62" r:id="rId903" display="http://pbs.twimg.com/profile_images/953949336702013441/6RRf_Zza_normal.jpg"/>
    <hyperlink ref="F63" r:id="rId904" display="http://pbs.twimg.com/profile_images/749232284293791744/lfSyQO8z_normal.jpg"/>
    <hyperlink ref="F64" r:id="rId905" display="http://pbs.twimg.com/profile_images/988229691738853377/VyCW77_f_normal.jpg"/>
    <hyperlink ref="F65" r:id="rId906" display="http://pbs.twimg.com/profile_images/896519889363619840/gqDeBqpt_normal.jpg"/>
    <hyperlink ref="F66" r:id="rId907" display="http://pbs.twimg.com/profile_images/983061172843941888/aWKp9uck_normal.jpg"/>
    <hyperlink ref="F67" r:id="rId908" display="http://pbs.twimg.com/profile_images/1041026270312710144/f141jSHA_normal.jpg"/>
    <hyperlink ref="F68" r:id="rId909" display="http://pbs.twimg.com/profile_images/2402525109/aeeikw8vry4fnd38k0kj_normal.jpeg"/>
    <hyperlink ref="F69" r:id="rId910" display="http://pbs.twimg.com/profile_images/826073606392315904/_noPxyve_normal.jpg"/>
    <hyperlink ref="F70" r:id="rId911" display="http://pbs.twimg.com/profile_images/767321623766630400/K1k83P2o_normal.jpg"/>
    <hyperlink ref="F71" r:id="rId912" display="http://pbs.twimg.com/profile_images/942864379934138368/k95q3BBW_normal.jpg"/>
    <hyperlink ref="F72" r:id="rId913" display="http://pbs.twimg.com/profile_images/863053348974600192/5Pn0wrAw_normal.jpg"/>
    <hyperlink ref="F73" r:id="rId914" display="http://pbs.twimg.com/profile_images/897779974375055360/HGakOxnL_normal.jpg"/>
    <hyperlink ref="F74" r:id="rId915" display="http://pbs.twimg.com/profile_images/906661594188468224/kt5rsnt9_normal.jpg"/>
    <hyperlink ref="F75" r:id="rId916" display="http://pbs.twimg.com/profile_images/926453239515631616/lYvqWNg9_normal.jpg"/>
    <hyperlink ref="F76" r:id="rId917" display="http://pbs.twimg.com/profile_images/1051188466816622592/aKKjJquY_normal.jpg"/>
    <hyperlink ref="F77" r:id="rId918" display="http://pbs.twimg.com/profile_images/1064439374241284096/LV7antAv_normal.jpg"/>
    <hyperlink ref="F78" r:id="rId919" display="http://pbs.twimg.com/profile_images/984746968160391169/txjNjWep_normal.jpg"/>
    <hyperlink ref="F79" r:id="rId920" display="http://pbs.twimg.com/profile_images/1060439000920584193/7anyXOdl_normal.jpg"/>
    <hyperlink ref="F80" r:id="rId921" display="http://pbs.twimg.com/profile_images/1061345944334004224/hwMiQeE8_normal.jpg"/>
    <hyperlink ref="F81" r:id="rId922" display="http://pbs.twimg.com/profile_images/1012483914902982659/-sht9mXS_normal.jpg"/>
    <hyperlink ref="F82" r:id="rId923" display="http://pbs.twimg.com/profile_images/1616035514/Games_Warhammer_016339__normal.jpg"/>
    <hyperlink ref="F83" r:id="rId924" display="http://pbs.twimg.com/profile_images/1018764737222410242/trfKjxSP_normal.jpg"/>
    <hyperlink ref="F84" r:id="rId925" display="http://pbs.twimg.com/profile_images/830455672416387073/Fe9_Td72_normal.jpg"/>
    <hyperlink ref="F85" r:id="rId926" display="http://pbs.twimg.com/profile_images/3471613885/9b2c205deaa3bc5a2aa7bba2c276d304_normal.jpeg"/>
    <hyperlink ref="F86" r:id="rId927" display="http://pbs.twimg.com/profile_images/856691407150489600/qR4LbD6F_normal.jpg"/>
    <hyperlink ref="F87" r:id="rId928" display="http://pbs.twimg.com/profile_images/1783061465/TOI_logo_twitter_normal.png"/>
    <hyperlink ref="F88" r:id="rId929" display="http://pbs.twimg.com/profile_images/1010950458620272640/RK7LfT2I_normal.jpg"/>
    <hyperlink ref="F89" r:id="rId930" display="http://pbs.twimg.com/profile_images/876595701618057217/WDTdbfOO_normal.jpg"/>
    <hyperlink ref="F90" r:id="rId931" display="http://pbs.twimg.com/profile_images/815864550268473344/g0AtCUWM_normal.jpg"/>
    <hyperlink ref="F91" r:id="rId932" display="http://pbs.twimg.com/profile_images/748321226746060804/EDGVZUuN_normal.jpg"/>
    <hyperlink ref="F92" r:id="rId933" display="http://pbs.twimg.com/profile_images/640815361638535169/L5CJEZkw_normal.jpg"/>
    <hyperlink ref="F93" r:id="rId934" display="http://pbs.twimg.com/profile_images/794037708133957632/tV3bAr2U_normal.jpg"/>
    <hyperlink ref="F94" r:id="rId935" display="http://pbs.twimg.com/profile_images/854186630524973056/4Q192kkP_normal.jpg"/>
    <hyperlink ref="F95" r:id="rId936" display="http://pbs.twimg.com/profile_images/982081234229587971/C45YyCY3_normal.jpg"/>
    <hyperlink ref="F96" r:id="rId937" display="http://pbs.twimg.com/profile_images/1059163262745542656/fwN9aLTr_normal.jpg"/>
    <hyperlink ref="F97" r:id="rId938" display="http://pbs.twimg.com/profile_images/554291156687671296/E2HrXyvU_normal.png"/>
    <hyperlink ref="F98" r:id="rId939" display="http://pbs.twimg.com/profile_images/1000749762524528642/8QIzbJKP_normal.jpg"/>
    <hyperlink ref="F99" r:id="rId940" display="http://pbs.twimg.com/profile_images/1043913861504663552/n8gGQqbC_normal.jpg"/>
    <hyperlink ref="F100" r:id="rId941" display="http://pbs.twimg.com/profile_images/970678269224898562/4Zh5_e-G_normal.jpg"/>
    <hyperlink ref="F101" r:id="rId942" display="http://pbs.twimg.com/profile_images/816917084030595072/UP676Xj9_normal.jpg"/>
    <hyperlink ref="F102" r:id="rId943" display="http://pbs.twimg.com/profile_images/971773492046811136/o_jHk-tW_normal.jpg"/>
    <hyperlink ref="F103" r:id="rId944" display="http://pbs.twimg.com/profile_images/1000211598189973504/LGIBOD7J_normal.jpg"/>
    <hyperlink ref="F104" r:id="rId945" display="http://pbs.twimg.com/profile_images/924741498654089216/VTTZf9A5_normal.jpg"/>
    <hyperlink ref="F105" r:id="rId946" display="http://pbs.twimg.com/profile_images/509254635995930624/IE0H7oc6_normal.png"/>
    <hyperlink ref="F106" r:id="rId947" display="http://pbs.twimg.com/profile_images/1600472103/Israel_passport_photo_cropped_normal.jpg"/>
    <hyperlink ref="F107" r:id="rId948" display="http://pbs.twimg.com/profile_images/809020520779968514/XYqHxOqR_normal.jpg"/>
    <hyperlink ref="F108" r:id="rId949" display="http://pbs.twimg.com/profile_images/1076182547267284992/tYXFC5Sg_normal.jpg"/>
    <hyperlink ref="F109" r:id="rId950" display="http://pbs.twimg.com/profile_images/986962588712996865/L_eRiG3C_normal.jpg"/>
    <hyperlink ref="F110" r:id="rId951" display="http://pbs.twimg.com/profile_images/1598203794/224763_143926435676292_100001768086550_268864_2901229_a_normal.jpg"/>
    <hyperlink ref="F111" r:id="rId952" display="http://pbs.twimg.com/profile_images/1074033263189127173/eOKo_9yt_normal.jpg"/>
    <hyperlink ref="F112" r:id="rId953" display="http://pbs.twimg.com/profile_images/1085307975529582592/4kK6CTsa_normal.jpg"/>
    <hyperlink ref="F113" r:id="rId954" display="http://pbs.twimg.com/profile_images/536139205072928768/QmBFB9GI_normal.jpeg"/>
    <hyperlink ref="F114" r:id="rId955" display="http://pbs.twimg.com/profile_images/1072778308474101760/KSDoXPzV_normal.jpg"/>
    <hyperlink ref="F115" r:id="rId956" display="http://pbs.twimg.com/profile_images/1070769648424108032/luf3W4Pc_normal.jpg"/>
    <hyperlink ref="F116" r:id="rId957" display="http://pbs.twimg.com/profile_images/1073880333773402112/M8kCkJV__normal.jpg"/>
    <hyperlink ref="F117" r:id="rId958" display="http://pbs.twimg.com/profile_images/514433928560525315/RI7__ZdA_normal.png"/>
    <hyperlink ref="F118" r:id="rId959" display="http://abs.twimg.com/sticky/default_profile_images/default_profile_normal.png"/>
    <hyperlink ref="F119" r:id="rId960" display="http://pbs.twimg.com/profile_images/655930543045873664/NB6Sn9W3_normal.jpg"/>
    <hyperlink ref="F120" r:id="rId961" display="http://pbs.twimg.com/profile_images/1073668617055682561/5Ujex7KG_normal.jpg"/>
    <hyperlink ref="F121" r:id="rId962" display="http://pbs.twimg.com/profile_images/1044325282256015362/q6ROBCUA_normal.jpg"/>
    <hyperlink ref="F122" r:id="rId963" display="http://pbs.twimg.com/profile_images/1051935611932876800/0OPrOfwD_normal.jpg"/>
    <hyperlink ref="F123" r:id="rId964" display="http://pbs.twimg.com/profile_images/838935345295147013/naPiXFMN_normal.jpg"/>
    <hyperlink ref="F124" r:id="rId965" display="http://pbs.twimg.com/profile_images/765972708874039296/Eun-M0OD_normal.jpg"/>
    <hyperlink ref="F125" r:id="rId966" display="http://abs.twimg.com/sticky/default_profile_images/default_profile_normal.png"/>
    <hyperlink ref="F126" r:id="rId967" display="http://pbs.twimg.com/profile_images/1037015088610402304/rHdLo8T2_normal.jpg"/>
    <hyperlink ref="F127" r:id="rId968" display="http://pbs.twimg.com/profile_images/1030962751387168768/jt_dQVHn_normal.jpg"/>
    <hyperlink ref="F128" r:id="rId969" display="http://abs.twimg.com/sticky/default_profile_images/default_profile_normal.png"/>
    <hyperlink ref="F129" r:id="rId970" display="http://pbs.twimg.com/profile_images/864951168992247808/aqaBxFeE_normal.jpg"/>
    <hyperlink ref="F130" r:id="rId971" display="http://pbs.twimg.com/profile_images/1249159414/CharmaineSMALL_normal.jpg"/>
    <hyperlink ref="F131" r:id="rId972" display="http://pbs.twimg.com/profile_images/1032239636800782338/NUEfku3f_normal.jpg"/>
    <hyperlink ref="F132" r:id="rId973" display="http://pbs.twimg.com/profile_images/807253062993715201/K5cHOJFR_normal.jpg"/>
    <hyperlink ref="F133" r:id="rId974" display="http://pbs.twimg.com/profile_images/1045754007912878080/LlBeJMAQ_normal.jpg"/>
    <hyperlink ref="F134" r:id="rId975" display="http://pbs.twimg.com/profile_images/792969151564410880/XcNUtX1L_normal.jpg"/>
    <hyperlink ref="F135" r:id="rId976" display="http://pbs.twimg.com/profile_images/795727951094513664/M6nb-HjR_normal.jpg"/>
    <hyperlink ref="F136" r:id="rId977" display="http://pbs.twimg.com/profile_images/594926442238050305/O4FmEfOL_normal.jpg"/>
    <hyperlink ref="F137" r:id="rId978" display="http://pbs.twimg.com/profile_images/996070000086716417/FTUn7KdN_normal.jpg"/>
    <hyperlink ref="F138" r:id="rId979" display="http://pbs.twimg.com/profile_images/637357895907155968/vOmgZVsm_normal.jpg"/>
    <hyperlink ref="F139" r:id="rId980" display="http://pbs.twimg.com/profile_images/1047899775490777088/QiUnITiG_normal.jpg"/>
    <hyperlink ref="F140" r:id="rId981" display="http://pbs.twimg.com/profile_images/1057103920747737089/rG5_7BaQ_normal.jpg"/>
    <hyperlink ref="F141" r:id="rId982" display="http://pbs.twimg.com/profile_images/1082102848547155969/zrz39JdB_normal.jpg"/>
    <hyperlink ref="F142" r:id="rId983" display="http://pbs.twimg.com/profile_images/1031789184456032257/pZ-RL_uO_normal.jpg"/>
    <hyperlink ref="F143" r:id="rId984" display="http://pbs.twimg.com/profile_images/1055263404137631746/UuGeXGP9_normal.jpg"/>
    <hyperlink ref="F144" r:id="rId985" display="http://pbs.twimg.com/profile_images/1072915568351633408/vdNLA3Re_normal.jpg"/>
    <hyperlink ref="F145" r:id="rId986" display="http://pbs.twimg.com/profile_images/991667651880538113/xxF4MVGM_normal.jpg"/>
    <hyperlink ref="F146" r:id="rId987" display="http://pbs.twimg.com/profile_images/1085229839626498048/ri4j4enL_normal.jpg"/>
    <hyperlink ref="F147" r:id="rId988" display="http://pbs.twimg.com/profile_images/1083921152924364800/pZq2HTcI_normal.jpg"/>
    <hyperlink ref="F148" r:id="rId989" display="http://pbs.twimg.com/profile_images/573943800969621504/o8Xg1s8T_normal.jpeg"/>
    <hyperlink ref="F149" r:id="rId990" display="http://pbs.twimg.com/profile_images/974597618465693696/dWP0CSvZ_normal.jpg"/>
    <hyperlink ref="F150" r:id="rId991" display="http://pbs.twimg.com/profile_images/526180356072816641/g4nZ_1bI_normal.png"/>
    <hyperlink ref="F151" r:id="rId992" display="http://pbs.twimg.com/profile_images/1064466165559373826/uwd5d87F_normal.jpg"/>
    <hyperlink ref="F152" r:id="rId993" display="http://pbs.twimg.com/profile_images/1013436760859299847/aQltRN9T_normal.jpg"/>
    <hyperlink ref="F153" r:id="rId994" display="http://pbs.twimg.com/profile_images/524756586758021120/Vzu5W7fd_normal.jpeg"/>
    <hyperlink ref="F154" r:id="rId995" display="http://pbs.twimg.com/profile_images/994584632409624576/2u5lce4N_normal.jpg"/>
    <hyperlink ref="F155" r:id="rId996" display="http://pbs.twimg.com/profile_images/944874497710219264/X0_QAoxM_normal.jpg"/>
    <hyperlink ref="F156" r:id="rId997" display="http://pbs.twimg.com/profile_images/63230216/asg_photo_resize_normal.jpg"/>
    <hyperlink ref="F157" r:id="rId998" display="http://pbs.twimg.com/profile_images/2899488140/caf909feabbd7593c4a4fd407bfb584d_normal.png"/>
    <hyperlink ref="F158" r:id="rId999" display="http://abs.twimg.com/sticky/default_profile_images/default_profile_normal.png"/>
    <hyperlink ref="F159" r:id="rId1000" display="http://pbs.twimg.com/profile_images/702934917382959104/6BHrxx2r_normal.jpg"/>
    <hyperlink ref="F160" r:id="rId1001" display="http://pbs.twimg.com/profile_images/1006104551676575744/HSx9hkoT_normal.jpg"/>
    <hyperlink ref="F161" r:id="rId1002" display="http://pbs.twimg.com/profile_images/533104573552943104/LSadDoRU_normal.png"/>
    <hyperlink ref="F162" r:id="rId1003" display="http://pbs.twimg.com/profile_images/910146842276630528/xAq1G8DU_normal.jpg"/>
    <hyperlink ref="F163" r:id="rId1004" display="http://pbs.twimg.com/profile_images/944360166882910208/XCm-bMno_normal.jpg"/>
    <hyperlink ref="F164" r:id="rId1005" display="http://pbs.twimg.com/profile_images/1056548495665127426/oN1tr7zJ_normal.jpg"/>
    <hyperlink ref="F165" r:id="rId1006" display="http://pbs.twimg.com/profile_images/1079220262825091072/DjEV6kwH_normal.jpg"/>
    <hyperlink ref="F166" r:id="rId1007" display="http://pbs.twimg.com/profile_images/1017301708945403904/TRwVp-eI_normal.jpg"/>
    <hyperlink ref="F167" r:id="rId1008" display="http://pbs.twimg.com/profile_images/548654455978090496/RYEUBEz-_normal.jpeg"/>
    <hyperlink ref="F168" r:id="rId1009" display="http://pbs.twimg.com/profile_images/1135398148/070818_034_normal.jpg"/>
    <hyperlink ref="F169" r:id="rId1010" display="http://pbs.twimg.com/profile_images/757054387030077440/hfg-Y_Lv_normal.jpg"/>
    <hyperlink ref="F170" r:id="rId1011" display="http://pbs.twimg.com/profile_images/1076205688005820417/ajhaGRbS_normal.jpg"/>
    <hyperlink ref="F171" r:id="rId1012" display="http://pbs.twimg.com/profile_images/970301172497223680/WCIXBS_c_normal.jpg"/>
    <hyperlink ref="F172" r:id="rId1013" display="http://pbs.twimg.com/profile_images/650726769058807808/vWX4lILy_normal.jpg"/>
    <hyperlink ref="F173" r:id="rId1014" display="http://pbs.twimg.com/profile_images/59218305/IMG_0084_normal.JPG"/>
    <hyperlink ref="F174" r:id="rId1015" display="http://pbs.twimg.com/profile_images/825801053337694212/ko167b8G_normal.jpg"/>
    <hyperlink ref="F175" r:id="rId1016" display="http://pbs.twimg.com/profile_images/1826958386/safe_image.php_normal.jpg"/>
    <hyperlink ref="F176" r:id="rId1017" display="http://pbs.twimg.com/profile_images/1458354099/tw_10750931_1311518159_normal.jpg"/>
    <hyperlink ref="F177" r:id="rId1018" display="http://pbs.twimg.com/profile_images/1034348024397410305/4rL4Z_6k_normal.jpg"/>
    <hyperlink ref="F178" r:id="rId1019" display="http://pbs.twimg.com/profile_images/1080483839976374272/KiDhPpAe_normal.jpg"/>
    <hyperlink ref="F179" r:id="rId1020" display="http://pbs.twimg.com/profile_images/825634595529965568/I2x6S3CU_normal.jpg"/>
    <hyperlink ref="F180" r:id="rId1021" display="http://pbs.twimg.com/profile_images/816417032614932482/C-m2EWUR_normal.jpg"/>
    <hyperlink ref="F181" r:id="rId1022" display="http://pbs.twimg.com/profile_images/952037251541737474/dNsFueI__normal.jpg"/>
    <hyperlink ref="F182" r:id="rId1023" display="http://pbs.twimg.com/profile_images/1034079033573691393/H4bZBrpm_normal.jpg"/>
    <hyperlink ref="F183" r:id="rId1024" display="http://pbs.twimg.com/profile_images/976217547900182528/RAr9LjzE_normal.jpg"/>
    <hyperlink ref="F184" r:id="rId1025" display="http://pbs.twimg.com/profile_images/914652576305614848/WpqzczOE_normal.jpg"/>
    <hyperlink ref="F185" r:id="rId1026" display="http://pbs.twimg.com/profile_images/939849310136565761/OvraXelW_normal.jpg"/>
    <hyperlink ref="F186" r:id="rId1027" display="http://pbs.twimg.com/profile_images/2826409198/731fa2163516ed13983c005799f09670_normal.jpeg"/>
    <hyperlink ref="F187" r:id="rId1028" display="http://pbs.twimg.com/profile_images/1082929455591501824/KDIyth3e_normal.jpg"/>
    <hyperlink ref="F188" r:id="rId1029" display="http://pbs.twimg.com/profile_images/495191262966734848/QbGZ6VBP_normal.jpeg"/>
    <hyperlink ref="F189" r:id="rId1030" display="http://pbs.twimg.com/profile_images/1076642438175997954/Awg5oFAX_normal.jpg"/>
    <hyperlink ref="F190" r:id="rId1031" display="http://pbs.twimg.com/profile_images/1034431142408200193/_38L3Io9_normal.jpg"/>
    <hyperlink ref="F191" r:id="rId1032" display="http://pbs.twimg.com/profile_images/971688241689759746/Lo-v88vh_normal.jpg"/>
    <hyperlink ref="F192" r:id="rId1033" display="http://pbs.twimg.com/profile_images/1040952556183322624/mqy56HMR_normal.jpg"/>
    <hyperlink ref="F193" r:id="rId1034" display="http://abs.twimg.com/sticky/default_profile_images/default_profile_normal.png"/>
    <hyperlink ref="F194" r:id="rId1035" display="http://pbs.twimg.com/profile_images/979091411076354048/hf67n-cN_normal.jpg"/>
    <hyperlink ref="F195" r:id="rId1036" display="http://pbs.twimg.com/profile_images/1068524367938707456/I8FKQdfW_normal.jpg"/>
    <hyperlink ref="F196" r:id="rId1037" display="http://pbs.twimg.com/profile_images/682191310544044032/9YVKRP8B_normal.jpg"/>
    <hyperlink ref="F197" r:id="rId1038" display="http://pbs.twimg.com/profile_images/607150410281938944/TwBptIPh_normal.png"/>
    <hyperlink ref="F198" r:id="rId1039" display="http://pbs.twimg.com/profile_images/1045120404438814724/pKIXRwrF_normal.jpg"/>
    <hyperlink ref="F199" r:id="rId1040" display="http://abs.twimg.com/sticky/default_profile_images/default_profile_normal.png"/>
    <hyperlink ref="F200" r:id="rId1041" display="http://pbs.twimg.com/profile_images/1053838114215653377/8tKMK7iQ_normal.jpg"/>
    <hyperlink ref="F201" r:id="rId1042" display="http://pbs.twimg.com/profile_images/1010103678206988290/JR2V8EdA_normal.jpg"/>
    <hyperlink ref="F202" r:id="rId1043" display="http://abs.twimg.com/sticky/default_profile_images/default_profile_normal.png"/>
    <hyperlink ref="F203" r:id="rId1044" display="http://pbs.twimg.com/profile_images/1032323482514731009/szvXcEfm_normal.jpg"/>
    <hyperlink ref="F204" r:id="rId1045" display="http://pbs.twimg.com/profile_images/1050527614878842881/uuBWisRy_normal.jpg"/>
    <hyperlink ref="F205" r:id="rId1046" display="http://pbs.twimg.com/profile_images/1084327460404105216/Q8brEYXa_normal.jpg"/>
    <hyperlink ref="F206" r:id="rId1047" display="http://pbs.twimg.com/profile_images/1054637612819009536/ZT_9U58l_normal.jpg"/>
    <hyperlink ref="F207" r:id="rId1048" display="http://abs.twimg.com/sticky/default_profile_images/default_profile_normal.png"/>
    <hyperlink ref="F208" r:id="rId1049" display="http://pbs.twimg.com/profile_images/1025046194660286465/R8JLLz7Q_normal.jpg"/>
    <hyperlink ref="F209" r:id="rId1050" display="http://pbs.twimg.com/profile_images/993156423105294336/CEXcLGpC_normal.jpg"/>
    <hyperlink ref="F210" r:id="rId1051" display="http://pbs.twimg.com/profile_images/1074280152144756737/WJ9Vb85g_normal.jpg"/>
    <hyperlink ref="F211" r:id="rId1052" display="http://pbs.twimg.com/profile_images/865632604573155328/qVVZL3wf_normal.jpg"/>
    <hyperlink ref="F212" r:id="rId1053" display="http://pbs.twimg.com/profile_images/1031974079581106177/KyMF9c3Z_normal.jpg"/>
    <hyperlink ref="F213" r:id="rId1054" display="http://pbs.twimg.com/profile_images/1077539568092618752/85v37e4M_normal.jpg"/>
    <hyperlink ref="F214" r:id="rId1055" display="http://pbs.twimg.com/profile_images/708861780257345536/GlEZeNHg_normal.jpg"/>
    <hyperlink ref="F215" r:id="rId1056" display="http://pbs.twimg.com/profile_images/1036899107045036032/7zxFcLoi_normal.jpg"/>
    <hyperlink ref="F216" r:id="rId1057" display="http://pbs.twimg.com/profile_images/902945989719416832/DfJCW9mZ_normal.jpg"/>
    <hyperlink ref="F217" r:id="rId1058" display="http://pbs.twimg.com/profile_images/996337668098314244/qkg9a7Ls_normal.jpg"/>
    <hyperlink ref="F218" r:id="rId1059" display="http://pbs.twimg.com/profile_images/1056894676228362240/U7ys15Um_normal.jpg"/>
    <hyperlink ref="F219" r:id="rId1060" display="http://pbs.twimg.com/profile_images/1034670302880571393/wruWOYxm_normal.jpg"/>
    <hyperlink ref="F220" r:id="rId1061" display="http://pbs.twimg.com/profile_images/1066844449672704002/NtMhVG_B_normal.jpg"/>
    <hyperlink ref="F221" r:id="rId1062" display="http://pbs.twimg.com/profile_images/1078369720297029633/Z29suhSM_normal.jpg"/>
    <hyperlink ref="F222" r:id="rId1063" display="http://pbs.twimg.com/profile_images/1068135964671991808/Y4tSJwhr_normal.jpg"/>
    <hyperlink ref="F223" r:id="rId1064" display="http://pbs.twimg.com/profile_images/974604599515590657/cJpaBNzy_normal.jpg"/>
    <hyperlink ref="F224" r:id="rId1065" display="http://pbs.twimg.com/profile_images/1027386066100252672/hzFx2S1z_normal.jpg"/>
    <hyperlink ref="F225" r:id="rId1066" display="http://pbs.twimg.com/profile_images/1026089050694934528/42Naz3b8_normal.jpg"/>
    <hyperlink ref="F226" r:id="rId1067" display="http://abs.twimg.com/sticky/default_profile_images/default_profile_normal.png"/>
    <hyperlink ref="F227" r:id="rId1068" display="http://pbs.twimg.com/profile_images/923274881197895680/AbHcStkl_normal.jpg"/>
    <hyperlink ref="F228" r:id="rId1069" display="http://pbs.twimg.com/profile_images/801567097088331787/cIWjmrqW_normal.jpg"/>
    <hyperlink ref="F229" r:id="rId1070" display="http://pbs.twimg.com/profile_images/1041651884648480768/iZBkqaEl_normal.jpg"/>
    <hyperlink ref="F230" r:id="rId1071" display="http://pbs.twimg.com/profile_images/1079438433205080067/1a0TRvBA_normal.jpg"/>
    <hyperlink ref="F231" r:id="rId1072" display="http://pbs.twimg.com/profile_images/706784052804648960/wk7Belo3_normal.jpg"/>
    <hyperlink ref="F232" r:id="rId1073" display="http://pbs.twimg.com/profile_images/1080423837190311938/1ApukaYu_normal.jpg"/>
    <hyperlink ref="F233" r:id="rId1074" display="http://pbs.twimg.com/profile_images/726378610370732032/tythqDYS_normal.jpg"/>
    <hyperlink ref="F234" r:id="rId1075" display="http://pbs.twimg.com/profile_images/909429825177362433/A__hmFkz_normal.jpg"/>
    <hyperlink ref="F235" r:id="rId1076" display="http://pbs.twimg.com/profile_images/1052694760811425793/Dsam1hpv_normal.jpg"/>
    <hyperlink ref="F236" r:id="rId1077" display="http://pbs.twimg.com/profile_images/378800000780767605/2580f765831d6e7fd9a5e1bdaa15949e_normal.jpeg"/>
    <hyperlink ref="F237" r:id="rId1078" display="http://pbs.twimg.com/profile_images/1059456740838772736/un8rb9aM_normal.jpg"/>
    <hyperlink ref="F238" r:id="rId1079" display="http://pbs.twimg.com/profile_images/1650087616/Fabien_mars_2011_normal.jpg"/>
    <hyperlink ref="F239" r:id="rId1080" display="http://pbs.twimg.com/profile_images/1069651828869083136/FW_oMeYV_normal.jpg"/>
    <hyperlink ref="F240" r:id="rId1081" display="http://abs.twimg.com/sticky/default_profile_images/default_profile_normal.png"/>
    <hyperlink ref="F241" r:id="rId1082" display="http://pbs.twimg.com/profile_images/1065244685801791488/LHfHFkMr_normal.jpg"/>
    <hyperlink ref="F242" r:id="rId1083" display="http://pbs.twimg.com/profile_images/1426559898/C__Szabo_normal.jpg"/>
    <hyperlink ref="F243" r:id="rId1084" display="http://pbs.twimg.com/profile_images/688032813866549248/FqOZWxmM_normal.jpg"/>
    <hyperlink ref="F244" r:id="rId1085" display="http://pbs.twimg.com/profile_images/1057984477471932419/kuNKkr-9_normal.jpg"/>
    <hyperlink ref="F245" r:id="rId1086" display="http://pbs.twimg.com/profile_images/984353292410028032/-16BDeU6_normal.jpg"/>
    <hyperlink ref="F246" r:id="rId1087" display="http://pbs.twimg.com/profile_images/1008644639581237250/dRWLXYaS_normal.jpg"/>
    <hyperlink ref="F247" r:id="rId1088" display="http://pbs.twimg.com/profile_images/555774409365913600/B6qWBw59_normal.png"/>
    <hyperlink ref="F248" r:id="rId1089" display="http://pbs.twimg.com/profile_images/818393003303780352/5VxBT6es_normal.jpg"/>
    <hyperlink ref="F249" r:id="rId1090" display="http://pbs.twimg.com/profile_images/811814887357878272/YMxST7r8_normal.jpg"/>
    <hyperlink ref="F250" r:id="rId1091" display="http://pbs.twimg.com/profile_images/798895274232086528/BM43graf_normal.jpg"/>
    <hyperlink ref="F251" r:id="rId1092" display="http://pbs.twimg.com/profile_images/917636538825101312/HD80i9Bz_normal.jpg"/>
    <hyperlink ref="F252" r:id="rId1093" display="http://pbs.twimg.com/profile_images/853302647121747972/PXNbu4Nd_normal.jpg"/>
    <hyperlink ref="F253" r:id="rId1094" display="http://pbs.twimg.com/profile_images/888056256749064193/EnIuLX6o_normal.jpg"/>
    <hyperlink ref="F254" r:id="rId1095" display="http://pbs.twimg.com/profile_images/1051876334962642945/jCJKIKBa_normal.jpg"/>
    <hyperlink ref="F255" r:id="rId1096" display="http://pbs.twimg.com/profile_images/1082672185192472576/sRX3cYHn_normal.jpg"/>
    <hyperlink ref="F256" r:id="rId1097" display="http://pbs.twimg.com/profile_images/828962171992293377/WfhGdL1a_normal.jpg"/>
    <hyperlink ref="F257" r:id="rId1098" display="http://pbs.twimg.com/profile_images/1070982360911503360/BVbk0ilS_normal.jpg"/>
    <hyperlink ref="F258" r:id="rId1099" display="http://pbs.twimg.com/profile_images/630829872651239425/AQ2eteeG_normal.jpg"/>
    <hyperlink ref="F259" r:id="rId1100" display="http://pbs.twimg.com/profile_images/810668234173247489/_jBVNWfQ_normal.jpg"/>
    <hyperlink ref="F260" r:id="rId1101" display="http://pbs.twimg.com/profile_images/1079836543920103424/1Tt2CEA7_normal.jpg"/>
    <hyperlink ref="F261" r:id="rId1102" display="http://pbs.twimg.com/profile_images/636895276238684160/v7B0GyFG_normal.jpg"/>
    <hyperlink ref="F262" r:id="rId1103" display="http://pbs.twimg.com/profile_images/962445824990072832/1yYAAvob_normal.jpg"/>
    <hyperlink ref="F263" r:id="rId1104" display="http://pbs.twimg.com/profile_images/1043227388572835840/NMJbRJEp_normal.jpg"/>
    <hyperlink ref="F264" r:id="rId1105" display="http://pbs.twimg.com/profile_images/1082070635461918720/pvAWEFVu_normal.jpg"/>
    <hyperlink ref="F265" r:id="rId1106" display="http://pbs.twimg.com/profile_images/897479920733093888/IxQlyLhF_normal.jpg"/>
    <hyperlink ref="F266" r:id="rId1107" display="http://pbs.twimg.com/profile_images/1046495993666113536/BwqSiVbr_normal.jpg"/>
    <hyperlink ref="F267" r:id="rId1108" display="http://pbs.twimg.com/profile_images/1080666964505313281/IwScseeC_normal.jpg"/>
    <hyperlink ref="F268" r:id="rId1109" display="http://pbs.twimg.com/profile_images/1077612587808948226/4fuKTR5y_normal.jpg"/>
    <hyperlink ref="F269" r:id="rId1110" display="http://pbs.twimg.com/profile_images/1132879994/School-Of-Journalism-092_normal.jpg"/>
    <hyperlink ref="F270" r:id="rId1111" display="http://pbs.twimg.com/profile_images/829440070998372352/uxRZOc2t_normal.jpg"/>
    <hyperlink ref="F271" r:id="rId1112" display="http://pbs.twimg.com/profile_images/740379667136290816/lrb_Di6I_normal.jpg"/>
    <hyperlink ref="F272" r:id="rId1113" display="http://pbs.twimg.com/profile_images/780208608063528960/rTZbM5-T_normal.jpg"/>
    <hyperlink ref="F273" r:id="rId1114" display="http://pbs.twimg.com/profile_images/994714098515365888/6kf-lVM2_normal.jpg"/>
    <hyperlink ref="F274" r:id="rId1115" display="http://pbs.twimg.com/profile_images/903306065114128384/lBhy28Rv_normal.jpg"/>
    <hyperlink ref="F275" r:id="rId1116" display="http://pbs.twimg.com/profile_images/1080949170821713921/RsZHSepI_normal.jpg"/>
    <hyperlink ref="F276" r:id="rId1117" display="http://pbs.twimg.com/profile_images/898046470586105856/UnxWzBz1_normal.jpg"/>
    <hyperlink ref="F277" r:id="rId1118" display="http://pbs.twimg.com/profile_images/1052800206503211009/01wVovy8_normal.jpg"/>
    <hyperlink ref="F278" r:id="rId1119" display="http://pbs.twimg.com/profile_images/1066956104196734976/PXVfc8rJ_normal.jpg"/>
    <hyperlink ref="F279" r:id="rId1120" display="http://pbs.twimg.com/profile_images/1081579808625061888/a2vZQ7j4_normal.jpg"/>
    <hyperlink ref="F280" r:id="rId1121" display="http://pbs.twimg.com/profile_images/1024740767296876544/vjotCTPW_normal.jpg"/>
    <hyperlink ref="F281" r:id="rId1122" display="http://pbs.twimg.com/profile_images/822637924588130304/m6Uhkyw__normal.jpg"/>
    <hyperlink ref="F282" r:id="rId1123" display="http://pbs.twimg.com/profile_images/1071601221016858624/cEoEIQg2_normal.jpg"/>
    <hyperlink ref="F283" r:id="rId1124" display="http://pbs.twimg.com/profile_images/913652940639838208/yGgOcuU3_normal.jpg"/>
    <hyperlink ref="F284" r:id="rId1125" display="http://pbs.twimg.com/profile_images/952189257631768577/0rH7s7Qw_normal.jpg"/>
    <hyperlink ref="F285" r:id="rId1126" display="http://pbs.twimg.com/profile_images/798544589019713537/4i1kOcoj_normal.jpg"/>
    <hyperlink ref="F286" r:id="rId1127" display="http://pbs.twimg.com/profile_images/825464632026370048/zhCvSO91_normal.jpg"/>
    <hyperlink ref="F287" r:id="rId1128" display="http://pbs.twimg.com/profile_images/1059164916056252416/WKAngoYs_normal.jpg"/>
    <hyperlink ref="F288" r:id="rId1129" display="http://pbs.twimg.com/profile_images/1050588112856862720/bbmNlosN_normal.jpg"/>
    <hyperlink ref="F289" r:id="rId1130" display="http://pbs.twimg.com/profile_images/1180440462/lego_scott_normal.jpg"/>
    <hyperlink ref="F290" r:id="rId1131" display="http://pbs.twimg.com/profile_images/999010809630998528/aLmN8ZQ6_normal.jpg"/>
    <hyperlink ref="F291" r:id="rId1132" display="http://pbs.twimg.com/profile_images/790092851426177024/Xwua9gwo_normal.jpg"/>
    <hyperlink ref="F292" r:id="rId1133" display="http://pbs.twimg.com/profile_images/541341792860262400/8fD4zte4_normal.jpeg"/>
    <hyperlink ref="F293" r:id="rId1134" display="http://pbs.twimg.com/profile_images/676129973/IMG_0269_normal.jpg"/>
    <hyperlink ref="F294" r:id="rId1135" display="http://pbs.twimg.com/profile_images/837669903066750976/95u-l3Vn_normal.jpg"/>
    <hyperlink ref="F295" r:id="rId1136" display="http://pbs.twimg.com/profile_images/1068363933097041921/Gh7wa02I_normal.jpg"/>
    <hyperlink ref="F296" r:id="rId1137" display="http://pbs.twimg.com/profile_images/907294710628093952/jURb9Y4U_normal.jpg"/>
    <hyperlink ref="F297" r:id="rId1138" display="http://pbs.twimg.com/profile_images/963871133140369408/YDRFfi9-_normal.jpg"/>
    <hyperlink ref="F298" r:id="rId1139" display="http://pbs.twimg.com/profile_images/1081071522897375234/rkCw1gRS_normal.jpg"/>
    <hyperlink ref="F299" r:id="rId1140" display="http://pbs.twimg.com/profile_images/1006400115358089216/bUaCNaDT_normal.jpg"/>
    <hyperlink ref="F300" r:id="rId1141" display="http://pbs.twimg.com/profile_images/586649609008623616/WIwd972z_normal.jpg"/>
    <hyperlink ref="F301" r:id="rId1142" display="http://pbs.twimg.com/profile_images/1061801669334249474/qzt2mFL6_normal.jpg"/>
    <hyperlink ref="F302" r:id="rId1143" display="http://pbs.twimg.com/profile_images/1042264604666220544/lqq_yB-X_normal.jpg"/>
    <hyperlink ref="F303" r:id="rId1144" display="http://abs.twimg.com/sticky/default_profile_images/default_profile_normal.png"/>
    <hyperlink ref="F304" r:id="rId1145" display="http://pbs.twimg.com/profile_images/1041350481526743040/RlD4nlDL_normal.jpg"/>
    <hyperlink ref="F305" r:id="rId1146" display="http://pbs.twimg.com/profile_images/533838154596245505/byxJ51RD_normal.jpeg"/>
    <hyperlink ref="F306" r:id="rId1147" display="http://pbs.twimg.com/profile_images/1065057153470291968/ihoKH08f_normal.jpg"/>
    <hyperlink ref="F307" r:id="rId1148" display="http://pbs.twimg.com/profile_images/837079924489994240/onFrqfGv_normal.jpg"/>
    <hyperlink ref="F308" r:id="rId1149" display="http://pbs.twimg.com/profile_images/741733647921729538/ejoIFStq_normal.jpg"/>
    <hyperlink ref="F309" r:id="rId1150" display="http://pbs.twimg.com/profile_images/670107010931773441/3S2ttiQ5_normal.jpg"/>
    <hyperlink ref="F310" r:id="rId1151" display="http://pbs.twimg.com/profile_images/1020740486259240960/LCZWMhWC_normal.jpg"/>
    <hyperlink ref="F311" r:id="rId1152" display="http://pbs.twimg.com/profile_images/962695099665674240/G9P63VrS_normal.jpg"/>
    <hyperlink ref="F312" r:id="rId1153" display="http://pbs.twimg.com/profile_images/1083692558914531330/Dq1Tj3wO_normal.jpg"/>
    <hyperlink ref="F313" r:id="rId1154" display="http://pbs.twimg.com/profile_images/794585567925178369/byMeoRHW_normal.jpg"/>
    <hyperlink ref="F314" r:id="rId1155" display="http://pbs.twimg.com/profile_images/1058633458606579712/0Jaw9jTZ_normal.jpg"/>
    <hyperlink ref="F315" r:id="rId1156" display="http://pbs.twimg.com/profile_images/1075204238077116416/LrOUkpQy_normal.jpg"/>
    <hyperlink ref="F316" r:id="rId1157" display="http://pbs.twimg.com/profile_images/2356520012/23pxd0cciz19ebke621b_normal.jpeg"/>
    <hyperlink ref="F317" r:id="rId1158" display="http://pbs.twimg.com/profile_images/1046175808509923328/o08sa37N_normal.jpg"/>
    <hyperlink ref="F318" r:id="rId1159" display="http://pbs.twimg.com/profile_images/1003853042641395712/ZObXw5YO_normal.jpg"/>
    <hyperlink ref="F319" r:id="rId1160" display="http://pbs.twimg.com/profile_images/1021776873439678465/T75fkptv_normal.jpg"/>
    <hyperlink ref="F320" r:id="rId1161" display="http://pbs.twimg.com/profile_images/595396567756087296/Q-9_MCo-_normal.jpg"/>
    <hyperlink ref="F321" r:id="rId1162" display="http://pbs.twimg.com/profile_images/1081772603868495873/R3W0-HXC_normal.jpg"/>
    <hyperlink ref="F322" r:id="rId1163" display="http://pbs.twimg.com/profile_images/1037472171780501504/IeSwn-6__normal.jpg"/>
    <hyperlink ref="F323" r:id="rId1164" display="http://pbs.twimg.com/profile_images/795825961430224896/z3hlZBU9_normal.jpg"/>
    <hyperlink ref="F324" r:id="rId1165" display="http://pbs.twimg.com/profile_images/747128656804220928/j3s_nvkL_normal.jpg"/>
    <hyperlink ref="F325" r:id="rId1166" display="http://pbs.twimg.com/profile_images/916734267207704579/Rp8gURlh_normal.jpg"/>
    <hyperlink ref="F326" r:id="rId1167" display="http://pbs.twimg.com/profile_images/1010337905644957696/XXxOtgr5_normal.jpg"/>
    <hyperlink ref="F327" r:id="rId1168" display="http://pbs.twimg.com/profile_images/986756471730798592/PcPu1Zsl_normal.jpg"/>
    <hyperlink ref="F328" r:id="rId1169" display="http://pbs.twimg.com/profile_images/1072581694685921281/HeELJUCm_normal.jpg"/>
    <hyperlink ref="F329" r:id="rId1170" display="http://pbs.twimg.com/profile_images/1036646009047339008/SsPH--EZ_normal.jpg"/>
    <hyperlink ref="F330" r:id="rId1171" display="http://pbs.twimg.com/profile_images/1064636751824719872/dapFnxN8_normal.jpg"/>
    <hyperlink ref="F331" r:id="rId1172" display="http://pbs.twimg.com/profile_images/1038863115377553408/zJaOZsFl_normal.jpg"/>
    <hyperlink ref="F332" r:id="rId1173" display="http://pbs.twimg.com/profile_images/696553593256546304/w8m8qvb6_normal.jpg"/>
    <hyperlink ref="F333" r:id="rId1174" display="http://pbs.twimg.com/profile_images/933019486357204992/mRI5eEg0_normal.jpg"/>
    <hyperlink ref="F334" r:id="rId1175" display="http://pbs.twimg.com/profile_images/553234353778487296/aJx9mH0b_normal.jpeg"/>
    <hyperlink ref="F335" r:id="rId1176" display="http://pbs.twimg.com/profile_images/906496321372213249/peIoFPen_normal.jpg"/>
    <hyperlink ref="F336" r:id="rId1177" display="http://pbs.twimg.com/profile_images/741642403421917185/DcybQBUj_normal.jpg"/>
    <hyperlink ref="F337" r:id="rId1178" display="http://pbs.twimg.com/profile_images/955238966017560577/JdJ9RUMv_normal.jpg"/>
    <hyperlink ref="F338" r:id="rId1179" display="http://pbs.twimg.com/profile_images/684524689557860353/gRIO7V94_normal.jpg"/>
    <hyperlink ref="F339" r:id="rId1180" display="http://pbs.twimg.com/profile_images/959993196032884736/qS4iGani_normal.jpg"/>
    <hyperlink ref="F340" r:id="rId1181" display="http://pbs.twimg.com/profile_images/921514824563023872/NEJL898K_normal.jpg"/>
    <hyperlink ref="F341" r:id="rId1182" display="http://pbs.twimg.com/profile_images/966486112989360128/6qzoKyBY_normal.jpg"/>
    <hyperlink ref="F342" r:id="rId1183" display="http://pbs.twimg.com/profile_images/957469933516087296/aB4H5kfv_normal.jpg"/>
    <hyperlink ref="F343" r:id="rId1184" display="http://pbs.twimg.com/profile_images/837812204418158593/jlww7fHk_normal.jpg"/>
    <hyperlink ref="F344" r:id="rId1185" display="http://pbs.twimg.com/profile_images/2870573889/4f53fe73edab80596b4c2874c742f22e_normal.jpeg"/>
    <hyperlink ref="F345" r:id="rId1186" display="http://pbs.twimg.com/profile_images/996246229783724033/G2l3YUHC_normal.jpg"/>
    <hyperlink ref="F346" r:id="rId1187" display="http://pbs.twimg.com/profile_images/721382734506147841/Ue7fJDIr_normal.jpg"/>
    <hyperlink ref="F347" r:id="rId1188" display="http://pbs.twimg.com/profile_images/1085208368346816512/Oem09Qfg_normal.jpg"/>
    <hyperlink ref="F348" r:id="rId1189" display="http://pbs.twimg.com/profile_images/1067969579585028096/FR2DtxH8_normal.jpg"/>
    <hyperlink ref="F349" r:id="rId1190" display="http://pbs.twimg.com/profile_images/1082070828223586304/eR2wd4I0_normal.jpg"/>
    <hyperlink ref="F350" r:id="rId1191" display="http://pbs.twimg.com/profile_images/1026212366621396992/sCJitzfV_normal.jpg"/>
    <hyperlink ref="F351" r:id="rId1192" display="http://pbs.twimg.com/profile_images/801098230159343616/j3VSB6LJ_normal.jpg"/>
    <hyperlink ref="F352" r:id="rId1193" display="http://pbs.twimg.com/profile_images/2878484954/c770cab95cf55ce568bc4839e87b4fda_normal.jpeg"/>
    <hyperlink ref="F353" r:id="rId1194" display="http://pbs.twimg.com/profile_images/1081676737006657536/bKpPDPkD_normal.jpg"/>
    <hyperlink ref="F354" r:id="rId1195" display="http://pbs.twimg.com/profile_images/958092579710619648/bF2vKAAE_normal.jpg"/>
    <hyperlink ref="F355" r:id="rId1196" display="http://pbs.twimg.com/profile_images/723334144277798914/pbjCt--o_normal.jpg"/>
    <hyperlink ref="F356" r:id="rId1197" display="http://pbs.twimg.com/profile_images/1083936383104962560/pBhU2a4k_normal.jpg"/>
    <hyperlink ref="F357" r:id="rId1198" display="http://pbs.twimg.com/profile_images/1079229993375256581/1BJyYcj1_normal.jpg"/>
    <hyperlink ref="F358" r:id="rId1199" display="http://pbs.twimg.com/profile_images/1078567165500903424/_UFTUXD0_normal.jpg"/>
    <hyperlink ref="F359" r:id="rId1200" display="http://pbs.twimg.com/profile_images/743163268705980416/yn4xmIi__normal.jpg"/>
    <hyperlink ref="F360" r:id="rId1201" display="http://pbs.twimg.com/profile_images/1699065399/S6300208--Jemmy_on_stairs_normal.jpg"/>
    <hyperlink ref="F361" r:id="rId1202" display="http://pbs.twimg.com/profile_images/500239543023714306/G1Kvtaz4_normal.jpeg"/>
    <hyperlink ref="F362" r:id="rId1203" display="http://pbs.twimg.com/profile_images/660180896956354560/9OAdQj8H_normal.jpg"/>
    <hyperlink ref="F363" r:id="rId1204" display="http://pbs.twimg.com/profile_images/1035611175030009856/vyTFgloG_normal.jpg"/>
    <hyperlink ref="F364" r:id="rId1205" display="http://pbs.twimg.com/profile_images/897884962665279488/T8IJ1x7b_normal.jpg"/>
    <hyperlink ref="F365" r:id="rId1206" display="http://pbs.twimg.com/profile_images/2900358086/00a7322c9849c4dee47ac5f11c412682_normal.jpeg"/>
    <hyperlink ref="F366" r:id="rId1207" display="http://pbs.twimg.com/profile_images/1023665154615963648/etZjBlR3_normal.jpg"/>
    <hyperlink ref="F367" r:id="rId1208" display="http://pbs.twimg.com/profile_images/1073012088849612800/m64dB_IA_normal.jpg"/>
    <hyperlink ref="F368" r:id="rId1209" display="http://pbs.twimg.com/profile_images/880796349775704065/oNFkBWo5_normal.jpg"/>
    <hyperlink ref="F369" r:id="rId1210" display="http://pbs.twimg.com/profile_images/997214051062005760/uoTcXt_w_normal.jpg"/>
    <hyperlink ref="F370" r:id="rId1211" display="http://pbs.twimg.com/profile_images/984206177910181889/LWKMrm8r_normal.jpg"/>
    <hyperlink ref="F371" r:id="rId1212" display="http://pbs.twimg.com/profile_images/514041519515254785/wZRTjpHj_normal.jpeg"/>
    <hyperlink ref="F372" r:id="rId1213" display="http://pbs.twimg.com/profile_images/1073800914169946113/Huv5FcGb_normal.jpg"/>
    <hyperlink ref="F373" r:id="rId1214" display="http://pbs.twimg.com/profile_images/605469452470083584/6PiKPaaT_normal.jpg"/>
    <hyperlink ref="F374" r:id="rId1215" display="http://pbs.twimg.com/profile_images/1033430583630868481/54WqE-Sz_normal.jpg"/>
    <hyperlink ref="F375" r:id="rId1216" display="http://pbs.twimg.com/profile_images/783787638121562112/GIBlofCQ_normal.jpg"/>
    <hyperlink ref="F376" r:id="rId1217" display="http://pbs.twimg.com/profile_images/756314468372447232/9IEFL-Dm_normal.jpg"/>
    <hyperlink ref="F377" r:id="rId1218" display="http://pbs.twimg.com/profile_images/1082728257802235904/iDEkfN7X_normal.jpg"/>
    <hyperlink ref="F378" r:id="rId1219" display="http://pbs.twimg.com/profile_images/975665650860417024/dHyH5taf_normal.jpg"/>
    <hyperlink ref="F379" r:id="rId1220" display="http://pbs.twimg.com/profile_images/657050590883635201/epX3FB0A_normal.jpg"/>
    <hyperlink ref="F380" r:id="rId1221" display="http://pbs.twimg.com/profile_images/1056645660492120069/TW6F3AZ2_normal.jpg"/>
    <hyperlink ref="F381" r:id="rId1222" display="http://pbs.twimg.com/profile_images/417223172362993664/brCWcBGt_normal.jpeg"/>
    <hyperlink ref="F382" r:id="rId1223" display="http://pbs.twimg.com/profile_images/1068849337025867776/jM_sL3VH_normal.jpg"/>
    <hyperlink ref="F383" r:id="rId1224" display="http://abs.twimg.com/sticky/default_profile_images/default_profile_normal.png"/>
    <hyperlink ref="F384" r:id="rId1225" display="http://pbs.twimg.com/profile_images/1082745867550027776/tiXShKuA_normal.jpg"/>
    <hyperlink ref="F385" r:id="rId1226" display="http://pbs.twimg.com/profile_images/1080799262340833280/QWFRPv0m_normal.jpg"/>
    <hyperlink ref="F386" r:id="rId1227" display="http://pbs.twimg.com/profile_images/726888580178579456/2f2nP8rQ_normal.jpg"/>
    <hyperlink ref="F387" r:id="rId1228" display="http://pbs.twimg.com/profile_images/878715391333236737/UAJUTwY8_normal.jpg"/>
    <hyperlink ref="F388" r:id="rId1229" display="http://pbs.twimg.com/profile_images/941086106241482752/ZSV0Zxit_normal.jpg"/>
    <hyperlink ref="F389" r:id="rId1230" display="http://pbs.twimg.com/profile_images/1083615837431287809/Ve5jgpRy_normal.jpg"/>
    <hyperlink ref="F390" r:id="rId1231" display="http://pbs.twimg.com/profile_images/966894822794522624/voRCZaiI_normal.jpg"/>
    <hyperlink ref="F391" r:id="rId1232" display="http://abs.twimg.com/sticky/default_profile_images/default_profile_normal.png"/>
    <hyperlink ref="F392" r:id="rId1233" display="http://pbs.twimg.com/profile_images/787408394487554048/G8_Ma_72_normal.jpg"/>
    <hyperlink ref="F393" r:id="rId1234" display="http://pbs.twimg.com/profile_images/1073925241997451265/CVXMhyNb_normal.jpg"/>
    <hyperlink ref="F394" r:id="rId1235" display="http://pbs.twimg.com/profile_images/1202554348/P2160252_2_normal.jpg"/>
    <hyperlink ref="F395" r:id="rId1236" display="http://pbs.twimg.com/profile_images/1072095503507017730/DHqjaOJG_normal.jpg"/>
    <hyperlink ref="F396" r:id="rId1237" display="http://pbs.twimg.com/profile_images/1058034898487758848/1a545-Z1_normal.jpg"/>
    <hyperlink ref="F397" r:id="rId1238" display="http://pbs.twimg.com/profile_images/854375868545683456/t3hjwey4_normal.jpg"/>
    <hyperlink ref="F398" r:id="rId1239" display="http://pbs.twimg.com/profile_images/688118012977664001/Kpn-gpOW_normal.jpg"/>
    <hyperlink ref="F399" r:id="rId1240" display="http://pbs.twimg.com/profile_images/881726533878124544/h6LyUme9_normal.jpg"/>
    <hyperlink ref="F400" r:id="rId1241" display="http://pbs.twimg.com/profile_images/2096085084/IMG00218-20120411-1529_normal.jpg"/>
    <hyperlink ref="F401" r:id="rId1242" display="http://pbs.twimg.com/profile_images/975372476489203713/Xd2gotEp_normal.jpg"/>
    <hyperlink ref="F402" r:id="rId1243" display="http://pbs.twimg.com/profile_images/869661670725099520/5nFP8KBJ_normal.jpg"/>
    <hyperlink ref="F403" r:id="rId1244" display="http://abs.twimg.com/sticky/default_profile_images/default_profile_normal.png"/>
    <hyperlink ref="F404" r:id="rId1245" display="http://pbs.twimg.com/profile_images/544589751693496320/Tx2zw80j_normal.jpeg"/>
    <hyperlink ref="F405" r:id="rId1246" display="http://pbs.twimg.com/profile_images/1013119850422546432/DaEEzbAb_normal.jpg"/>
    <hyperlink ref="F406" r:id="rId1247" display="http://pbs.twimg.com/profile_images/975862319195611136/UZrvV3Qr_normal.jpg"/>
    <hyperlink ref="F407" r:id="rId1248" display="http://pbs.twimg.com/profile_images/1080043248020684800/74Q9qB1Y_normal.jpg"/>
    <hyperlink ref="F408" r:id="rId1249" display="http://pbs.twimg.com/profile_images/1021234915092807680/Jjxtb4AI_normal.jpg"/>
    <hyperlink ref="F409" r:id="rId1250" display="http://pbs.twimg.com/profile_images/1084608807291052032/qkUqPczd_normal.jpg"/>
    <hyperlink ref="F410" r:id="rId1251" display="http://pbs.twimg.com/profile_images/1058208450998611968/xYxshaMx_normal.jpg"/>
    <hyperlink ref="F411" r:id="rId1252" display="http://pbs.twimg.com/profile_images/378800000105803358/58b06c6748ccde67921c1646582d3894_normal.png"/>
    <hyperlink ref="F412" r:id="rId1253" display="http://pbs.twimg.com/profile_images/1054768222782676992/7cnNtrej_normal.jpg"/>
    <hyperlink ref="F413" r:id="rId1254" display="http://pbs.twimg.com/profile_images/902536834521079808/I4qRyBYP_normal.jpg"/>
    <hyperlink ref="F414" r:id="rId1255" display="http://pbs.twimg.com/profile_images/1020276839544074240/JWExf3JO_normal.jpg"/>
    <hyperlink ref="F415" r:id="rId1256" display="http://pbs.twimg.com/profile_images/486537985328816131/vbUuL_zm_normal.jpeg"/>
    <hyperlink ref="F416" r:id="rId1257" display="http://pbs.twimg.com/profile_images/905109789717303296/KB3aL5K4_normal.jpg"/>
    <hyperlink ref="F417" r:id="rId1258" display="http://pbs.twimg.com/profile_images/906632851898204161/V0ZXueA5_normal.jpg"/>
    <hyperlink ref="F418" r:id="rId1259" display="http://pbs.twimg.com/profile_images/705995541818245120/FPyXTwvC_normal.jpg"/>
    <hyperlink ref="F419" r:id="rId1260" display="http://pbs.twimg.com/profile_images/746100398654529536/JW0RKLuQ_normal.jpg"/>
    <hyperlink ref="F420" r:id="rId1261" display="http://pbs.twimg.com/profile_images/964936138627731461/PkIpI038_normal.jpg"/>
    <hyperlink ref="F421" r:id="rId1262" display="http://pbs.twimg.com/profile_images/775379884155764736/8xnDvA5b_normal.jpg"/>
    <hyperlink ref="F422" r:id="rId1263" display="http://pbs.twimg.com/profile_images/1084559613851140096/S8TJWPJo_normal.jpg"/>
    <hyperlink ref="F423" r:id="rId1264" display="http://pbs.twimg.com/profile_images/996197401772806145/AAT83xmU_normal.jpg"/>
    <hyperlink ref="F424" r:id="rId1265" display="http://pbs.twimg.com/profile_images/734266529357778945/LjKPZ2Gv_normal.jpg"/>
    <hyperlink ref="F425" r:id="rId1266" display="http://pbs.twimg.com/profile_images/644305633223708672/c2BLjcvy_normal.jpg"/>
    <hyperlink ref="F426" r:id="rId1267" display="http://pbs.twimg.com/profile_images/500673093820747776/PBTDdiZj_normal.jpeg"/>
    <hyperlink ref="F427" r:id="rId1268" display="http://pbs.twimg.com/profile_images/1082690827439136769/W_AY80wR_normal.jpg"/>
    <hyperlink ref="F428" r:id="rId1269" display="http://pbs.twimg.com/profile_images/863890473244532737/mcPaWbtw_normal.jpg"/>
    <hyperlink ref="F429" r:id="rId1270" display="http://pbs.twimg.com/profile_images/1002242470367789056/bsn1gW-A_normal.jpg"/>
    <hyperlink ref="F430" r:id="rId1271" display="http://abs.twimg.com/sticky/default_profile_images/default_profile_normal.png"/>
    <hyperlink ref="F431" r:id="rId1272" display="http://pbs.twimg.com/profile_images/1867311678/0_normal.jpg"/>
    <hyperlink ref="F432" r:id="rId1273" display="http://pbs.twimg.com/profile_images/941807338171777025/PRP6vwDq_normal.jpg"/>
    <hyperlink ref="F433" r:id="rId1274" display="http://pbs.twimg.com/profile_images/1072149714869645314/73V1p-KI_normal.jpg"/>
    <hyperlink ref="F434" r:id="rId1275" display="http://pbs.twimg.com/profile_images/992435770211389441/ZEfOYgIW_normal.jpg"/>
    <hyperlink ref="F435" r:id="rId1276" display="http://pbs.twimg.com/profile_images/2874038290/77c8a430d1cc0aee5499337b209f2a75_normal.jpeg"/>
    <hyperlink ref="F436" r:id="rId1277" display="http://pbs.twimg.com/profile_images/957661295712456704/0neq5QsI_normal.jpg"/>
    <hyperlink ref="AX3" r:id="rId1278" display="https://twitter.com/janetadama"/>
    <hyperlink ref="AX4" r:id="rId1279" display="https://twitter.com/crbuildpeace"/>
    <hyperlink ref="AX5" r:id="rId1280" display="https://twitter.com/anastunya"/>
    <hyperlink ref="AX6" r:id="rId1281" display="https://twitter.com/bridgetthenwood"/>
    <hyperlink ref="AX7" r:id="rId1282" display="https://twitter.com/colemanlowndes"/>
    <hyperlink ref="AX8" r:id="rId1283" display="https://twitter.com/voxdotcom"/>
    <hyperlink ref="AX9" r:id="rId1284" display="https://twitter.com/tufkaa"/>
    <hyperlink ref="AX10" r:id="rId1285" display="https://twitter.com/dietsq"/>
    <hyperlink ref="AX11" r:id="rId1286" display="https://twitter.com/hambibleibt"/>
    <hyperlink ref="AX12" r:id="rId1287" display="https://twitter.com/chaos_im_blut"/>
    <hyperlink ref="AX13" r:id="rId1288" display="https://twitter.com/seidenstrasse"/>
    <hyperlink ref="AX14" r:id="rId1289" display="https://twitter.com/burek54484321"/>
    <hyperlink ref="AX15" r:id="rId1290" display="https://twitter.com/reginajacobs67"/>
    <hyperlink ref="AX16" r:id="rId1291" display="https://twitter.com/komet81"/>
    <hyperlink ref="AX17" r:id="rId1292" display="https://twitter.com/drummercindy"/>
    <hyperlink ref="AX18" r:id="rId1293" display="https://twitter.com/pondonpdch"/>
    <hyperlink ref="AX19" r:id="rId1294" display="https://twitter.com/prevgenocide"/>
    <hyperlink ref="AX20" r:id="rId1295" display="https://twitter.com/cruzza5"/>
    <hyperlink ref="AX21" r:id="rId1296" display="https://twitter.com/earth_riot"/>
    <hyperlink ref="AX22" r:id="rId1297" display="https://twitter.com/bulgarell1mauro"/>
    <hyperlink ref="AX23" r:id="rId1298" display="https://twitter.com/un_clima"/>
    <hyperlink ref="AX24" r:id="rId1299" display="https://twitter.com/alainrobert44"/>
    <hyperlink ref="AX25" r:id="rId1300" display="https://twitter.com/franckytrichet"/>
    <hyperlink ref="AX26" r:id="rId1301" display="https://twitter.com/arnaudpasquer"/>
    <hyperlink ref="AX27" r:id="rId1302" display="https://twitter.com/dancaud"/>
    <hyperlink ref="AX28" r:id="rId1303" display="https://twitter.com/localdataco"/>
    <hyperlink ref="AX29" r:id="rId1304" display="https://twitter.com/michaelweedon"/>
    <hyperlink ref="AX30" r:id="rId1305" display="https://twitter.com/ancomdrsucy"/>
    <hyperlink ref="AX31" r:id="rId1306" display="https://twitter.com/phawin70197122"/>
    <hyperlink ref="AX32" r:id="rId1307" display="https://twitter.com/amzoltai"/>
    <hyperlink ref="AX33" r:id="rId1308" display="https://twitter.com/ajenglish"/>
    <hyperlink ref="AX34" r:id="rId1309" display="https://twitter.com/roya19"/>
    <hyperlink ref="AX35" r:id="rId1310" display="https://twitter.com/yoav19"/>
    <hyperlink ref="AX36" r:id="rId1311" display="https://twitter.com/palimetakis"/>
    <hyperlink ref="AX37" r:id="rId1312" display="https://twitter.com/umustbe"/>
    <hyperlink ref="AX38" r:id="rId1313" display="https://twitter.com/bernardreynau11"/>
    <hyperlink ref="AX39" r:id="rId1314" display="https://twitter.com/chlechevalier"/>
    <hyperlink ref="AX40" r:id="rId1315" display="https://twitter.com/michmich650"/>
    <hyperlink ref="AX41" r:id="rId1316" display="https://twitter.com/padre_pio"/>
    <hyperlink ref="AX42" r:id="rId1317" display="https://twitter.com/michel_goya"/>
    <hyperlink ref="AX43" r:id="rId1318" display="https://twitter.com/everywordid911"/>
    <hyperlink ref="AX44" r:id="rId1319" display="https://twitter.com/tanstaafl_muc"/>
    <hyperlink ref="AX45" r:id="rId1320" display="https://twitter.com/dutertetet"/>
    <hyperlink ref="AX46" r:id="rId1321" display="https://twitter.com/liberalstbg"/>
    <hyperlink ref="AX47" r:id="rId1322" display="https://twitter.com/no_businesshere"/>
    <hyperlink ref="AX48" r:id="rId1323" display="https://twitter.com/intellipus"/>
    <hyperlink ref="AX49" r:id="rId1324" display="https://twitter.com/militarytalking"/>
    <hyperlink ref="AX50" r:id="rId1325" display="https://twitter.com/simonplatman"/>
    <hyperlink ref="AX51" r:id="rId1326" display="https://twitter.com/shadilayfive"/>
    <hyperlink ref="AX52" r:id="rId1327" display="https://twitter.com/mintymurderer"/>
    <hyperlink ref="AX53" r:id="rId1328" display="https://twitter.com/mediumdigi"/>
    <hyperlink ref="AX54" r:id="rId1329" display="https://twitter.com/shlomo_gordon"/>
    <hyperlink ref="AX55" r:id="rId1330" display="https://twitter.com/baeticus007"/>
    <hyperlink ref="AX56" r:id="rId1331" display="https://twitter.com/kthopkins"/>
    <hyperlink ref="AX57" r:id="rId1332" display="https://twitter.com/slicktrick14"/>
    <hyperlink ref="AX58" r:id="rId1333" display="https://twitter.com/harald_zierock"/>
    <hyperlink ref="AX59" r:id="rId1334" display="https://twitter.com/gprab"/>
    <hyperlink ref="AX60" r:id="rId1335" display="https://twitter.com/rhiz0me_"/>
    <hyperlink ref="AX61" r:id="rId1336" display="https://twitter.com/micropolitiques"/>
    <hyperlink ref="AX62" r:id="rId1337" display="https://twitter.com/convergencesd"/>
    <hyperlink ref="AX63" r:id="rId1338" display="https://twitter.com/cortegedetete"/>
    <hyperlink ref="AX64" r:id="rId1339" display="https://twitter.com/nouwaon"/>
    <hyperlink ref="AX65" r:id="rId1340" display="https://twitter.com/moog5hur1"/>
    <hyperlink ref="AX66" r:id="rId1341" display="https://twitter.com/defendrehabiter"/>
    <hyperlink ref="AX67" r:id="rId1342" display="https://twitter.com/simonecoquillet"/>
    <hyperlink ref="AX68" r:id="rId1343" display="https://twitter.com/pinar_selek"/>
    <hyperlink ref="AX69" r:id="rId1344" display="https://twitter.com/sounail"/>
    <hyperlink ref="AX70" r:id="rId1345" display="https://twitter.com/coordjeunesbdx"/>
    <hyperlink ref="AX71" r:id="rId1346" display="https://twitter.com/rouendanslarue"/>
    <hyperlink ref="AX72" r:id="rId1347" display="https://twitter.com/tugduald56"/>
    <hyperlink ref="AX73" r:id="rId1348" display="https://twitter.com/mg_saga"/>
    <hyperlink ref="AX74" r:id="rId1349" display="https://twitter.com/drmartyufml"/>
    <hyperlink ref="AX75" r:id="rId1350" display="https://twitter.com/milkamins"/>
    <hyperlink ref="AX76" r:id="rId1351" display="https://twitter.com/pbadaboum"/>
    <hyperlink ref="AX77" r:id="rId1352" display="https://twitter.com/grosdino76"/>
    <hyperlink ref="AX78" r:id="rId1353" display="https://twitter.com/jeandodroyer"/>
    <hyperlink ref="AX79" r:id="rId1354" display="https://twitter.com/beccabluesky"/>
    <hyperlink ref="AX80" r:id="rId1355" display="https://twitter.com/bdoketu"/>
    <hyperlink ref="AX81" r:id="rId1356" display="https://twitter.com/tulukaruq"/>
    <hyperlink ref="AX82" r:id="rId1357" display="https://twitter.com/ultromarin"/>
    <hyperlink ref="AX83" r:id="rId1358" display="https://twitter.com/lentaruofficial"/>
    <hyperlink ref="AX84" r:id="rId1359" display="https://twitter.com/flat_green"/>
    <hyperlink ref="AX85" r:id="rId1360" display="https://twitter.com/sangdrag"/>
    <hyperlink ref="AX86" r:id="rId1361" display="https://twitter.com/stratfor"/>
    <hyperlink ref="AX87" r:id="rId1362" display="https://twitter.com/timesofisrael"/>
    <hyperlink ref="AX88" r:id="rId1363" display="https://twitter.com/deven_intel"/>
    <hyperlink ref="AX89" r:id="rId1364" display="https://twitter.com/ndh_j_m_f"/>
    <hyperlink ref="AX90" r:id="rId1365" display="https://twitter.com/al_haafez"/>
    <hyperlink ref="AX91" r:id="rId1366" display="https://twitter.com/darwin1800"/>
    <hyperlink ref="AX92" r:id="rId1367" display="https://twitter.com/mcfaul"/>
    <hyperlink ref="AX93" r:id="rId1368" display="https://twitter.com/marilyncapps"/>
    <hyperlink ref="AX94" r:id="rId1369" display="https://twitter.com/sonjamcdaniel94"/>
    <hyperlink ref="AX95" r:id="rId1370" display="https://twitter.com/kennethlipp"/>
    <hyperlink ref="AX96" r:id="rId1371" display="https://twitter.com/lookingsomenews"/>
    <hyperlink ref="AX97" r:id="rId1372" display="https://twitter.com/stuartpb"/>
    <hyperlink ref="AX98" r:id="rId1373" display="https://twitter.com/seanmaciel"/>
    <hyperlink ref="AX99" r:id="rId1374" display="https://twitter.com/d_v_d_xl_y"/>
    <hyperlink ref="AX100" r:id="rId1375" display="https://twitter.com/howelljohn"/>
    <hyperlink ref="AX101" r:id="rId1376" display="https://twitter.com/nickmacpherson2"/>
    <hyperlink ref="AX102" r:id="rId1377" display="https://twitter.com/elidayid"/>
    <hyperlink ref="AX103" r:id="rId1378" display="https://twitter.com/waleadeboy"/>
    <hyperlink ref="AX104" r:id="rId1379" display="https://twitter.com/wilkesliberty45"/>
    <hyperlink ref="AX105" r:id="rId1380" display="https://twitter.com/russiainsider"/>
    <hyperlink ref="AX106" r:id="rId1381" display="https://twitter.com/jakekoren"/>
    <hyperlink ref="AX107" r:id="rId1382" display="https://twitter.com/marclamonthill"/>
    <hyperlink ref="AX108" r:id="rId1383" display="https://twitter.com/m_gael"/>
    <hyperlink ref="AX109" r:id="rId1384" display="https://twitter.com/_riffraff_"/>
    <hyperlink ref="AX110" r:id="rId1385" display="https://twitter.com/changdesbois"/>
    <hyperlink ref="AX111" r:id="rId1386" display="https://twitter.com/melbapeach_"/>
    <hyperlink ref="AX112" r:id="rId1387" display="https://twitter.com/civis_ryais"/>
    <hyperlink ref="AX113" r:id="rId1388" display="https://twitter.com/asprudhomme"/>
    <hyperlink ref="AX114" r:id="rId1389" display="https://twitter.com/marieprs3"/>
    <hyperlink ref="AX115" r:id="rId1390" display="https://twitter.com/rankovickrnic"/>
    <hyperlink ref="AX116" r:id="rId1391" display="https://twitter.com/mfakosovo"/>
    <hyperlink ref="AX117" r:id="rId1392" display="https://twitter.com/lapin47"/>
    <hyperlink ref="AX118" r:id="rId1393" display="https://twitter.com/lylybriscoe"/>
    <hyperlink ref="AX119" r:id="rId1394" display="https://twitter.com/duanebratt"/>
    <hyperlink ref="AX120" r:id="rId1395" display="https://twitter.com/raspishake"/>
    <hyperlink ref="AX121" r:id="rId1396" display="https://twitter.com/bt_hampton"/>
    <hyperlink ref="AX122" r:id="rId1397" display="https://twitter.com/jeanpie85985247"/>
    <hyperlink ref="AX123" r:id="rId1398" display="https://twitter.com/geotecniaonline"/>
    <hyperlink ref="AX124" r:id="rId1399" display="https://twitter.com/mrgdeviaje"/>
    <hyperlink ref="AX125" r:id="rId1400" display="https://twitter.com/jackieo1066"/>
    <hyperlink ref="AX126" r:id="rId1401" display="https://twitter.com/newschambers"/>
    <hyperlink ref="AX127" r:id="rId1402" display="https://twitter.com/vantomas2"/>
    <hyperlink ref="AX128" r:id="rId1403" display="https://twitter.com/hansell_dave"/>
    <hyperlink ref="AX129" r:id="rId1404" display="https://twitter.com/lewisno1fan"/>
    <hyperlink ref="AX130" r:id="rId1405" display="https://twitter.com/charseitz"/>
    <hyperlink ref="AX131" r:id="rId1406" display="https://twitter.com/rolandabiar"/>
    <hyperlink ref="AX132" r:id="rId1407" display="https://twitter.com/cmgrenoble"/>
    <hyperlink ref="AX133" r:id="rId1408" display="https://twitter.com/j_soldeville"/>
    <hyperlink ref="AX134" r:id="rId1409" display="https://twitter.com/presscoreca"/>
    <hyperlink ref="AX135" r:id="rId1410" display="https://twitter.com/eyegloarts"/>
    <hyperlink ref="AX136" r:id="rId1411" display="https://twitter.com/jasonmcloughli3"/>
    <hyperlink ref="AX137" r:id="rId1412" display="https://twitter.com/nicholaswatt"/>
    <hyperlink ref="AX138" r:id="rId1413" display="https://twitter.com/bbcnewsnight"/>
    <hyperlink ref="AX139" r:id="rId1414" display="https://twitter.com/agentndn"/>
    <hyperlink ref="AX140" r:id="rId1415" display="https://twitter.com/janephilpott"/>
    <hyperlink ref="AX141" r:id="rId1416" display="https://twitter.com/nolore"/>
    <hyperlink ref="AX142" r:id="rId1417" display="https://twitter.com/veldoncoburn"/>
    <hyperlink ref="AX143" r:id="rId1418" display="https://twitter.com/angrypirate42"/>
    <hyperlink ref="AX144" r:id="rId1419" display="https://twitter.com/nighttweeter1"/>
    <hyperlink ref="AX145" r:id="rId1420" display="https://twitter.com/mercedescassid3"/>
    <hyperlink ref="AX146" r:id="rId1421" display="https://twitter.com/canalib4"/>
    <hyperlink ref="AX147" r:id="rId1422" display="https://twitter.com/lawson_sv"/>
    <hyperlink ref="AX148" r:id="rId1423" display="https://twitter.com/sigvateide"/>
    <hyperlink ref="AX149" r:id="rId1424" display="https://twitter.com/skuits"/>
    <hyperlink ref="AX150" r:id="rId1425" display="https://twitter.com/yaxl_to"/>
    <hyperlink ref="AX151" r:id="rId1426" display="https://twitter.com/michel04091956"/>
    <hyperlink ref="AX152" r:id="rId1427" display="https://twitter.com/youtube"/>
    <hyperlink ref="AX153" r:id="rId1428" display="https://twitter.com/thankeveryword"/>
    <hyperlink ref="AX154" r:id="rId1429" display="https://twitter.com/willgalladryn"/>
    <hyperlink ref="AX155" r:id="rId1430" display="https://twitter.com/fckeveryword"/>
    <hyperlink ref="AX156" r:id="rId1431" display="https://twitter.com/mektronik"/>
    <hyperlink ref="AX157" r:id="rId1432" display="https://twitter.com/deepgreenresist"/>
    <hyperlink ref="AX158" r:id="rId1433" display="https://twitter.com/stopfossfuels"/>
    <hyperlink ref="AX159" r:id="rId1434" display="https://twitter.com/kathanger"/>
    <hyperlink ref="AX160" r:id="rId1435" display="https://twitter.com/mountairmedia"/>
    <hyperlink ref="AX161" r:id="rId1436" display="https://twitter.com/juzwik"/>
    <hyperlink ref="AX162" r:id="rId1437" display="https://twitter.com/compostosaurus"/>
    <hyperlink ref="AX163" r:id="rId1438" display="https://twitter.com/kbmasis"/>
    <hyperlink ref="AX164" r:id="rId1439" display="https://twitter.com/tacituspublius"/>
    <hyperlink ref="AX165" r:id="rId1440" display="https://twitter.com/suhaib_zafar"/>
    <hyperlink ref="AX166" r:id="rId1441" display="https://twitter.com/guidauria"/>
    <hyperlink ref="AX167" r:id="rId1442" display="https://twitter.com/exclaimsalot"/>
    <hyperlink ref="AX168" r:id="rId1443" display="https://twitter.com/sonorandreamer"/>
    <hyperlink ref="AX169" r:id="rId1444" display="https://twitter.com/degrees105"/>
    <hyperlink ref="AX170" r:id="rId1445" display="https://twitter.com/wmyb_007"/>
    <hyperlink ref="AX171" r:id="rId1446" display="https://twitter.com/engelstad_b"/>
    <hyperlink ref="AX172" r:id="rId1447" display="https://twitter.com/historylvrsclub"/>
    <hyperlink ref="AX173" r:id="rId1448" display="https://twitter.com/siscakid"/>
    <hyperlink ref="AX174" r:id="rId1449" display="https://twitter.com/johnastewart7"/>
    <hyperlink ref="AX175" r:id="rId1450" display="https://twitter.com/labourstartcanf"/>
    <hyperlink ref="AX176" r:id="rId1451" display="https://twitter.com/dblackadder"/>
    <hyperlink ref="AX177" r:id="rId1452" display="https://twitter.com/ignatiusweeks"/>
    <hyperlink ref="AX178" r:id="rId1453" display="https://twitter.com/3world_wide"/>
    <hyperlink ref="AX179" r:id="rId1454" display="https://twitter.com/giheme"/>
    <hyperlink ref="AX180" r:id="rId1455" display="https://twitter.com/ari_cgqdi"/>
    <hyperlink ref="AX181" r:id="rId1456" display="https://twitter.com/ardesfr"/>
    <hyperlink ref="AX182" r:id="rId1457" display="https://twitter.com/zoomsakill95"/>
    <hyperlink ref="AX183" r:id="rId1458" display="https://twitter.com/eidfabien"/>
    <hyperlink ref="AX184" r:id="rId1459" display="https://twitter.com/diogenedarc"/>
    <hyperlink ref="AX185" r:id="rId1460" display="https://twitter.com/ned82100"/>
    <hyperlink ref="AX186" r:id="rId1461" display="https://twitter.com/mep777paradiso"/>
    <hyperlink ref="AX187" r:id="rId1462" display="https://twitter.com/foreverpeace12"/>
    <hyperlink ref="AX188" r:id="rId1463" display="https://twitter.com/jwahran"/>
    <hyperlink ref="AX189" r:id="rId1464" display="https://twitter.com/femme_insolente"/>
    <hyperlink ref="AX190" r:id="rId1465" display="https://twitter.com/manzssa"/>
    <hyperlink ref="AX191" r:id="rId1466" display="https://twitter.com/prettybboy68"/>
    <hyperlink ref="AX192" r:id="rId1467" display="https://twitter.com/misternostro"/>
    <hyperlink ref="AX193" r:id="rId1468" display="https://twitter.com/bechalah1"/>
    <hyperlink ref="AX194" r:id="rId1469" display="https://twitter.com/selcuk000001"/>
    <hyperlink ref="AX195" r:id="rId1470" display="https://twitter.com/tantemaguy"/>
    <hyperlink ref="AX196" r:id="rId1471" display="https://twitter.com/emktintin"/>
    <hyperlink ref="AX197" r:id="rId1472" display="https://twitter.com/geek_palestine"/>
    <hyperlink ref="AX198" r:id="rId1473" display="https://twitter.com/lanebatey2"/>
    <hyperlink ref="AX199" r:id="rId1474" display="https://twitter.com/racistsi"/>
    <hyperlink ref="AX200" r:id="rId1475" display="https://twitter.com/mariusfenden"/>
    <hyperlink ref="AX201" r:id="rId1476" display="https://twitter.com/michelisrael23"/>
    <hyperlink ref="AX202" r:id="rId1477" display="https://twitter.com/redouane_eagle"/>
    <hyperlink ref="AX203" r:id="rId1478" display="https://twitter.com/beccaelkaim"/>
    <hyperlink ref="AX204" r:id="rId1479" display="https://twitter.com/loureed881"/>
    <hyperlink ref="AX205" r:id="rId1480" display="https://twitter.com/ex_catho"/>
    <hyperlink ref="AX206" r:id="rId1481" display="https://twitter.com/empereursalvini"/>
    <hyperlink ref="AX207" r:id="rId1482" display="https://twitter.com/galland73217169"/>
    <hyperlink ref="AX208" r:id="rId1483" display="https://twitter.com/rafarasha1"/>
    <hyperlink ref="AX209" r:id="rId1484" display="https://twitter.com/django357"/>
    <hyperlink ref="AX210" r:id="rId1485" display="https://twitter.com/coeurdecharbon"/>
    <hyperlink ref="AX211" r:id="rId1486" display="https://twitter.com/dd_djamila"/>
    <hyperlink ref="AX212" r:id="rId1487" display="https://twitter.com/orfsee"/>
    <hyperlink ref="AX213" r:id="rId1488" display="https://twitter.com/chaouki52021804"/>
    <hyperlink ref="AX214" r:id="rId1489" display="https://twitter.com/barneyst1ns0n"/>
    <hyperlink ref="AX215" r:id="rId1490" display="https://twitter.com/dalton_alain"/>
    <hyperlink ref="AX216" r:id="rId1491" display="https://twitter.com/tinord59"/>
    <hyperlink ref="AX217" r:id="rId1492" display="https://twitter.com/tiaraspa"/>
    <hyperlink ref="AX218" r:id="rId1493" display="https://twitter.com/rigolosalaf"/>
    <hyperlink ref="AX219" r:id="rId1494" display="https://twitter.com/planetecherie"/>
    <hyperlink ref="AX220" r:id="rId1495" display="https://twitter.com/cgloupier"/>
    <hyperlink ref="AX221" r:id="rId1496" display="https://twitter.com/jeanbap53945404"/>
    <hyperlink ref="AX222" r:id="rId1497" display="https://twitter.com/bougazzis"/>
    <hyperlink ref="AX223" r:id="rId1498" display="https://twitter.com/thierry_1409"/>
    <hyperlink ref="AX224" r:id="rId1499" display="https://twitter.com/raniallk"/>
    <hyperlink ref="AX225" r:id="rId1500" display="https://twitter.com/asrafnath"/>
    <hyperlink ref="AX226" r:id="rId1501" display="https://twitter.com/jrtwatter"/>
    <hyperlink ref="AX227" r:id="rId1502" display="https://twitter.com/aoc"/>
    <hyperlink ref="AX228" r:id="rId1503" display="https://twitter.com/excell5"/>
    <hyperlink ref="AX229" r:id="rId1504" display="https://twitter.com/gavinwilliamson"/>
    <hyperlink ref="AX230" r:id="rId1505" display="https://twitter.com/politicsbloke"/>
    <hyperlink ref="AX231" r:id="rId1506" display="https://twitter.com/azuretone"/>
    <hyperlink ref="AX232" r:id="rId1507" display="https://twitter.com/hateisfutile"/>
    <hyperlink ref="AX233" r:id="rId1508" display="https://twitter.com/nantes_revoltee"/>
    <hyperlink ref="AX234" r:id="rId1509" display="https://twitter.com/iboehler"/>
    <hyperlink ref="AX235" r:id="rId1510" display="https://twitter.com/stabledoorz"/>
    <hyperlink ref="AX236" r:id="rId1511" display="https://twitter.com/bernardvachon1"/>
    <hyperlink ref="AX237" r:id="rId1512" display="https://twitter.com/compublics"/>
    <hyperlink ref="AX238" r:id="rId1513" display="https://twitter.com/fabienbazin"/>
    <hyperlink ref="AX239" r:id="rId1514" display="https://twitter.com/dupouvoirdachat"/>
    <hyperlink ref="AX240" r:id="rId1515" display="https://twitter.com/kairosneige"/>
    <hyperlink ref="AX241" r:id="rId1516" display="https://twitter.com/nevabelle"/>
    <hyperlink ref="AX242" r:id="rId1517" display="https://twitter.com/cedricszabo"/>
    <hyperlink ref="AX243" r:id="rId1518" display="https://twitter.com/c"/>
    <hyperlink ref="AX244" r:id="rId1519" display="https://twitter.com/mounir"/>
    <hyperlink ref="AX245" r:id="rId1520" display="https://twitter.com/agencenumerique"/>
    <hyperlink ref="AX246" r:id="rId1521" display="https://twitter.com/minsolisante"/>
    <hyperlink ref="AX247" r:id="rId1522" display="https://twitter.com/salondesmaires"/>
    <hyperlink ref="AX248" r:id="rId1523" display="https://twitter.com/h4dev"/>
    <hyperlink ref="AX249" r:id="rId1524" display="https://twitter.com/hazansteph"/>
    <hyperlink ref="AX250" r:id="rId1525" display="https://twitter.com/pierretraineau"/>
    <hyperlink ref="AX251" r:id="rId1526" display="https://twitter.com/charlootteto"/>
    <hyperlink ref="AX252" r:id="rId1527" display="https://twitter.com/emmaubon"/>
    <hyperlink ref="AX253" r:id="rId1528" display="https://twitter.com/benmurraybruce"/>
    <hyperlink ref="AX254" r:id="rId1529" display="https://twitter.com/fenskenick"/>
    <hyperlink ref="AX255" r:id="rId1530" display="https://twitter.com/abdoulayesouk10"/>
    <hyperlink ref="AX256" r:id="rId1531" display="https://twitter.com/sboubeye"/>
    <hyperlink ref="AX257" r:id="rId1532" display="https://twitter.com/ibra_ansary"/>
    <hyperlink ref="AX258" r:id="rId1533" display="https://twitter.com/juniorprevost"/>
    <hyperlink ref="AX259" r:id="rId1534" display="https://twitter.com/chevryyouri"/>
    <hyperlink ref="AX260" r:id="rId1535" display="https://twitter.com/frantzduval"/>
    <hyperlink ref="AX261" r:id="rId1536" display="https://twitter.com/thony_baby"/>
    <hyperlink ref="AX262" r:id="rId1537" display="https://twitter.com/gouvmali"/>
    <hyperlink ref="AX263" r:id="rId1538" display="https://twitter.com/sangare1888"/>
    <hyperlink ref="AX264" r:id="rId1539" display="https://twitter.com/iluvhaiti"/>
    <hyperlink ref="AX265" r:id="rId1540" display="https://twitter.com/billystsurin"/>
    <hyperlink ref="AX266" r:id="rId1541" display="https://twitter.com/echosmedias"/>
    <hyperlink ref="AX267" r:id="rId1542" display="https://twitter.com/gatte_l"/>
    <hyperlink ref="AX268" r:id="rId1543" display="https://twitter.com/olesty"/>
    <hyperlink ref="AX269" r:id="rId1544" display="https://twitter.com/candiscallison"/>
    <hyperlink ref="AX270" r:id="rId1545" display="https://twitter.com/trevor_jang"/>
    <hyperlink ref="AX271" r:id="rId1546" display="https://twitter.com/walkinginaustin"/>
    <hyperlink ref="AX272" r:id="rId1547" display="https://twitter.com/charlesmenzies"/>
    <hyperlink ref="AX273" r:id="rId1548" display="https://twitter.com/indigifem"/>
    <hyperlink ref="AX274" r:id="rId1549" display="https://twitter.com/_against_empire"/>
    <hyperlink ref="AX275" r:id="rId1550" display="https://twitter.com/myteathyme"/>
    <hyperlink ref="AX276" r:id="rId1551" display="https://twitter.com/victorwaiyinlam"/>
    <hyperlink ref="AX277" r:id="rId1552" display="https://twitter.com/pieglue"/>
    <hyperlink ref="AX278" r:id="rId1553" display="https://twitter.com/brennaowen"/>
    <hyperlink ref="AX279" r:id="rId1554" display="https://twitter.com/xrebelcanada"/>
    <hyperlink ref="AX280" r:id="rId1555" display="https://twitter.com/diagnosticchick"/>
    <hyperlink ref="AX281" r:id="rId1556" display="https://twitter.com/brad_burgen"/>
    <hyperlink ref="AX282" r:id="rId1557" display="https://twitter.com/nielekane"/>
    <hyperlink ref="AX283" r:id="rId1558" display="https://twitter.com/actorlbd"/>
    <hyperlink ref="AX284" r:id="rId1559" display="https://twitter.com/ccwwfoundation"/>
    <hyperlink ref="AX285" r:id="rId1560" display="https://twitter.com/maximebernier"/>
    <hyperlink ref="AX286" r:id="rId1561" display="https://twitter.com/denyse_hayward"/>
    <hyperlink ref="AX287" r:id="rId1562" display="https://twitter.com/gindaanis"/>
    <hyperlink ref="AX288" r:id="rId1563" display="https://twitter.com/cuntext"/>
    <hyperlink ref="AX289" r:id="rId1564" display="https://twitter.com/canadianlefty"/>
    <hyperlink ref="AX290" r:id="rId1565" display="https://twitter.com/ukudigada"/>
    <hyperlink ref="AX291" r:id="rId1566" display="https://twitter.com/princesslucaj"/>
    <hyperlink ref="AX292" r:id="rId1567" display="https://twitter.com/mediaindigena"/>
    <hyperlink ref="AX293" r:id="rId1568" display="https://twitter.com/slignot"/>
    <hyperlink ref="AX294" r:id="rId1569" display="https://twitter.com/auraeros"/>
    <hyperlink ref="AX295" r:id="rId1570" display="https://twitter.com/extinctionmilan"/>
    <hyperlink ref="AX296" r:id="rId1571" display="https://twitter.com/catsagainsttar"/>
    <hyperlink ref="AX297" r:id="rId1572" display="https://twitter.com/_collinsmaina"/>
    <hyperlink ref="AX298" r:id="rId1573" display="https://twitter.com/mpgphd"/>
    <hyperlink ref="AX299" r:id="rId1574" display="https://twitter.com/james_m_wilt"/>
    <hyperlink ref="AX300" r:id="rId1575" display="https://twitter.com/margotyoung3"/>
    <hyperlink ref="AX301" r:id="rId1576" display="https://twitter.com/bad_woof"/>
    <hyperlink ref="AX302" r:id="rId1577" display="https://twitter.com/drlesleyhowse"/>
    <hyperlink ref="AX303" r:id="rId1578" display="https://twitter.com/susanadee"/>
    <hyperlink ref="AX304" r:id="rId1579" display="https://twitter.com/edosdi"/>
    <hyperlink ref="AX305" r:id="rId1580" display="https://twitter.com/marilynwooldrid"/>
    <hyperlink ref="AX306" r:id="rId1581" display="https://twitter.com/michellexxli"/>
    <hyperlink ref="AX307" r:id="rId1582" display="https://twitter.com/cinemaneophyte"/>
    <hyperlink ref="AX308" r:id="rId1583" display="https://twitter.com/marktmaclean"/>
    <hyperlink ref="AX309" r:id="rId1584" display="https://twitter.com/tiny_lantern"/>
    <hyperlink ref="AX310" r:id="rId1585" display="https://twitter.com/capld31"/>
    <hyperlink ref="AX311" r:id="rId1586" display="https://twitter.com/larrydrake"/>
    <hyperlink ref="AX312" r:id="rId1587" display="https://twitter.com/daniel_nikpayuk"/>
    <hyperlink ref="AX313" r:id="rId1588" display="https://twitter.com/marciawalteres"/>
    <hyperlink ref="AX314" r:id="rId1589" display="https://twitter.com/restmensje"/>
    <hyperlink ref="AX315" r:id="rId1590" display="https://twitter.com/blacktaileddeer"/>
    <hyperlink ref="AX316" r:id="rId1591" display="https://twitter.com/lyxica"/>
    <hyperlink ref="AX317" r:id="rId1592" display="https://twitter.com/carolelindstrom"/>
    <hyperlink ref="AX318" r:id="rId1593" display="https://twitter.com/campbelllor"/>
    <hyperlink ref="AX319" r:id="rId1594" display="https://twitter.com/alexkhasnabish"/>
    <hyperlink ref="AX320" r:id="rId1595" display="https://twitter.com/1292kay"/>
    <hyperlink ref="AX321" r:id="rId1596" display="https://twitter.com/geist_maschine"/>
    <hyperlink ref="AX322" r:id="rId1597" display="https://twitter.com/tbayturner"/>
    <hyperlink ref="AX323" r:id="rId1598" display="https://twitter.com/franky_says"/>
    <hyperlink ref="AX324" r:id="rId1599" display="https://twitter.com/shirleyannmcdon"/>
    <hyperlink ref="AX325" r:id="rId1600" display="https://twitter.com/fruittiloopz"/>
    <hyperlink ref="AX326" r:id="rId1601" display="https://twitter.com/davegaertner"/>
    <hyperlink ref="AX327" r:id="rId1602" display="https://twitter.com/island_cynic"/>
    <hyperlink ref="AX328" r:id="rId1603" display="https://twitter.com/rcomeau24"/>
    <hyperlink ref="AX329" r:id="rId1604" display="https://twitter.com/takeactionch"/>
    <hyperlink ref="AX330" r:id="rId1605" display="https://twitter.com/gersandelf"/>
    <hyperlink ref="AX331" r:id="rId1606" display="https://twitter.com/tearafraser"/>
    <hyperlink ref="AX332" r:id="rId1607" display="https://twitter.com/cybelesees"/>
    <hyperlink ref="AX333" r:id="rId1608" display="https://twitter.com/ojibray"/>
    <hyperlink ref="AX334" r:id="rId1609" display="https://twitter.com/laurelrusswurm"/>
    <hyperlink ref="AX335" r:id="rId1610" display="https://twitter.com/bmby_sapphire85"/>
    <hyperlink ref="AX336" r:id="rId1611" display="https://twitter.com/brodieguy"/>
    <hyperlink ref="AX337" r:id="rId1612" display="https://twitter.com/laurenlatour"/>
    <hyperlink ref="AX338" r:id="rId1613" display="https://twitter.com/actuallyreadbks"/>
    <hyperlink ref="AX339" r:id="rId1614" display="https://twitter.com/marclucke"/>
    <hyperlink ref="AX340" r:id="rId1615" display="https://twitter.com/jamunagt"/>
    <hyperlink ref="AX341" r:id="rId1616" display="https://twitter.com/adventure_bean"/>
    <hyperlink ref="AX342" r:id="rId1617" display="https://twitter.com/wmn4srvl"/>
    <hyperlink ref="AX343" r:id="rId1618" display="https://twitter.com/lmnicholson68"/>
    <hyperlink ref="AX344" r:id="rId1619" display="https://twitter.com/unistotencamp"/>
    <hyperlink ref="AX345" r:id="rId1620" display="https://twitter.com/orcroseanne"/>
    <hyperlink ref="AX346" r:id="rId1621" display="https://twitter.com/delbertrileyjr"/>
    <hyperlink ref="AX347" r:id="rId1622" display="https://twitter.com/mattbritton1976"/>
    <hyperlink ref="AX348" r:id="rId1623" display="https://twitter.com/ncicnpercy"/>
    <hyperlink ref="AX349" r:id="rId1624" display="https://twitter.com/burningommm"/>
    <hyperlink ref="AX350" r:id="rId1625" display="https://twitter.com/sbstewartlaing"/>
    <hyperlink ref="AX351" r:id="rId1626" display="https://twitter.com/lw4"/>
    <hyperlink ref="AX352" r:id="rId1627" display="https://twitter.com/joanneipayne"/>
    <hyperlink ref="AX353" r:id="rId1628" display="https://twitter.com/basail_"/>
    <hyperlink ref="AX354" r:id="rId1629" display="https://twitter.com/elfqunari"/>
    <hyperlink ref="AX355" r:id="rId1630" display="https://twitter.com/beaton_b"/>
    <hyperlink ref="AX356" r:id="rId1631" display="https://twitter.com/gabedr888"/>
    <hyperlink ref="AX357" r:id="rId1632" display="https://twitter.com/terrilltf"/>
    <hyperlink ref="AX358" r:id="rId1633" display="https://twitter.com/megawedgy"/>
    <hyperlink ref="AX359" r:id="rId1634" display="https://twitter.com/eric0lawton"/>
    <hyperlink ref="AX360" r:id="rId1635" display="https://twitter.com/fidelioscabinet"/>
    <hyperlink ref="AX361" r:id="rId1636" display="https://twitter.com/starr_albert"/>
    <hyperlink ref="AX362" r:id="rId1637" display="https://twitter.com/metisrebelle"/>
    <hyperlink ref="AX363" r:id="rId1638" display="https://twitter.com/native_orchid"/>
    <hyperlink ref="AX364" r:id="rId1639" display="https://twitter.com/spkr2managers"/>
    <hyperlink ref="AX365" r:id="rId1640" display="https://twitter.com/pam_palmater"/>
    <hyperlink ref="AX366" r:id="rId1641" display="https://twitter.com/christinamckeen"/>
    <hyperlink ref="AX367" r:id="rId1642" display="https://twitter.com/theimmortalgoat"/>
    <hyperlink ref="AX368" r:id="rId1643" display="https://twitter.com/andrewkimmel"/>
    <hyperlink ref="AX369" r:id="rId1644" display="https://twitter.com/tommychong840"/>
    <hyperlink ref="AX370" r:id="rId1645" display="https://twitter.com/sminor689"/>
    <hyperlink ref="AX371" r:id="rId1646" display="https://twitter.com/stevelloyd001"/>
    <hyperlink ref="AX372" r:id="rId1647" display="https://twitter.com/taniasterling"/>
    <hyperlink ref="AX373" r:id="rId1648" display="https://twitter.com/janh67191058"/>
    <hyperlink ref="AX374" r:id="rId1649" display="https://twitter.com/kataclyst"/>
    <hyperlink ref="AX375" r:id="rId1650" display="https://twitter.com/wiggles604"/>
    <hyperlink ref="AX376" r:id="rId1651" display="https://twitter.com/crppynblts"/>
    <hyperlink ref="AX377" r:id="rId1652" display="https://twitter.com/punishmenthurts"/>
    <hyperlink ref="AX378" r:id="rId1653" display="https://twitter.com/lanceblack01"/>
    <hyperlink ref="AX379" r:id="rId1654" display="https://twitter.com/bethanymckenzie"/>
    <hyperlink ref="AX380" r:id="rId1655" display="https://twitter.com/themagnific3nt"/>
    <hyperlink ref="AX381" r:id="rId1656" display="https://twitter.com/sdqinjapan"/>
    <hyperlink ref="AX382" r:id="rId1657" display="https://twitter.com/meehngunqwe"/>
    <hyperlink ref="AX383" r:id="rId1658" display="https://twitter.com/cutfeetj"/>
    <hyperlink ref="AX384" r:id="rId1659" display="https://twitter.com/qallunette"/>
    <hyperlink ref="AX385" r:id="rId1660" display="https://twitter.com/fabian_goodwill"/>
    <hyperlink ref="AX386" r:id="rId1661" display="https://twitter.com/allthecdnpoli"/>
    <hyperlink ref="AX387" r:id="rId1662" display="https://twitter.com/nlsmith99"/>
    <hyperlink ref="AX388" r:id="rId1663" display="https://twitter.com/leahgaz"/>
    <hyperlink ref="AX389" r:id="rId1664" display="https://twitter.com/friendsofpipe"/>
    <hyperlink ref="AX390" r:id="rId1665" display="https://twitter.com/lovepsycho1st"/>
    <hyperlink ref="AX391" r:id="rId1666" display="https://twitter.com/ambercat7"/>
    <hyperlink ref="AX392" r:id="rId1667" display="https://twitter.com/jrnipu"/>
    <hyperlink ref="AX393" r:id="rId1668" display="https://twitter.com/jamesforbes17"/>
    <hyperlink ref="AX394" r:id="rId1669" display="https://twitter.com/trublwithnormal"/>
    <hyperlink ref="AX395" r:id="rId1670" display="https://twitter.com/1kermodebear"/>
    <hyperlink ref="AX396" r:id="rId1671" display="https://twitter.com/ciiaqap"/>
    <hyperlink ref="AX397" r:id="rId1672" display="https://twitter.com/indigenousedge"/>
    <hyperlink ref="AX398" r:id="rId1673" display="https://twitter.com/adulteveryword"/>
    <hyperlink ref="AX399" r:id="rId1674" display="https://twitter.com/stewartetcie"/>
    <hyperlink ref="AX400" r:id="rId1675" display="https://twitter.com/petersgordon"/>
    <hyperlink ref="AX401" r:id="rId1676" display="https://twitter.com/lizcarlson77"/>
    <hyperlink ref="AX402" r:id="rId1677" display="https://twitter.com/siempre1907"/>
    <hyperlink ref="AX403" r:id="rId1678" display="https://twitter.com/klein_oranje"/>
    <hyperlink ref="AX404" r:id="rId1679" display="https://twitter.com/lajoie_sharon"/>
    <hyperlink ref="AX405" r:id="rId1680" display="https://twitter.com/22jasper26"/>
    <hyperlink ref="AX406" r:id="rId1681" display="https://twitter.com/iwilontario"/>
    <hyperlink ref="AX407" r:id="rId1682" display="https://twitter.com/seancarasso"/>
    <hyperlink ref="AX408" r:id="rId1683" display="https://twitter.com/emmyjewelxx"/>
    <hyperlink ref="AX409" r:id="rId1684" display="https://twitter.com/psych_zeppelin"/>
    <hyperlink ref="AX410" r:id="rId1685" display="https://twitter.com/espiritoespanto"/>
    <hyperlink ref="AX411" r:id="rId1686" display="https://twitter.com/matawafnm"/>
    <hyperlink ref="AX412" r:id="rId1687" display="https://twitter.com/steve_actually"/>
    <hyperlink ref="AX413" r:id="rId1688" display="https://twitter.com/sameo416"/>
    <hyperlink ref="AX414" r:id="rId1689" display="https://twitter.com/kimpweaver"/>
    <hyperlink ref="AX415" r:id="rId1690" display="https://twitter.com/ralphscenic"/>
    <hyperlink ref="AX416" r:id="rId1691" display="https://twitter.com/merlyn43"/>
    <hyperlink ref="AX417" r:id="rId1692" display="https://twitter.com/theslimdude"/>
    <hyperlink ref="AX418" r:id="rId1693" display="https://twitter.com/enbertussi"/>
    <hyperlink ref="AX419" r:id="rId1694" display="https://twitter.com/reneemctavish75"/>
    <hyperlink ref="AX420" r:id="rId1695" display="https://twitter.com/l4zybch"/>
    <hyperlink ref="AX421" r:id="rId1696" display="https://twitter.com/alagaaij"/>
    <hyperlink ref="AX422" r:id="rId1697" display="https://twitter.com/danaqueen69"/>
    <hyperlink ref="AX423" r:id="rId1698" display="https://twitter.com/kelownascott"/>
    <hyperlink ref="AX424" r:id="rId1699" display="https://twitter.com/daveunger3"/>
    <hyperlink ref="AX425" r:id="rId1700" display="https://twitter.com/aevertree"/>
    <hyperlink ref="AX426" r:id="rId1701" display="https://twitter.com/tomwhy1"/>
    <hyperlink ref="AX427" r:id="rId1702" display="https://twitter.com/lambertlake"/>
    <hyperlink ref="AX428" r:id="rId1703" display="https://twitter.com/allan_crawshaw"/>
    <hyperlink ref="AX429" r:id="rId1704" display="https://twitter.com/shaunhowell"/>
    <hyperlink ref="AX430" r:id="rId1705" display="https://twitter.com/terrencepaul5"/>
    <hyperlink ref="AX431" r:id="rId1706" display="https://twitter.com/putin_is_huilo"/>
    <hyperlink ref="AX432" r:id="rId1707" display="https://twitter.com/twittersupport"/>
    <hyperlink ref="AX433" r:id="rId1708" display="https://twitter.com/ukremblondon"/>
    <hyperlink ref="AX434" r:id="rId1709" display="https://twitter.com/david54367"/>
    <hyperlink ref="AX435" r:id="rId1710" display="https://twitter.com/bearwalker58"/>
    <hyperlink ref="AX436" r:id="rId1711" display="https://twitter.com/totigerlilly"/>
  </hyperlinks>
  <printOptions/>
  <pageMargins left="0.7" right="0.7" top="0.75" bottom="0.75" header="0.3" footer="0.3"/>
  <pageSetup horizontalDpi="600" verticalDpi="600" orientation="portrait" r:id="rId1715"/>
  <legacyDrawing r:id="rId1713"/>
  <tableParts>
    <tablePart r:id="rId17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4714</v>
      </c>
      <c r="Z2" s="13" t="s">
        <v>4733</v>
      </c>
      <c r="AA2" s="13" t="s">
        <v>4762</v>
      </c>
      <c r="AB2" s="13" t="s">
        <v>4837</v>
      </c>
      <c r="AC2" s="13" t="s">
        <v>4961</v>
      </c>
      <c r="AD2" s="13" t="s">
        <v>5015</v>
      </c>
      <c r="AE2" s="13" t="s">
        <v>5017</v>
      </c>
      <c r="AF2" s="13" t="s">
        <v>5048</v>
      </c>
      <c r="AG2" s="117" t="s">
        <v>5699</v>
      </c>
      <c r="AH2" s="117" t="s">
        <v>5700</v>
      </c>
      <c r="AI2" s="117" t="s">
        <v>5701</v>
      </c>
      <c r="AJ2" s="117" t="s">
        <v>5702</v>
      </c>
      <c r="AK2" s="117" t="s">
        <v>5703</v>
      </c>
      <c r="AL2" s="117" t="s">
        <v>5704</v>
      </c>
      <c r="AM2" s="117" t="s">
        <v>5705</v>
      </c>
      <c r="AN2" s="117" t="s">
        <v>5706</v>
      </c>
      <c r="AO2" s="117" t="s">
        <v>5709</v>
      </c>
    </row>
    <row r="3" spans="1:41" ht="15">
      <c r="A3" s="87" t="s">
        <v>4611</v>
      </c>
      <c r="B3" s="65" t="s">
        <v>4666</v>
      </c>
      <c r="C3" s="65" t="s">
        <v>56</v>
      </c>
      <c r="D3" s="103"/>
      <c r="E3" s="102"/>
      <c r="F3" s="104" t="s">
        <v>5807</v>
      </c>
      <c r="G3" s="105"/>
      <c r="H3" s="105"/>
      <c r="I3" s="106">
        <v>3</v>
      </c>
      <c r="J3" s="107"/>
      <c r="K3" s="48">
        <v>86</v>
      </c>
      <c r="L3" s="48">
        <v>168</v>
      </c>
      <c r="M3" s="48">
        <v>2</v>
      </c>
      <c r="N3" s="48">
        <v>170</v>
      </c>
      <c r="O3" s="48">
        <v>0</v>
      </c>
      <c r="P3" s="49">
        <v>0</v>
      </c>
      <c r="Q3" s="49">
        <v>0</v>
      </c>
      <c r="R3" s="48">
        <v>1</v>
      </c>
      <c r="S3" s="48">
        <v>0</v>
      </c>
      <c r="T3" s="48">
        <v>86</v>
      </c>
      <c r="U3" s="48">
        <v>170</v>
      </c>
      <c r="V3" s="48">
        <v>2</v>
      </c>
      <c r="W3" s="49">
        <v>1.931044</v>
      </c>
      <c r="X3" s="49">
        <v>0.023119015047879617</v>
      </c>
      <c r="Y3" s="78" t="s">
        <v>4715</v>
      </c>
      <c r="Z3" s="78" t="s">
        <v>4734</v>
      </c>
      <c r="AA3" s="78" t="s">
        <v>844</v>
      </c>
      <c r="AB3" s="84" t="s">
        <v>4838</v>
      </c>
      <c r="AC3" s="84" t="s">
        <v>4962</v>
      </c>
      <c r="AD3" s="84"/>
      <c r="AE3" s="84" t="s">
        <v>5018</v>
      </c>
      <c r="AF3" s="84" t="s">
        <v>5049</v>
      </c>
      <c r="AG3" s="120">
        <v>5</v>
      </c>
      <c r="AH3" s="123">
        <v>0.2322340919647004</v>
      </c>
      <c r="AI3" s="120">
        <v>96</v>
      </c>
      <c r="AJ3" s="123">
        <v>4.458894565722248</v>
      </c>
      <c r="AK3" s="120">
        <v>0</v>
      </c>
      <c r="AL3" s="123">
        <v>0</v>
      </c>
      <c r="AM3" s="120">
        <v>2052</v>
      </c>
      <c r="AN3" s="123">
        <v>95.30887134231305</v>
      </c>
      <c r="AO3" s="120">
        <v>2153</v>
      </c>
    </row>
    <row r="4" spans="1:41" ht="15">
      <c r="A4" s="87" t="s">
        <v>4612</v>
      </c>
      <c r="B4" s="65" t="s">
        <v>4667</v>
      </c>
      <c r="C4" s="65" t="s">
        <v>56</v>
      </c>
      <c r="D4" s="109"/>
      <c r="E4" s="108"/>
      <c r="F4" s="110" t="s">
        <v>5808</v>
      </c>
      <c r="G4" s="111"/>
      <c r="H4" s="111"/>
      <c r="I4" s="112">
        <v>4</v>
      </c>
      <c r="J4" s="113"/>
      <c r="K4" s="48">
        <v>74</v>
      </c>
      <c r="L4" s="48">
        <v>73</v>
      </c>
      <c r="M4" s="48">
        <v>0</v>
      </c>
      <c r="N4" s="48">
        <v>73</v>
      </c>
      <c r="O4" s="48">
        <v>0</v>
      </c>
      <c r="P4" s="49">
        <v>0</v>
      </c>
      <c r="Q4" s="49">
        <v>0</v>
      </c>
      <c r="R4" s="48">
        <v>1</v>
      </c>
      <c r="S4" s="48">
        <v>0</v>
      </c>
      <c r="T4" s="48">
        <v>74</v>
      </c>
      <c r="U4" s="48">
        <v>73</v>
      </c>
      <c r="V4" s="48">
        <v>3</v>
      </c>
      <c r="W4" s="49">
        <v>1.972243</v>
      </c>
      <c r="X4" s="49">
        <v>0.013513513513513514</v>
      </c>
      <c r="Y4" s="78" t="s">
        <v>798</v>
      </c>
      <c r="Z4" s="78" t="s">
        <v>801</v>
      </c>
      <c r="AA4" s="78"/>
      <c r="AB4" s="84" t="s">
        <v>4839</v>
      </c>
      <c r="AC4" s="84" t="s">
        <v>4963</v>
      </c>
      <c r="AD4" s="84" t="s">
        <v>640</v>
      </c>
      <c r="AE4" s="84" t="s">
        <v>5019</v>
      </c>
      <c r="AF4" s="84" t="s">
        <v>5050</v>
      </c>
      <c r="AG4" s="120">
        <v>2</v>
      </c>
      <c r="AH4" s="123">
        <v>0.09727626459143969</v>
      </c>
      <c r="AI4" s="120">
        <v>144</v>
      </c>
      <c r="AJ4" s="123">
        <v>7.003891050583658</v>
      </c>
      <c r="AK4" s="120">
        <v>0</v>
      </c>
      <c r="AL4" s="123">
        <v>0</v>
      </c>
      <c r="AM4" s="120">
        <v>1910</v>
      </c>
      <c r="AN4" s="123">
        <v>92.8988326848249</v>
      </c>
      <c r="AO4" s="120">
        <v>2056</v>
      </c>
    </row>
    <row r="5" spans="1:41" ht="15">
      <c r="A5" s="87" t="s">
        <v>4613</v>
      </c>
      <c r="B5" s="65" t="s">
        <v>4668</v>
      </c>
      <c r="C5" s="65" t="s">
        <v>56</v>
      </c>
      <c r="D5" s="109"/>
      <c r="E5" s="108"/>
      <c r="F5" s="110" t="s">
        <v>5809</v>
      </c>
      <c r="G5" s="111"/>
      <c r="H5" s="111"/>
      <c r="I5" s="112">
        <v>5</v>
      </c>
      <c r="J5" s="113"/>
      <c r="K5" s="48">
        <v>47</v>
      </c>
      <c r="L5" s="48">
        <v>46</v>
      </c>
      <c r="M5" s="48">
        <v>0</v>
      </c>
      <c r="N5" s="48">
        <v>46</v>
      </c>
      <c r="O5" s="48">
        <v>0</v>
      </c>
      <c r="P5" s="49">
        <v>0</v>
      </c>
      <c r="Q5" s="49">
        <v>0</v>
      </c>
      <c r="R5" s="48">
        <v>1</v>
      </c>
      <c r="S5" s="48">
        <v>0</v>
      </c>
      <c r="T5" s="48">
        <v>47</v>
      </c>
      <c r="U5" s="48">
        <v>46</v>
      </c>
      <c r="V5" s="48">
        <v>2</v>
      </c>
      <c r="W5" s="49">
        <v>1.915799</v>
      </c>
      <c r="X5" s="49">
        <v>0.02127659574468085</v>
      </c>
      <c r="Y5" s="78"/>
      <c r="Z5" s="78"/>
      <c r="AA5" s="78"/>
      <c r="AB5" s="84" t="s">
        <v>4788</v>
      </c>
      <c r="AC5" s="84" t="s">
        <v>1876</v>
      </c>
      <c r="AD5" s="84" t="s">
        <v>623</v>
      </c>
      <c r="AE5" s="84" t="s">
        <v>5020</v>
      </c>
      <c r="AF5" s="84" t="s">
        <v>5051</v>
      </c>
      <c r="AG5" s="120">
        <v>0</v>
      </c>
      <c r="AH5" s="123">
        <v>0</v>
      </c>
      <c r="AI5" s="120">
        <v>0</v>
      </c>
      <c r="AJ5" s="123">
        <v>0</v>
      </c>
      <c r="AK5" s="120">
        <v>0</v>
      </c>
      <c r="AL5" s="123">
        <v>0</v>
      </c>
      <c r="AM5" s="120">
        <v>82</v>
      </c>
      <c r="AN5" s="123">
        <v>100</v>
      </c>
      <c r="AO5" s="120">
        <v>82</v>
      </c>
    </row>
    <row r="6" spans="1:41" ht="15">
      <c r="A6" s="87" t="s">
        <v>4614</v>
      </c>
      <c r="B6" s="65" t="s">
        <v>4669</v>
      </c>
      <c r="C6" s="65" t="s">
        <v>56</v>
      </c>
      <c r="D6" s="109"/>
      <c r="E6" s="108"/>
      <c r="F6" s="110" t="s">
        <v>5810</v>
      </c>
      <c r="G6" s="111"/>
      <c r="H6" s="111"/>
      <c r="I6" s="112">
        <v>6</v>
      </c>
      <c r="J6" s="113"/>
      <c r="K6" s="48">
        <v>24</v>
      </c>
      <c r="L6" s="48">
        <v>26</v>
      </c>
      <c r="M6" s="48">
        <v>3</v>
      </c>
      <c r="N6" s="48">
        <v>29</v>
      </c>
      <c r="O6" s="48">
        <v>5</v>
      </c>
      <c r="P6" s="49">
        <v>0</v>
      </c>
      <c r="Q6" s="49">
        <v>0</v>
      </c>
      <c r="R6" s="48">
        <v>1</v>
      </c>
      <c r="S6" s="48">
        <v>0</v>
      </c>
      <c r="T6" s="48">
        <v>24</v>
      </c>
      <c r="U6" s="48">
        <v>29</v>
      </c>
      <c r="V6" s="48">
        <v>4</v>
      </c>
      <c r="W6" s="49">
        <v>2.65625</v>
      </c>
      <c r="X6" s="49">
        <v>0.043478260869565216</v>
      </c>
      <c r="Y6" s="78" t="s">
        <v>4716</v>
      </c>
      <c r="Z6" s="78" t="s">
        <v>809</v>
      </c>
      <c r="AA6" s="78" t="s">
        <v>825</v>
      </c>
      <c r="AB6" s="84" t="s">
        <v>4840</v>
      </c>
      <c r="AC6" s="84" t="s">
        <v>4964</v>
      </c>
      <c r="AD6" s="84"/>
      <c r="AE6" s="84" t="s">
        <v>5021</v>
      </c>
      <c r="AF6" s="84" t="s">
        <v>5052</v>
      </c>
      <c r="AG6" s="120">
        <v>0</v>
      </c>
      <c r="AH6" s="123">
        <v>0</v>
      </c>
      <c r="AI6" s="120">
        <v>0</v>
      </c>
      <c r="AJ6" s="123">
        <v>0</v>
      </c>
      <c r="AK6" s="120">
        <v>0</v>
      </c>
      <c r="AL6" s="123">
        <v>0</v>
      </c>
      <c r="AM6" s="120">
        <v>585</v>
      </c>
      <c r="AN6" s="123">
        <v>100</v>
      </c>
      <c r="AO6" s="120">
        <v>585</v>
      </c>
    </row>
    <row r="7" spans="1:41" ht="15">
      <c r="A7" s="87" t="s">
        <v>4615</v>
      </c>
      <c r="B7" s="65" t="s">
        <v>4670</v>
      </c>
      <c r="C7" s="65" t="s">
        <v>56</v>
      </c>
      <c r="D7" s="109"/>
      <c r="E7" s="108"/>
      <c r="F7" s="110" t="s">
        <v>5811</v>
      </c>
      <c r="G7" s="111"/>
      <c r="H7" s="111"/>
      <c r="I7" s="112">
        <v>7</v>
      </c>
      <c r="J7" s="113"/>
      <c r="K7" s="48">
        <v>18</v>
      </c>
      <c r="L7" s="48">
        <v>16</v>
      </c>
      <c r="M7" s="48">
        <v>8</v>
      </c>
      <c r="N7" s="48">
        <v>24</v>
      </c>
      <c r="O7" s="48">
        <v>24</v>
      </c>
      <c r="P7" s="49" t="s">
        <v>5710</v>
      </c>
      <c r="Q7" s="49" t="s">
        <v>5710</v>
      </c>
      <c r="R7" s="48">
        <v>18</v>
      </c>
      <c r="S7" s="48">
        <v>18</v>
      </c>
      <c r="T7" s="48">
        <v>1</v>
      </c>
      <c r="U7" s="48">
        <v>6</v>
      </c>
      <c r="V7" s="48">
        <v>0</v>
      </c>
      <c r="W7" s="49">
        <v>0</v>
      </c>
      <c r="X7" s="49">
        <v>0</v>
      </c>
      <c r="Y7" s="78" t="s">
        <v>4717</v>
      </c>
      <c r="Z7" s="78" t="s">
        <v>4735</v>
      </c>
      <c r="AA7" s="78" t="s">
        <v>4763</v>
      </c>
      <c r="AB7" s="84" t="s">
        <v>4841</v>
      </c>
      <c r="AC7" s="84" t="s">
        <v>4965</v>
      </c>
      <c r="AD7" s="84"/>
      <c r="AE7" s="84" t="s">
        <v>347</v>
      </c>
      <c r="AF7" s="84" t="s">
        <v>5053</v>
      </c>
      <c r="AG7" s="120">
        <v>11</v>
      </c>
      <c r="AH7" s="123">
        <v>2.682926829268293</v>
      </c>
      <c r="AI7" s="120">
        <v>6</v>
      </c>
      <c r="AJ7" s="123">
        <v>1.4634146341463414</v>
      </c>
      <c r="AK7" s="120">
        <v>0</v>
      </c>
      <c r="AL7" s="123">
        <v>0</v>
      </c>
      <c r="AM7" s="120">
        <v>393</v>
      </c>
      <c r="AN7" s="123">
        <v>95.85365853658537</v>
      </c>
      <c r="AO7" s="120">
        <v>410</v>
      </c>
    </row>
    <row r="8" spans="1:41" ht="15">
      <c r="A8" s="87" t="s">
        <v>4616</v>
      </c>
      <c r="B8" s="65" t="s">
        <v>4671</v>
      </c>
      <c r="C8" s="65" t="s">
        <v>56</v>
      </c>
      <c r="D8" s="109"/>
      <c r="E8" s="108"/>
      <c r="F8" s="110" t="s">
        <v>5812</v>
      </c>
      <c r="G8" s="111"/>
      <c r="H8" s="111"/>
      <c r="I8" s="112">
        <v>8</v>
      </c>
      <c r="J8" s="113"/>
      <c r="K8" s="48">
        <v>13</v>
      </c>
      <c r="L8" s="48">
        <v>21</v>
      </c>
      <c r="M8" s="48">
        <v>2</v>
      </c>
      <c r="N8" s="48">
        <v>23</v>
      </c>
      <c r="O8" s="48">
        <v>1</v>
      </c>
      <c r="P8" s="49">
        <v>0.05</v>
      </c>
      <c r="Q8" s="49">
        <v>0.09523809523809523</v>
      </c>
      <c r="R8" s="48">
        <v>1</v>
      </c>
      <c r="S8" s="48">
        <v>0</v>
      </c>
      <c r="T8" s="48">
        <v>13</v>
      </c>
      <c r="U8" s="48">
        <v>23</v>
      </c>
      <c r="V8" s="48">
        <v>3</v>
      </c>
      <c r="W8" s="49">
        <v>1.633136</v>
      </c>
      <c r="X8" s="49">
        <v>0.1346153846153846</v>
      </c>
      <c r="Y8" s="78"/>
      <c r="Z8" s="78"/>
      <c r="AA8" s="78"/>
      <c r="AB8" s="84" t="s">
        <v>4842</v>
      </c>
      <c r="AC8" s="84" t="s">
        <v>4966</v>
      </c>
      <c r="AD8" s="84" t="s">
        <v>636</v>
      </c>
      <c r="AE8" s="84" t="s">
        <v>5022</v>
      </c>
      <c r="AF8" s="84" t="s">
        <v>5054</v>
      </c>
      <c r="AG8" s="120">
        <v>0</v>
      </c>
      <c r="AH8" s="123">
        <v>0</v>
      </c>
      <c r="AI8" s="120">
        <v>3</v>
      </c>
      <c r="AJ8" s="123">
        <v>1.875</v>
      </c>
      <c r="AK8" s="120">
        <v>0</v>
      </c>
      <c r="AL8" s="123">
        <v>0</v>
      </c>
      <c r="AM8" s="120">
        <v>157</v>
      </c>
      <c r="AN8" s="123">
        <v>98.125</v>
      </c>
      <c r="AO8" s="120">
        <v>160</v>
      </c>
    </row>
    <row r="9" spans="1:41" ht="15">
      <c r="A9" s="87" t="s">
        <v>4617</v>
      </c>
      <c r="B9" s="65" t="s">
        <v>4672</v>
      </c>
      <c r="C9" s="65" t="s">
        <v>56</v>
      </c>
      <c r="D9" s="109"/>
      <c r="E9" s="108"/>
      <c r="F9" s="110" t="s">
        <v>5813</v>
      </c>
      <c r="G9" s="111"/>
      <c r="H9" s="111"/>
      <c r="I9" s="112">
        <v>9</v>
      </c>
      <c r="J9" s="113"/>
      <c r="K9" s="48">
        <v>13</v>
      </c>
      <c r="L9" s="48">
        <v>13</v>
      </c>
      <c r="M9" s="48">
        <v>0</v>
      </c>
      <c r="N9" s="48">
        <v>13</v>
      </c>
      <c r="O9" s="48">
        <v>1</v>
      </c>
      <c r="P9" s="49">
        <v>0</v>
      </c>
      <c r="Q9" s="49">
        <v>0</v>
      </c>
      <c r="R9" s="48">
        <v>1</v>
      </c>
      <c r="S9" s="48">
        <v>0</v>
      </c>
      <c r="T9" s="48">
        <v>13</v>
      </c>
      <c r="U9" s="48">
        <v>13</v>
      </c>
      <c r="V9" s="48">
        <v>2</v>
      </c>
      <c r="W9" s="49">
        <v>1.704142</v>
      </c>
      <c r="X9" s="49">
        <v>0.07692307692307693</v>
      </c>
      <c r="Y9" s="78"/>
      <c r="Z9" s="78"/>
      <c r="AA9" s="78" t="s">
        <v>820</v>
      </c>
      <c r="AB9" s="84" t="s">
        <v>4843</v>
      </c>
      <c r="AC9" s="84" t="s">
        <v>4967</v>
      </c>
      <c r="AD9" s="84"/>
      <c r="AE9" s="84" t="s">
        <v>227</v>
      </c>
      <c r="AF9" s="84" t="s">
        <v>5055</v>
      </c>
      <c r="AG9" s="120">
        <v>13</v>
      </c>
      <c r="AH9" s="123">
        <v>4.436860068259386</v>
      </c>
      <c r="AI9" s="120">
        <v>0</v>
      </c>
      <c r="AJ9" s="123">
        <v>0</v>
      </c>
      <c r="AK9" s="120">
        <v>0</v>
      </c>
      <c r="AL9" s="123">
        <v>0</v>
      </c>
      <c r="AM9" s="120">
        <v>280</v>
      </c>
      <c r="AN9" s="123">
        <v>95.56313993174061</v>
      </c>
      <c r="AO9" s="120">
        <v>293</v>
      </c>
    </row>
    <row r="10" spans="1:41" ht="14.25" customHeight="1">
      <c r="A10" s="87" t="s">
        <v>4618</v>
      </c>
      <c r="B10" s="65" t="s">
        <v>4673</v>
      </c>
      <c r="C10" s="65" t="s">
        <v>56</v>
      </c>
      <c r="D10" s="109"/>
      <c r="E10" s="108"/>
      <c r="F10" s="110" t="s">
        <v>5814</v>
      </c>
      <c r="G10" s="111"/>
      <c r="H10" s="111"/>
      <c r="I10" s="112">
        <v>10</v>
      </c>
      <c r="J10" s="113"/>
      <c r="K10" s="48">
        <v>10</v>
      </c>
      <c r="L10" s="48">
        <v>10</v>
      </c>
      <c r="M10" s="48">
        <v>0</v>
      </c>
      <c r="N10" s="48">
        <v>10</v>
      </c>
      <c r="O10" s="48">
        <v>1</v>
      </c>
      <c r="P10" s="49">
        <v>0</v>
      </c>
      <c r="Q10" s="49">
        <v>0</v>
      </c>
      <c r="R10" s="48">
        <v>1</v>
      </c>
      <c r="S10" s="48">
        <v>0</v>
      </c>
      <c r="T10" s="48">
        <v>10</v>
      </c>
      <c r="U10" s="48">
        <v>10</v>
      </c>
      <c r="V10" s="48">
        <v>2</v>
      </c>
      <c r="W10" s="49">
        <v>1.62</v>
      </c>
      <c r="X10" s="49">
        <v>0.1</v>
      </c>
      <c r="Y10" s="78" t="s">
        <v>792</v>
      </c>
      <c r="Z10" s="78" t="s">
        <v>815</v>
      </c>
      <c r="AA10" s="78"/>
      <c r="AB10" s="84" t="s">
        <v>4844</v>
      </c>
      <c r="AC10" s="84" t="s">
        <v>4968</v>
      </c>
      <c r="AD10" s="84"/>
      <c r="AE10" s="84" t="s">
        <v>328</v>
      </c>
      <c r="AF10" s="84" t="s">
        <v>5056</v>
      </c>
      <c r="AG10" s="120">
        <v>2</v>
      </c>
      <c r="AH10" s="123">
        <v>0.8888888888888888</v>
      </c>
      <c r="AI10" s="120">
        <v>0</v>
      </c>
      <c r="AJ10" s="123">
        <v>0</v>
      </c>
      <c r="AK10" s="120">
        <v>0</v>
      </c>
      <c r="AL10" s="123">
        <v>0</v>
      </c>
      <c r="AM10" s="120">
        <v>223</v>
      </c>
      <c r="AN10" s="123">
        <v>99.11111111111111</v>
      </c>
      <c r="AO10" s="120">
        <v>225</v>
      </c>
    </row>
    <row r="11" spans="1:41" ht="15">
      <c r="A11" s="87" t="s">
        <v>4619</v>
      </c>
      <c r="B11" s="65" t="s">
        <v>4674</v>
      </c>
      <c r="C11" s="65" t="s">
        <v>56</v>
      </c>
      <c r="D11" s="109"/>
      <c r="E11" s="108"/>
      <c r="F11" s="110" t="s">
        <v>5815</v>
      </c>
      <c r="G11" s="111"/>
      <c r="H11" s="111"/>
      <c r="I11" s="112">
        <v>11</v>
      </c>
      <c r="J11" s="113"/>
      <c r="K11" s="48">
        <v>8</v>
      </c>
      <c r="L11" s="48">
        <v>13</v>
      </c>
      <c r="M11" s="48">
        <v>0</v>
      </c>
      <c r="N11" s="48">
        <v>13</v>
      </c>
      <c r="O11" s="48">
        <v>0</v>
      </c>
      <c r="P11" s="49">
        <v>0</v>
      </c>
      <c r="Q11" s="49">
        <v>0</v>
      </c>
      <c r="R11" s="48">
        <v>1</v>
      </c>
      <c r="S11" s="48">
        <v>0</v>
      </c>
      <c r="T11" s="48">
        <v>8</v>
      </c>
      <c r="U11" s="48">
        <v>13</v>
      </c>
      <c r="V11" s="48">
        <v>2</v>
      </c>
      <c r="W11" s="49">
        <v>1.34375</v>
      </c>
      <c r="X11" s="49">
        <v>0.23214285714285715</v>
      </c>
      <c r="Y11" s="78"/>
      <c r="Z11" s="78"/>
      <c r="AA11" s="78"/>
      <c r="AB11" s="84" t="s">
        <v>4845</v>
      </c>
      <c r="AC11" s="84" t="s">
        <v>4969</v>
      </c>
      <c r="AD11" s="84"/>
      <c r="AE11" s="84" t="s">
        <v>5023</v>
      </c>
      <c r="AF11" s="84" t="s">
        <v>5057</v>
      </c>
      <c r="AG11" s="120">
        <v>7</v>
      </c>
      <c r="AH11" s="123">
        <v>3.4482758620689653</v>
      </c>
      <c r="AI11" s="120">
        <v>0</v>
      </c>
      <c r="AJ11" s="123">
        <v>0</v>
      </c>
      <c r="AK11" s="120">
        <v>0</v>
      </c>
      <c r="AL11" s="123">
        <v>0</v>
      </c>
      <c r="AM11" s="120">
        <v>196</v>
      </c>
      <c r="AN11" s="123">
        <v>96.55172413793103</v>
      </c>
      <c r="AO11" s="120">
        <v>203</v>
      </c>
    </row>
    <row r="12" spans="1:41" ht="15">
      <c r="A12" s="87" t="s">
        <v>4620</v>
      </c>
      <c r="B12" s="65" t="s">
        <v>4675</v>
      </c>
      <c r="C12" s="65" t="s">
        <v>56</v>
      </c>
      <c r="D12" s="109"/>
      <c r="E12" s="108"/>
      <c r="F12" s="110" t="s">
        <v>5816</v>
      </c>
      <c r="G12" s="111"/>
      <c r="H12" s="111"/>
      <c r="I12" s="112">
        <v>12</v>
      </c>
      <c r="J12" s="113"/>
      <c r="K12" s="48">
        <v>8</v>
      </c>
      <c r="L12" s="48">
        <v>7</v>
      </c>
      <c r="M12" s="48">
        <v>0</v>
      </c>
      <c r="N12" s="48">
        <v>7</v>
      </c>
      <c r="O12" s="48">
        <v>0</v>
      </c>
      <c r="P12" s="49">
        <v>0</v>
      </c>
      <c r="Q12" s="49">
        <v>0</v>
      </c>
      <c r="R12" s="48">
        <v>1</v>
      </c>
      <c r="S12" s="48">
        <v>0</v>
      </c>
      <c r="T12" s="48">
        <v>8</v>
      </c>
      <c r="U12" s="48">
        <v>7</v>
      </c>
      <c r="V12" s="48">
        <v>2</v>
      </c>
      <c r="W12" s="49">
        <v>1.53125</v>
      </c>
      <c r="X12" s="49">
        <v>0.125</v>
      </c>
      <c r="Y12" s="78"/>
      <c r="Z12" s="78"/>
      <c r="AA12" s="78"/>
      <c r="AB12" s="84" t="s">
        <v>4836</v>
      </c>
      <c r="AC12" s="84" t="s">
        <v>1876</v>
      </c>
      <c r="AD12" s="84" t="s">
        <v>574</v>
      </c>
      <c r="AE12" s="84" t="s">
        <v>5024</v>
      </c>
      <c r="AF12" s="84" t="s">
        <v>5058</v>
      </c>
      <c r="AG12" s="120">
        <v>1</v>
      </c>
      <c r="AH12" s="123">
        <v>1.9607843137254901</v>
      </c>
      <c r="AI12" s="120">
        <v>3</v>
      </c>
      <c r="AJ12" s="123">
        <v>5.882352941176471</v>
      </c>
      <c r="AK12" s="120">
        <v>0</v>
      </c>
      <c r="AL12" s="123">
        <v>0</v>
      </c>
      <c r="AM12" s="120">
        <v>47</v>
      </c>
      <c r="AN12" s="123">
        <v>92.15686274509804</v>
      </c>
      <c r="AO12" s="120">
        <v>51</v>
      </c>
    </row>
    <row r="13" spans="1:41" ht="15">
      <c r="A13" s="87" t="s">
        <v>4621</v>
      </c>
      <c r="B13" s="65" t="s">
        <v>4676</v>
      </c>
      <c r="C13" s="65" t="s">
        <v>56</v>
      </c>
      <c r="D13" s="109"/>
      <c r="E13" s="108"/>
      <c r="F13" s="110" t="s">
        <v>5817</v>
      </c>
      <c r="G13" s="111"/>
      <c r="H13" s="111"/>
      <c r="I13" s="112">
        <v>13</v>
      </c>
      <c r="J13" s="113"/>
      <c r="K13" s="48">
        <v>7</v>
      </c>
      <c r="L13" s="48">
        <v>6</v>
      </c>
      <c r="M13" s="48">
        <v>0</v>
      </c>
      <c r="N13" s="48">
        <v>6</v>
      </c>
      <c r="O13" s="48">
        <v>0</v>
      </c>
      <c r="P13" s="49">
        <v>0</v>
      </c>
      <c r="Q13" s="49">
        <v>0</v>
      </c>
      <c r="R13" s="48">
        <v>1</v>
      </c>
      <c r="S13" s="48">
        <v>0</v>
      </c>
      <c r="T13" s="48">
        <v>7</v>
      </c>
      <c r="U13" s="48">
        <v>6</v>
      </c>
      <c r="V13" s="48">
        <v>2</v>
      </c>
      <c r="W13" s="49">
        <v>1.469388</v>
      </c>
      <c r="X13" s="49">
        <v>0.14285714285714285</v>
      </c>
      <c r="Y13" s="78"/>
      <c r="Z13" s="78"/>
      <c r="AA13" s="78"/>
      <c r="AB13" s="84" t="s">
        <v>4846</v>
      </c>
      <c r="AC13" s="84" t="s">
        <v>1876</v>
      </c>
      <c r="AD13" s="84" t="s">
        <v>542</v>
      </c>
      <c r="AE13" s="84" t="s">
        <v>5025</v>
      </c>
      <c r="AF13" s="84" t="s">
        <v>5059</v>
      </c>
      <c r="AG13" s="120">
        <v>0</v>
      </c>
      <c r="AH13" s="123">
        <v>0</v>
      </c>
      <c r="AI13" s="120">
        <v>1</v>
      </c>
      <c r="AJ13" s="123">
        <v>2.4390243902439024</v>
      </c>
      <c r="AK13" s="120">
        <v>0</v>
      </c>
      <c r="AL13" s="123">
        <v>0</v>
      </c>
      <c r="AM13" s="120">
        <v>40</v>
      </c>
      <c r="AN13" s="123">
        <v>97.5609756097561</v>
      </c>
      <c r="AO13" s="120">
        <v>41</v>
      </c>
    </row>
    <row r="14" spans="1:41" ht="15">
      <c r="A14" s="87" t="s">
        <v>4622</v>
      </c>
      <c r="B14" s="65" t="s">
        <v>4677</v>
      </c>
      <c r="C14" s="65" t="s">
        <v>56</v>
      </c>
      <c r="D14" s="109"/>
      <c r="E14" s="108"/>
      <c r="F14" s="110" t="s">
        <v>5818</v>
      </c>
      <c r="G14" s="111"/>
      <c r="H14" s="111"/>
      <c r="I14" s="112">
        <v>14</v>
      </c>
      <c r="J14" s="113"/>
      <c r="K14" s="48">
        <v>6</v>
      </c>
      <c r="L14" s="48">
        <v>6</v>
      </c>
      <c r="M14" s="48">
        <v>0</v>
      </c>
      <c r="N14" s="48">
        <v>6</v>
      </c>
      <c r="O14" s="48">
        <v>1</v>
      </c>
      <c r="P14" s="49">
        <v>0</v>
      </c>
      <c r="Q14" s="49">
        <v>0</v>
      </c>
      <c r="R14" s="48">
        <v>1</v>
      </c>
      <c r="S14" s="48">
        <v>0</v>
      </c>
      <c r="T14" s="48">
        <v>6</v>
      </c>
      <c r="U14" s="48">
        <v>6</v>
      </c>
      <c r="V14" s="48">
        <v>2</v>
      </c>
      <c r="W14" s="49">
        <v>1.388889</v>
      </c>
      <c r="X14" s="49">
        <v>0.16666666666666666</v>
      </c>
      <c r="Y14" s="78"/>
      <c r="Z14" s="78"/>
      <c r="AA14" s="78" t="s">
        <v>842</v>
      </c>
      <c r="AB14" s="84" t="s">
        <v>4847</v>
      </c>
      <c r="AC14" s="84" t="s">
        <v>4970</v>
      </c>
      <c r="AD14" s="84"/>
      <c r="AE14" s="84" t="s">
        <v>364</v>
      </c>
      <c r="AF14" s="84" t="s">
        <v>5060</v>
      </c>
      <c r="AG14" s="120">
        <v>0</v>
      </c>
      <c r="AH14" s="123">
        <v>0</v>
      </c>
      <c r="AI14" s="120">
        <v>0</v>
      </c>
      <c r="AJ14" s="123">
        <v>0</v>
      </c>
      <c r="AK14" s="120">
        <v>0</v>
      </c>
      <c r="AL14" s="123">
        <v>0</v>
      </c>
      <c r="AM14" s="120">
        <v>179</v>
      </c>
      <c r="AN14" s="123">
        <v>100</v>
      </c>
      <c r="AO14" s="120">
        <v>179</v>
      </c>
    </row>
    <row r="15" spans="1:41" ht="15">
      <c r="A15" s="87" t="s">
        <v>4623</v>
      </c>
      <c r="B15" s="65" t="s">
        <v>4666</v>
      </c>
      <c r="C15" s="65" t="s">
        <v>59</v>
      </c>
      <c r="D15" s="109"/>
      <c r="E15" s="108"/>
      <c r="F15" s="110" t="s">
        <v>5819</v>
      </c>
      <c r="G15" s="111"/>
      <c r="H15" s="111"/>
      <c r="I15" s="112">
        <v>15</v>
      </c>
      <c r="J15" s="113"/>
      <c r="K15" s="48">
        <v>6</v>
      </c>
      <c r="L15" s="48">
        <v>11</v>
      </c>
      <c r="M15" s="48">
        <v>0</v>
      </c>
      <c r="N15" s="48">
        <v>11</v>
      </c>
      <c r="O15" s="48">
        <v>0</v>
      </c>
      <c r="P15" s="49">
        <v>0</v>
      </c>
      <c r="Q15" s="49">
        <v>0</v>
      </c>
      <c r="R15" s="48">
        <v>1</v>
      </c>
      <c r="S15" s="48">
        <v>0</v>
      </c>
      <c r="T15" s="48">
        <v>6</v>
      </c>
      <c r="U15" s="48">
        <v>11</v>
      </c>
      <c r="V15" s="48">
        <v>2</v>
      </c>
      <c r="W15" s="49">
        <v>1.055556</v>
      </c>
      <c r="X15" s="49">
        <v>0.36666666666666664</v>
      </c>
      <c r="Y15" s="78" t="s">
        <v>771</v>
      </c>
      <c r="Z15" s="78" t="s">
        <v>801</v>
      </c>
      <c r="AA15" s="78"/>
      <c r="AB15" s="84" t="s">
        <v>4848</v>
      </c>
      <c r="AC15" s="84" t="s">
        <v>4971</v>
      </c>
      <c r="AD15" s="84"/>
      <c r="AE15" s="84" t="s">
        <v>5026</v>
      </c>
      <c r="AF15" s="84" t="s">
        <v>5061</v>
      </c>
      <c r="AG15" s="120">
        <v>0</v>
      </c>
      <c r="AH15" s="123">
        <v>0</v>
      </c>
      <c r="AI15" s="120">
        <v>4</v>
      </c>
      <c r="AJ15" s="123">
        <v>5.128205128205129</v>
      </c>
      <c r="AK15" s="120">
        <v>0</v>
      </c>
      <c r="AL15" s="123">
        <v>0</v>
      </c>
      <c r="AM15" s="120">
        <v>74</v>
      </c>
      <c r="AN15" s="123">
        <v>94.87179487179488</v>
      </c>
      <c r="AO15" s="120">
        <v>78</v>
      </c>
    </row>
    <row r="16" spans="1:41" ht="15">
      <c r="A16" s="87" t="s">
        <v>4624</v>
      </c>
      <c r="B16" s="65" t="s">
        <v>4667</v>
      </c>
      <c r="C16" s="65" t="s">
        <v>59</v>
      </c>
      <c r="D16" s="109"/>
      <c r="E16" s="108"/>
      <c r="F16" s="110" t="s">
        <v>5820</v>
      </c>
      <c r="G16" s="111"/>
      <c r="H16" s="111"/>
      <c r="I16" s="112">
        <v>16</v>
      </c>
      <c r="J16" s="113"/>
      <c r="K16" s="48">
        <v>5</v>
      </c>
      <c r="L16" s="48">
        <v>5</v>
      </c>
      <c r="M16" s="48">
        <v>0</v>
      </c>
      <c r="N16" s="48">
        <v>5</v>
      </c>
      <c r="O16" s="48">
        <v>1</v>
      </c>
      <c r="P16" s="49">
        <v>0</v>
      </c>
      <c r="Q16" s="49">
        <v>0</v>
      </c>
      <c r="R16" s="48">
        <v>1</v>
      </c>
      <c r="S16" s="48">
        <v>0</v>
      </c>
      <c r="T16" s="48">
        <v>5</v>
      </c>
      <c r="U16" s="48">
        <v>5</v>
      </c>
      <c r="V16" s="48">
        <v>2</v>
      </c>
      <c r="W16" s="49">
        <v>1.28</v>
      </c>
      <c r="X16" s="49">
        <v>0.2</v>
      </c>
      <c r="Y16" s="78" t="s">
        <v>777</v>
      </c>
      <c r="Z16" s="78" t="s">
        <v>806</v>
      </c>
      <c r="AA16" s="78"/>
      <c r="AB16" s="84" t="s">
        <v>4849</v>
      </c>
      <c r="AC16" s="84" t="s">
        <v>4972</v>
      </c>
      <c r="AD16" s="84"/>
      <c r="AE16" s="84" t="s">
        <v>272</v>
      </c>
      <c r="AF16" s="84" t="s">
        <v>5062</v>
      </c>
      <c r="AG16" s="120">
        <v>0</v>
      </c>
      <c r="AH16" s="123">
        <v>0</v>
      </c>
      <c r="AI16" s="120">
        <v>0</v>
      </c>
      <c r="AJ16" s="123">
        <v>0</v>
      </c>
      <c r="AK16" s="120">
        <v>0</v>
      </c>
      <c r="AL16" s="123">
        <v>0</v>
      </c>
      <c r="AM16" s="120">
        <v>106</v>
      </c>
      <c r="AN16" s="123">
        <v>100</v>
      </c>
      <c r="AO16" s="120">
        <v>106</v>
      </c>
    </row>
    <row r="17" spans="1:41" ht="15">
      <c r="A17" s="87" t="s">
        <v>4625</v>
      </c>
      <c r="B17" s="65" t="s">
        <v>4668</v>
      </c>
      <c r="C17" s="65" t="s">
        <v>59</v>
      </c>
      <c r="D17" s="109"/>
      <c r="E17" s="108"/>
      <c r="F17" s="110" t="s">
        <v>5821</v>
      </c>
      <c r="G17" s="111"/>
      <c r="H17" s="111"/>
      <c r="I17" s="112">
        <v>17</v>
      </c>
      <c r="J17" s="113"/>
      <c r="K17" s="48">
        <v>5</v>
      </c>
      <c r="L17" s="48">
        <v>4</v>
      </c>
      <c r="M17" s="48">
        <v>0</v>
      </c>
      <c r="N17" s="48">
        <v>4</v>
      </c>
      <c r="O17" s="48">
        <v>0</v>
      </c>
      <c r="P17" s="49">
        <v>0</v>
      </c>
      <c r="Q17" s="49">
        <v>0</v>
      </c>
      <c r="R17" s="48">
        <v>1</v>
      </c>
      <c r="S17" s="48">
        <v>0</v>
      </c>
      <c r="T17" s="48">
        <v>5</v>
      </c>
      <c r="U17" s="48">
        <v>4</v>
      </c>
      <c r="V17" s="48">
        <v>2</v>
      </c>
      <c r="W17" s="49">
        <v>1.28</v>
      </c>
      <c r="X17" s="49">
        <v>0.2</v>
      </c>
      <c r="Y17" s="78" t="s">
        <v>775</v>
      </c>
      <c r="Z17" s="78" t="s">
        <v>805</v>
      </c>
      <c r="AA17" s="78" t="s">
        <v>827</v>
      </c>
      <c r="AB17" s="84" t="s">
        <v>4850</v>
      </c>
      <c r="AC17" s="84" t="s">
        <v>4973</v>
      </c>
      <c r="AD17" s="84"/>
      <c r="AE17" s="84" t="s">
        <v>5027</v>
      </c>
      <c r="AF17" s="84" t="s">
        <v>5063</v>
      </c>
      <c r="AG17" s="120">
        <v>0</v>
      </c>
      <c r="AH17" s="123">
        <v>0</v>
      </c>
      <c r="AI17" s="120">
        <v>0</v>
      </c>
      <c r="AJ17" s="123">
        <v>0</v>
      </c>
      <c r="AK17" s="120">
        <v>0</v>
      </c>
      <c r="AL17" s="123">
        <v>0</v>
      </c>
      <c r="AM17" s="120">
        <v>81</v>
      </c>
      <c r="AN17" s="123">
        <v>100</v>
      </c>
      <c r="AO17" s="120">
        <v>81</v>
      </c>
    </row>
    <row r="18" spans="1:41" ht="15">
      <c r="A18" s="87" t="s">
        <v>4626</v>
      </c>
      <c r="B18" s="65" t="s">
        <v>4669</v>
      </c>
      <c r="C18" s="65" t="s">
        <v>59</v>
      </c>
      <c r="D18" s="109"/>
      <c r="E18" s="108"/>
      <c r="F18" s="110" t="s">
        <v>5822</v>
      </c>
      <c r="G18" s="111"/>
      <c r="H18" s="111"/>
      <c r="I18" s="112">
        <v>18</v>
      </c>
      <c r="J18" s="113"/>
      <c r="K18" s="48">
        <v>5</v>
      </c>
      <c r="L18" s="48">
        <v>4</v>
      </c>
      <c r="M18" s="48">
        <v>0</v>
      </c>
      <c r="N18" s="48">
        <v>4</v>
      </c>
      <c r="O18" s="48">
        <v>0</v>
      </c>
      <c r="P18" s="49">
        <v>0</v>
      </c>
      <c r="Q18" s="49">
        <v>0</v>
      </c>
      <c r="R18" s="48">
        <v>1</v>
      </c>
      <c r="S18" s="48">
        <v>0</v>
      </c>
      <c r="T18" s="48">
        <v>5</v>
      </c>
      <c r="U18" s="48">
        <v>4</v>
      </c>
      <c r="V18" s="48">
        <v>2</v>
      </c>
      <c r="W18" s="49">
        <v>1.28</v>
      </c>
      <c r="X18" s="49">
        <v>0.2</v>
      </c>
      <c r="Y18" s="78"/>
      <c r="Z18" s="78"/>
      <c r="AA18" s="78"/>
      <c r="AB18" s="84" t="s">
        <v>4807</v>
      </c>
      <c r="AC18" s="84" t="s">
        <v>1876</v>
      </c>
      <c r="AD18" s="84" t="s">
        <v>552</v>
      </c>
      <c r="AE18" s="84" t="s">
        <v>5028</v>
      </c>
      <c r="AF18" s="84" t="s">
        <v>5064</v>
      </c>
      <c r="AG18" s="120">
        <v>0</v>
      </c>
      <c r="AH18" s="123">
        <v>0</v>
      </c>
      <c r="AI18" s="120">
        <v>1</v>
      </c>
      <c r="AJ18" s="123">
        <v>1.8867924528301887</v>
      </c>
      <c r="AK18" s="120">
        <v>0</v>
      </c>
      <c r="AL18" s="123">
        <v>0</v>
      </c>
      <c r="AM18" s="120">
        <v>52</v>
      </c>
      <c r="AN18" s="123">
        <v>98.11320754716981</v>
      </c>
      <c r="AO18" s="120">
        <v>53</v>
      </c>
    </row>
    <row r="19" spans="1:41" ht="15">
      <c r="A19" s="87" t="s">
        <v>4627</v>
      </c>
      <c r="B19" s="65" t="s">
        <v>4670</v>
      </c>
      <c r="C19" s="65" t="s">
        <v>59</v>
      </c>
      <c r="D19" s="109"/>
      <c r="E19" s="108"/>
      <c r="F19" s="110" t="s">
        <v>4627</v>
      </c>
      <c r="G19" s="111"/>
      <c r="H19" s="111"/>
      <c r="I19" s="112">
        <v>19</v>
      </c>
      <c r="J19" s="113"/>
      <c r="K19" s="48">
        <v>4</v>
      </c>
      <c r="L19" s="48">
        <v>3</v>
      </c>
      <c r="M19" s="48">
        <v>0</v>
      </c>
      <c r="N19" s="48">
        <v>3</v>
      </c>
      <c r="O19" s="48">
        <v>0</v>
      </c>
      <c r="P19" s="49">
        <v>0</v>
      </c>
      <c r="Q19" s="49">
        <v>0</v>
      </c>
      <c r="R19" s="48">
        <v>1</v>
      </c>
      <c r="S19" s="48">
        <v>0</v>
      </c>
      <c r="T19" s="48">
        <v>4</v>
      </c>
      <c r="U19" s="48">
        <v>3</v>
      </c>
      <c r="V19" s="48">
        <v>2</v>
      </c>
      <c r="W19" s="49">
        <v>1.125</v>
      </c>
      <c r="X19" s="49">
        <v>0.25</v>
      </c>
      <c r="Y19" s="78"/>
      <c r="Z19" s="78"/>
      <c r="AA19" s="78"/>
      <c r="AB19" s="84" t="s">
        <v>1876</v>
      </c>
      <c r="AC19" s="84" t="s">
        <v>1876</v>
      </c>
      <c r="AD19" s="84" t="s">
        <v>645</v>
      </c>
      <c r="AE19" s="84" t="s">
        <v>5029</v>
      </c>
      <c r="AF19" s="84" t="s">
        <v>5065</v>
      </c>
      <c r="AG19" s="120">
        <v>0</v>
      </c>
      <c r="AH19" s="123">
        <v>0</v>
      </c>
      <c r="AI19" s="120">
        <v>0</v>
      </c>
      <c r="AJ19" s="123">
        <v>0</v>
      </c>
      <c r="AK19" s="120">
        <v>0</v>
      </c>
      <c r="AL19" s="123">
        <v>0</v>
      </c>
      <c r="AM19" s="120">
        <v>27</v>
      </c>
      <c r="AN19" s="123">
        <v>100</v>
      </c>
      <c r="AO19" s="120">
        <v>27</v>
      </c>
    </row>
    <row r="20" spans="1:41" ht="15">
      <c r="A20" s="87" t="s">
        <v>4628</v>
      </c>
      <c r="B20" s="65" t="s">
        <v>4671</v>
      </c>
      <c r="C20" s="65" t="s">
        <v>59</v>
      </c>
      <c r="D20" s="109"/>
      <c r="E20" s="108"/>
      <c r="F20" s="110" t="s">
        <v>5823</v>
      </c>
      <c r="G20" s="111"/>
      <c r="H20" s="111"/>
      <c r="I20" s="112">
        <v>20</v>
      </c>
      <c r="J20" s="113"/>
      <c r="K20" s="48">
        <v>4</v>
      </c>
      <c r="L20" s="48">
        <v>4</v>
      </c>
      <c r="M20" s="48">
        <v>0</v>
      </c>
      <c r="N20" s="48">
        <v>4</v>
      </c>
      <c r="O20" s="48">
        <v>1</v>
      </c>
      <c r="P20" s="49">
        <v>0</v>
      </c>
      <c r="Q20" s="49">
        <v>0</v>
      </c>
      <c r="R20" s="48">
        <v>1</v>
      </c>
      <c r="S20" s="48">
        <v>0</v>
      </c>
      <c r="T20" s="48">
        <v>4</v>
      </c>
      <c r="U20" s="48">
        <v>4</v>
      </c>
      <c r="V20" s="48">
        <v>2</v>
      </c>
      <c r="W20" s="49">
        <v>1.125</v>
      </c>
      <c r="X20" s="49">
        <v>0.25</v>
      </c>
      <c r="Y20" s="78" t="s">
        <v>793</v>
      </c>
      <c r="Z20" s="78" t="s">
        <v>816</v>
      </c>
      <c r="AA20" s="78"/>
      <c r="AB20" s="84" t="s">
        <v>4851</v>
      </c>
      <c r="AC20" s="84" t="s">
        <v>4974</v>
      </c>
      <c r="AD20" s="84"/>
      <c r="AE20" s="84" t="s">
        <v>333</v>
      </c>
      <c r="AF20" s="84" t="s">
        <v>5066</v>
      </c>
      <c r="AG20" s="120">
        <v>0</v>
      </c>
      <c r="AH20" s="123">
        <v>0</v>
      </c>
      <c r="AI20" s="120">
        <v>6</v>
      </c>
      <c r="AJ20" s="123">
        <v>5.607476635514018</v>
      </c>
      <c r="AK20" s="120">
        <v>0</v>
      </c>
      <c r="AL20" s="123">
        <v>0</v>
      </c>
      <c r="AM20" s="120">
        <v>101</v>
      </c>
      <c r="AN20" s="123">
        <v>94.39252336448598</v>
      </c>
      <c r="AO20" s="120">
        <v>107</v>
      </c>
    </row>
    <row r="21" spans="1:41" ht="15">
      <c r="A21" s="87" t="s">
        <v>4629</v>
      </c>
      <c r="B21" s="65" t="s">
        <v>4672</v>
      </c>
      <c r="C21" s="65" t="s">
        <v>59</v>
      </c>
      <c r="D21" s="109"/>
      <c r="E21" s="108"/>
      <c r="F21" s="110" t="s">
        <v>5824</v>
      </c>
      <c r="G21" s="111"/>
      <c r="H21" s="111"/>
      <c r="I21" s="112">
        <v>21</v>
      </c>
      <c r="J21" s="113"/>
      <c r="K21" s="48">
        <v>4</v>
      </c>
      <c r="L21" s="48">
        <v>5</v>
      </c>
      <c r="M21" s="48">
        <v>0</v>
      </c>
      <c r="N21" s="48">
        <v>5</v>
      </c>
      <c r="O21" s="48">
        <v>0</v>
      </c>
      <c r="P21" s="49">
        <v>0</v>
      </c>
      <c r="Q21" s="49">
        <v>0</v>
      </c>
      <c r="R21" s="48">
        <v>1</v>
      </c>
      <c r="S21" s="48">
        <v>0</v>
      </c>
      <c r="T21" s="48">
        <v>4</v>
      </c>
      <c r="U21" s="48">
        <v>5</v>
      </c>
      <c r="V21" s="48">
        <v>2</v>
      </c>
      <c r="W21" s="49">
        <v>0.875</v>
      </c>
      <c r="X21" s="49">
        <v>0.4166666666666667</v>
      </c>
      <c r="Y21" s="78"/>
      <c r="Z21" s="78"/>
      <c r="AA21" s="78"/>
      <c r="AB21" s="84" t="s">
        <v>4852</v>
      </c>
      <c r="AC21" s="84" t="s">
        <v>4975</v>
      </c>
      <c r="AD21" s="84" t="s">
        <v>559</v>
      </c>
      <c r="AE21" s="84" t="s">
        <v>5030</v>
      </c>
      <c r="AF21" s="84" t="s">
        <v>5067</v>
      </c>
      <c r="AG21" s="120">
        <v>0</v>
      </c>
      <c r="AH21" s="123">
        <v>0</v>
      </c>
      <c r="AI21" s="120">
        <v>1</v>
      </c>
      <c r="AJ21" s="123">
        <v>2.4390243902439024</v>
      </c>
      <c r="AK21" s="120">
        <v>0</v>
      </c>
      <c r="AL21" s="123">
        <v>0</v>
      </c>
      <c r="AM21" s="120">
        <v>40</v>
      </c>
      <c r="AN21" s="123">
        <v>97.5609756097561</v>
      </c>
      <c r="AO21" s="120">
        <v>41</v>
      </c>
    </row>
    <row r="22" spans="1:41" ht="15">
      <c r="A22" s="87" t="s">
        <v>4630</v>
      </c>
      <c r="B22" s="65" t="s">
        <v>4673</v>
      </c>
      <c r="C22" s="65" t="s">
        <v>59</v>
      </c>
      <c r="D22" s="109"/>
      <c r="E22" s="108"/>
      <c r="F22" s="110" t="s">
        <v>5825</v>
      </c>
      <c r="G22" s="111"/>
      <c r="H22" s="111"/>
      <c r="I22" s="112">
        <v>22</v>
      </c>
      <c r="J22" s="113"/>
      <c r="K22" s="48">
        <v>4</v>
      </c>
      <c r="L22" s="48">
        <v>6</v>
      </c>
      <c r="M22" s="48">
        <v>0</v>
      </c>
      <c r="N22" s="48">
        <v>6</v>
      </c>
      <c r="O22" s="48">
        <v>0</v>
      </c>
      <c r="P22" s="49">
        <v>0.2</v>
      </c>
      <c r="Q22" s="49">
        <v>0.3333333333333333</v>
      </c>
      <c r="R22" s="48">
        <v>1</v>
      </c>
      <c r="S22" s="48">
        <v>0</v>
      </c>
      <c r="T22" s="48">
        <v>4</v>
      </c>
      <c r="U22" s="48">
        <v>6</v>
      </c>
      <c r="V22" s="48">
        <v>2</v>
      </c>
      <c r="W22" s="49">
        <v>0.875</v>
      </c>
      <c r="X22" s="49">
        <v>0.5</v>
      </c>
      <c r="Y22" s="78"/>
      <c r="Z22" s="78"/>
      <c r="AA22" s="78"/>
      <c r="AB22" s="84" t="s">
        <v>4853</v>
      </c>
      <c r="AC22" s="84" t="s">
        <v>1876</v>
      </c>
      <c r="AD22" s="84" t="s">
        <v>5016</v>
      </c>
      <c r="AE22" s="84" t="s">
        <v>5031</v>
      </c>
      <c r="AF22" s="84" t="s">
        <v>5068</v>
      </c>
      <c r="AG22" s="120">
        <v>0</v>
      </c>
      <c r="AH22" s="123">
        <v>0</v>
      </c>
      <c r="AI22" s="120">
        <v>0</v>
      </c>
      <c r="AJ22" s="123">
        <v>0</v>
      </c>
      <c r="AK22" s="120">
        <v>0</v>
      </c>
      <c r="AL22" s="123">
        <v>0</v>
      </c>
      <c r="AM22" s="120">
        <v>84</v>
      </c>
      <c r="AN22" s="123">
        <v>100</v>
      </c>
      <c r="AO22" s="120">
        <v>84</v>
      </c>
    </row>
    <row r="23" spans="1:41" ht="15">
      <c r="A23" s="87" t="s">
        <v>4631</v>
      </c>
      <c r="B23" s="65" t="s">
        <v>4674</v>
      </c>
      <c r="C23" s="65" t="s">
        <v>59</v>
      </c>
      <c r="D23" s="109"/>
      <c r="E23" s="108"/>
      <c r="F23" s="110" t="s">
        <v>5826</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t="s">
        <v>826</v>
      </c>
      <c r="AB23" s="84" t="s">
        <v>4854</v>
      </c>
      <c r="AC23" s="84" t="s">
        <v>1876</v>
      </c>
      <c r="AD23" s="84" t="s">
        <v>556</v>
      </c>
      <c r="AE23" s="84" t="s">
        <v>5032</v>
      </c>
      <c r="AF23" s="84" t="s">
        <v>5069</v>
      </c>
      <c r="AG23" s="120">
        <v>3</v>
      </c>
      <c r="AH23" s="123">
        <v>4.6875</v>
      </c>
      <c r="AI23" s="120">
        <v>1</v>
      </c>
      <c r="AJ23" s="123">
        <v>1.5625</v>
      </c>
      <c r="AK23" s="120">
        <v>0</v>
      </c>
      <c r="AL23" s="123">
        <v>0</v>
      </c>
      <c r="AM23" s="120">
        <v>60</v>
      </c>
      <c r="AN23" s="123">
        <v>93.75</v>
      </c>
      <c r="AO23" s="120">
        <v>64</v>
      </c>
    </row>
    <row r="24" spans="1:41" ht="15">
      <c r="A24" s="87" t="s">
        <v>4632</v>
      </c>
      <c r="B24" s="65" t="s">
        <v>4675</v>
      </c>
      <c r="C24" s="65" t="s">
        <v>59</v>
      </c>
      <c r="D24" s="109"/>
      <c r="E24" s="108"/>
      <c r="F24" s="110" t="s">
        <v>5827</v>
      </c>
      <c r="G24" s="111"/>
      <c r="H24" s="111"/>
      <c r="I24" s="112">
        <v>24</v>
      </c>
      <c r="J24" s="113"/>
      <c r="K24" s="48">
        <v>3</v>
      </c>
      <c r="L24" s="48">
        <v>2</v>
      </c>
      <c r="M24" s="48">
        <v>4</v>
      </c>
      <c r="N24" s="48">
        <v>6</v>
      </c>
      <c r="O24" s="48">
        <v>4</v>
      </c>
      <c r="P24" s="49">
        <v>0</v>
      </c>
      <c r="Q24" s="49">
        <v>0</v>
      </c>
      <c r="R24" s="48">
        <v>1</v>
      </c>
      <c r="S24" s="48">
        <v>0</v>
      </c>
      <c r="T24" s="48">
        <v>3</v>
      </c>
      <c r="U24" s="48">
        <v>6</v>
      </c>
      <c r="V24" s="48">
        <v>2</v>
      </c>
      <c r="W24" s="49">
        <v>0.888889</v>
      </c>
      <c r="X24" s="49">
        <v>0.3333333333333333</v>
      </c>
      <c r="Y24" s="78"/>
      <c r="Z24" s="78"/>
      <c r="AA24" s="78" t="s">
        <v>823</v>
      </c>
      <c r="AB24" s="84" t="s">
        <v>4855</v>
      </c>
      <c r="AC24" s="84" t="s">
        <v>4976</v>
      </c>
      <c r="AD24" s="84"/>
      <c r="AE24" s="84" t="s">
        <v>353</v>
      </c>
      <c r="AF24" s="84" t="s">
        <v>5070</v>
      </c>
      <c r="AG24" s="120">
        <v>0</v>
      </c>
      <c r="AH24" s="123">
        <v>0</v>
      </c>
      <c r="AI24" s="120">
        <v>0</v>
      </c>
      <c r="AJ24" s="123">
        <v>0</v>
      </c>
      <c r="AK24" s="120">
        <v>0</v>
      </c>
      <c r="AL24" s="123">
        <v>0</v>
      </c>
      <c r="AM24" s="120">
        <v>173</v>
      </c>
      <c r="AN24" s="123">
        <v>100</v>
      </c>
      <c r="AO24" s="120">
        <v>173</v>
      </c>
    </row>
    <row r="25" spans="1:41" ht="15">
      <c r="A25" s="87" t="s">
        <v>4633</v>
      </c>
      <c r="B25" s="65" t="s">
        <v>4676</v>
      </c>
      <c r="C25" s="65" t="s">
        <v>59</v>
      </c>
      <c r="D25" s="109"/>
      <c r="E25" s="108"/>
      <c r="F25" s="110" t="s">
        <v>5828</v>
      </c>
      <c r="G25" s="111"/>
      <c r="H25" s="111"/>
      <c r="I25" s="112">
        <v>25</v>
      </c>
      <c r="J25" s="113"/>
      <c r="K25" s="48">
        <v>3</v>
      </c>
      <c r="L25" s="48">
        <v>3</v>
      </c>
      <c r="M25" s="48">
        <v>0</v>
      </c>
      <c r="N25" s="48">
        <v>3</v>
      </c>
      <c r="O25" s="48">
        <v>1</v>
      </c>
      <c r="P25" s="49">
        <v>0</v>
      </c>
      <c r="Q25" s="49">
        <v>0</v>
      </c>
      <c r="R25" s="48">
        <v>1</v>
      </c>
      <c r="S25" s="48">
        <v>0</v>
      </c>
      <c r="T25" s="48">
        <v>3</v>
      </c>
      <c r="U25" s="48">
        <v>3</v>
      </c>
      <c r="V25" s="48">
        <v>2</v>
      </c>
      <c r="W25" s="49">
        <v>0.888889</v>
      </c>
      <c r="X25" s="49">
        <v>0.3333333333333333</v>
      </c>
      <c r="Y25" s="78" t="s">
        <v>797</v>
      </c>
      <c r="Z25" s="78" t="s">
        <v>801</v>
      </c>
      <c r="AA25" s="78" t="s">
        <v>840</v>
      </c>
      <c r="AB25" s="84" t="s">
        <v>4856</v>
      </c>
      <c r="AC25" s="84" t="s">
        <v>4977</v>
      </c>
      <c r="AD25" s="84" t="s">
        <v>626</v>
      </c>
      <c r="AE25" s="84" t="s">
        <v>343</v>
      </c>
      <c r="AF25" s="84" t="s">
        <v>5071</v>
      </c>
      <c r="AG25" s="120">
        <v>0</v>
      </c>
      <c r="AH25" s="123">
        <v>0</v>
      </c>
      <c r="AI25" s="120">
        <v>11</v>
      </c>
      <c r="AJ25" s="123">
        <v>10.280373831775702</v>
      </c>
      <c r="AK25" s="120">
        <v>0</v>
      </c>
      <c r="AL25" s="123">
        <v>0</v>
      </c>
      <c r="AM25" s="120">
        <v>96</v>
      </c>
      <c r="AN25" s="123">
        <v>89.7196261682243</v>
      </c>
      <c r="AO25" s="120">
        <v>107</v>
      </c>
    </row>
    <row r="26" spans="1:41" ht="15">
      <c r="A26" s="87" t="s">
        <v>4634</v>
      </c>
      <c r="B26" s="65" t="s">
        <v>4677</v>
      </c>
      <c r="C26" s="65" t="s">
        <v>59</v>
      </c>
      <c r="D26" s="109"/>
      <c r="E26" s="108"/>
      <c r="F26" s="110" t="s">
        <v>5829</v>
      </c>
      <c r="G26" s="111"/>
      <c r="H26" s="111"/>
      <c r="I26" s="112">
        <v>26</v>
      </c>
      <c r="J26" s="113"/>
      <c r="K26" s="48">
        <v>3</v>
      </c>
      <c r="L26" s="48">
        <v>3</v>
      </c>
      <c r="M26" s="48">
        <v>0</v>
      </c>
      <c r="N26" s="48">
        <v>3</v>
      </c>
      <c r="O26" s="48">
        <v>1</v>
      </c>
      <c r="P26" s="49">
        <v>0</v>
      </c>
      <c r="Q26" s="49">
        <v>0</v>
      </c>
      <c r="R26" s="48">
        <v>1</v>
      </c>
      <c r="S26" s="48">
        <v>0</v>
      </c>
      <c r="T26" s="48">
        <v>3</v>
      </c>
      <c r="U26" s="48">
        <v>3</v>
      </c>
      <c r="V26" s="48">
        <v>2</v>
      </c>
      <c r="W26" s="49">
        <v>0.888889</v>
      </c>
      <c r="X26" s="49">
        <v>0.3333333333333333</v>
      </c>
      <c r="Y26" s="78"/>
      <c r="Z26" s="78"/>
      <c r="AA26" s="78"/>
      <c r="AB26" s="84" t="s">
        <v>4857</v>
      </c>
      <c r="AC26" s="84" t="s">
        <v>4978</v>
      </c>
      <c r="AD26" s="84"/>
      <c r="AE26" s="84" t="s">
        <v>338</v>
      </c>
      <c r="AF26" s="84" t="s">
        <v>5072</v>
      </c>
      <c r="AG26" s="120">
        <v>0</v>
      </c>
      <c r="AH26" s="123">
        <v>0</v>
      </c>
      <c r="AI26" s="120">
        <v>1</v>
      </c>
      <c r="AJ26" s="123">
        <v>1.1363636363636365</v>
      </c>
      <c r="AK26" s="120">
        <v>0</v>
      </c>
      <c r="AL26" s="123">
        <v>0</v>
      </c>
      <c r="AM26" s="120">
        <v>87</v>
      </c>
      <c r="AN26" s="123">
        <v>98.86363636363636</v>
      </c>
      <c r="AO26" s="120">
        <v>88</v>
      </c>
    </row>
    <row r="27" spans="1:41" ht="15">
      <c r="A27" s="87" t="s">
        <v>4635</v>
      </c>
      <c r="B27" s="65" t="s">
        <v>4666</v>
      </c>
      <c r="C27" s="65" t="s">
        <v>61</v>
      </c>
      <c r="D27" s="109"/>
      <c r="E27" s="108"/>
      <c r="F27" s="110" t="s">
        <v>5830</v>
      </c>
      <c r="G27" s="111"/>
      <c r="H27" s="111"/>
      <c r="I27" s="112">
        <v>27</v>
      </c>
      <c r="J27" s="113"/>
      <c r="K27" s="48">
        <v>3</v>
      </c>
      <c r="L27" s="48">
        <v>3</v>
      </c>
      <c r="M27" s="48">
        <v>0</v>
      </c>
      <c r="N27" s="48">
        <v>3</v>
      </c>
      <c r="O27" s="48">
        <v>1</v>
      </c>
      <c r="P27" s="49">
        <v>0</v>
      </c>
      <c r="Q27" s="49">
        <v>0</v>
      </c>
      <c r="R27" s="48">
        <v>1</v>
      </c>
      <c r="S27" s="48">
        <v>0</v>
      </c>
      <c r="T27" s="48">
        <v>3</v>
      </c>
      <c r="U27" s="48">
        <v>3</v>
      </c>
      <c r="V27" s="48">
        <v>2</v>
      </c>
      <c r="W27" s="49">
        <v>0.888889</v>
      </c>
      <c r="X27" s="49">
        <v>0.3333333333333333</v>
      </c>
      <c r="Y27" s="78"/>
      <c r="Z27" s="78"/>
      <c r="AA27" s="78"/>
      <c r="AB27" s="84" t="s">
        <v>4858</v>
      </c>
      <c r="AC27" s="84" t="s">
        <v>4979</v>
      </c>
      <c r="AD27" s="84"/>
      <c r="AE27" s="84" t="s">
        <v>316</v>
      </c>
      <c r="AF27" s="84" t="s">
        <v>5073</v>
      </c>
      <c r="AG27" s="120">
        <v>0</v>
      </c>
      <c r="AH27" s="123">
        <v>0</v>
      </c>
      <c r="AI27" s="120">
        <v>3</v>
      </c>
      <c r="AJ27" s="123">
        <v>30</v>
      </c>
      <c r="AK27" s="120">
        <v>0</v>
      </c>
      <c r="AL27" s="123">
        <v>0</v>
      </c>
      <c r="AM27" s="120">
        <v>7</v>
      </c>
      <c r="AN27" s="123">
        <v>70</v>
      </c>
      <c r="AO27" s="120">
        <v>10</v>
      </c>
    </row>
    <row r="28" spans="1:41" ht="15">
      <c r="A28" s="87" t="s">
        <v>4636</v>
      </c>
      <c r="B28" s="65" t="s">
        <v>4667</v>
      </c>
      <c r="C28" s="65" t="s">
        <v>61</v>
      </c>
      <c r="D28" s="109"/>
      <c r="E28" s="108"/>
      <c r="F28" s="110" t="s">
        <v>4636</v>
      </c>
      <c r="G28" s="111"/>
      <c r="H28" s="111"/>
      <c r="I28" s="112">
        <v>28</v>
      </c>
      <c r="J28" s="113"/>
      <c r="K28" s="48">
        <v>3</v>
      </c>
      <c r="L28" s="48">
        <v>2</v>
      </c>
      <c r="M28" s="48">
        <v>0</v>
      </c>
      <c r="N28" s="48">
        <v>2</v>
      </c>
      <c r="O28" s="48">
        <v>0</v>
      </c>
      <c r="P28" s="49">
        <v>0</v>
      </c>
      <c r="Q28" s="49">
        <v>0</v>
      </c>
      <c r="R28" s="48">
        <v>1</v>
      </c>
      <c r="S28" s="48">
        <v>0</v>
      </c>
      <c r="T28" s="48">
        <v>3</v>
      </c>
      <c r="U28" s="48">
        <v>2</v>
      </c>
      <c r="V28" s="48">
        <v>2</v>
      </c>
      <c r="W28" s="49">
        <v>0.888889</v>
      </c>
      <c r="X28" s="49">
        <v>0.3333333333333333</v>
      </c>
      <c r="Y28" s="78"/>
      <c r="Z28" s="78"/>
      <c r="AA28" s="78"/>
      <c r="AB28" s="84" t="s">
        <v>1876</v>
      </c>
      <c r="AC28" s="84" t="s">
        <v>1876</v>
      </c>
      <c r="AD28" s="84" t="s">
        <v>567</v>
      </c>
      <c r="AE28" s="84" t="s">
        <v>566</v>
      </c>
      <c r="AF28" s="84" t="s">
        <v>5074</v>
      </c>
      <c r="AG28" s="120">
        <v>2</v>
      </c>
      <c r="AH28" s="123">
        <v>5.555555555555555</v>
      </c>
      <c r="AI28" s="120">
        <v>0</v>
      </c>
      <c r="AJ28" s="123">
        <v>0</v>
      </c>
      <c r="AK28" s="120">
        <v>0</v>
      </c>
      <c r="AL28" s="123">
        <v>0</v>
      </c>
      <c r="AM28" s="120">
        <v>34</v>
      </c>
      <c r="AN28" s="123">
        <v>94.44444444444444</v>
      </c>
      <c r="AO28" s="120">
        <v>36</v>
      </c>
    </row>
    <row r="29" spans="1:41" ht="15">
      <c r="A29" s="87" t="s">
        <v>4637</v>
      </c>
      <c r="B29" s="65" t="s">
        <v>4668</v>
      </c>
      <c r="C29" s="65" t="s">
        <v>61</v>
      </c>
      <c r="D29" s="109"/>
      <c r="E29" s="108"/>
      <c r="F29" s="110" t="s">
        <v>5831</v>
      </c>
      <c r="G29" s="111"/>
      <c r="H29" s="111"/>
      <c r="I29" s="112">
        <v>29</v>
      </c>
      <c r="J29" s="113"/>
      <c r="K29" s="48">
        <v>3</v>
      </c>
      <c r="L29" s="48">
        <v>3</v>
      </c>
      <c r="M29" s="48">
        <v>0</v>
      </c>
      <c r="N29" s="48">
        <v>3</v>
      </c>
      <c r="O29" s="48">
        <v>0</v>
      </c>
      <c r="P29" s="49">
        <v>0</v>
      </c>
      <c r="Q29" s="49">
        <v>0</v>
      </c>
      <c r="R29" s="48">
        <v>1</v>
      </c>
      <c r="S29" s="48">
        <v>0</v>
      </c>
      <c r="T29" s="48">
        <v>3</v>
      </c>
      <c r="U29" s="48">
        <v>3</v>
      </c>
      <c r="V29" s="48">
        <v>1</v>
      </c>
      <c r="W29" s="49">
        <v>0.666667</v>
      </c>
      <c r="X29" s="49">
        <v>0.5</v>
      </c>
      <c r="Y29" s="78"/>
      <c r="Z29" s="78"/>
      <c r="AA29" s="78"/>
      <c r="AB29" s="84" t="s">
        <v>4859</v>
      </c>
      <c r="AC29" s="84" t="s">
        <v>4980</v>
      </c>
      <c r="AD29" s="84" t="s">
        <v>565</v>
      </c>
      <c r="AE29" s="84" t="s">
        <v>5033</v>
      </c>
      <c r="AF29" s="84" t="s">
        <v>5075</v>
      </c>
      <c r="AG29" s="120">
        <v>0</v>
      </c>
      <c r="AH29" s="123">
        <v>0</v>
      </c>
      <c r="AI29" s="120">
        <v>2</v>
      </c>
      <c r="AJ29" s="123">
        <v>4.651162790697675</v>
      </c>
      <c r="AK29" s="120">
        <v>0</v>
      </c>
      <c r="AL29" s="123">
        <v>0</v>
      </c>
      <c r="AM29" s="120">
        <v>41</v>
      </c>
      <c r="AN29" s="123">
        <v>95.34883720930233</v>
      </c>
      <c r="AO29" s="120">
        <v>43</v>
      </c>
    </row>
    <row r="30" spans="1:41" ht="15">
      <c r="A30" s="87" t="s">
        <v>4638</v>
      </c>
      <c r="B30" s="65" t="s">
        <v>4669</v>
      </c>
      <c r="C30" s="65" t="s">
        <v>61</v>
      </c>
      <c r="D30" s="109"/>
      <c r="E30" s="108"/>
      <c r="F30" s="110" t="s">
        <v>5832</v>
      </c>
      <c r="G30" s="111"/>
      <c r="H30" s="111"/>
      <c r="I30" s="112">
        <v>30</v>
      </c>
      <c r="J30" s="113"/>
      <c r="K30" s="48">
        <v>3</v>
      </c>
      <c r="L30" s="48">
        <v>3</v>
      </c>
      <c r="M30" s="48">
        <v>0</v>
      </c>
      <c r="N30" s="48">
        <v>3</v>
      </c>
      <c r="O30" s="48">
        <v>1</v>
      </c>
      <c r="P30" s="49">
        <v>0</v>
      </c>
      <c r="Q30" s="49">
        <v>0</v>
      </c>
      <c r="R30" s="48">
        <v>1</v>
      </c>
      <c r="S30" s="48">
        <v>0</v>
      </c>
      <c r="T30" s="48">
        <v>3</v>
      </c>
      <c r="U30" s="48">
        <v>3</v>
      </c>
      <c r="V30" s="48">
        <v>2</v>
      </c>
      <c r="W30" s="49">
        <v>0.888889</v>
      </c>
      <c r="X30" s="49">
        <v>0.3333333333333333</v>
      </c>
      <c r="Y30" s="78"/>
      <c r="Z30" s="78"/>
      <c r="AA30" s="78" t="s">
        <v>835</v>
      </c>
      <c r="AB30" s="84" t="s">
        <v>4860</v>
      </c>
      <c r="AC30" s="84" t="s">
        <v>4981</v>
      </c>
      <c r="AD30" s="84"/>
      <c r="AE30" s="84" t="s">
        <v>297</v>
      </c>
      <c r="AF30" s="84" t="s">
        <v>5076</v>
      </c>
      <c r="AG30" s="120">
        <v>1</v>
      </c>
      <c r="AH30" s="123">
        <v>1.3157894736842106</v>
      </c>
      <c r="AI30" s="120">
        <v>0</v>
      </c>
      <c r="AJ30" s="123">
        <v>0</v>
      </c>
      <c r="AK30" s="120">
        <v>0</v>
      </c>
      <c r="AL30" s="123">
        <v>0</v>
      </c>
      <c r="AM30" s="120">
        <v>75</v>
      </c>
      <c r="AN30" s="123">
        <v>98.6842105263158</v>
      </c>
      <c r="AO30" s="120">
        <v>76</v>
      </c>
    </row>
    <row r="31" spans="1:41" ht="15">
      <c r="A31" s="87" t="s">
        <v>4639</v>
      </c>
      <c r="B31" s="65" t="s">
        <v>4670</v>
      </c>
      <c r="C31" s="65" t="s">
        <v>61</v>
      </c>
      <c r="D31" s="109"/>
      <c r="E31" s="108"/>
      <c r="F31" s="110" t="s">
        <v>5833</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c r="AB31" s="84" t="s">
        <v>4861</v>
      </c>
      <c r="AC31" s="84" t="s">
        <v>4982</v>
      </c>
      <c r="AD31" s="84"/>
      <c r="AE31" s="84" t="s">
        <v>5034</v>
      </c>
      <c r="AF31" s="84" t="s">
        <v>5077</v>
      </c>
      <c r="AG31" s="120">
        <v>0</v>
      </c>
      <c r="AH31" s="123">
        <v>0</v>
      </c>
      <c r="AI31" s="120">
        <v>2</v>
      </c>
      <c r="AJ31" s="123">
        <v>4.761904761904762</v>
      </c>
      <c r="AK31" s="120">
        <v>0</v>
      </c>
      <c r="AL31" s="123">
        <v>0</v>
      </c>
      <c r="AM31" s="120">
        <v>40</v>
      </c>
      <c r="AN31" s="123">
        <v>95.23809523809524</v>
      </c>
      <c r="AO31" s="120">
        <v>42</v>
      </c>
    </row>
    <row r="32" spans="1:41" ht="15">
      <c r="A32" s="87" t="s">
        <v>4640</v>
      </c>
      <c r="B32" s="65" t="s">
        <v>4671</v>
      </c>
      <c r="C32" s="65" t="s">
        <v>61</v>
      </c>
      <c r="D32" s="109"/>
      <c r="E32" s="108"/>
      <c r="F32" s="110" t="s">
        <v>5834</v>
      </c>
      <c r="G32" s="111"/>
      <c r="H32" s="111"/>
      <c r="I32" s="112">
        <v>32</v>
      </c>
      <c r="J32" s="113"/>
      <c r="K32" s="48">
        <v>3</v>
      </c>
      <c r="L32" s="48">
        <v>3</v>
      </c>
      <c r="M32" s="48">
        <v>0</v>
      </c>
      <c r="N32" s="48">
        <v>3</v>
      </c>
      <c r="O32" s="48">
        <v>0</v>
      </c>
      <c r="P32" s="49">
        <v>0</v>
      </c>
      <c r="Q32" s="49">
        <v>0</v>
      </c>
      <c r="R32" s="48">
        <v>1</v>
      </c>
      <c r="S32" s="48">
        <v>0</v>
      </c>
      <c r="T32" s="48">
        <v>3</v>
      </c>
      <c r="U32" s="48">
        <v>3</v>
      </c>
      <c r="V32" s="48">
        <v>1</v>
      </c>
      <c r="W32" s="49">
        <v>0.666667</v>
      </c>
      <c r="X32" s="49">
        <v>0.5</v>
      </c>
      <c r="Y32" s="78"/>
      <c r="Z32" s="78"/>
      <c r="AA32" s="78"/>
      <c r="AB32" s="84" t="s">
        <v>4862</v>
      </c>
      <c r="AC32" s="84" t="s">
        <v>4983</v>
      </c>
      <c r="AD32" s="84" t="s">
        <v>553</v>
      </c>
      <c r="AE32" s="84" t="s">
        <v>5035</v>
      </c>
      <c r="AF32" s="84" t="s">
        <v>5078</v>
      </c>
      <c r="AG32" s="120">
        <v>4</v>
      </c>
      <c r="AH32" s="123">
        <v>8.333333333333334</v>
      </c>
      <c r="AI32" s="120">
        <v>0</v>
      </c>
      <c r="AJ32" s="123">
        <v>0</v>
      </c>
      <c r="AK32" s="120">
        <v>0</v>
      </c>
      <c r="AL32" s="123">
        <v>0</v>
      </c>
      <c r="AM32" s="120">
        <v>44</v>
      </c>
      <c r="AN32" s="123">
        <v>91.66666666666667</v>
      </c>
      <c r="AO32" s="120">
        <v>48</v>
      </c>
    </row>
    <row r="33" spans="1:41" ht="15">
      <c r="A33" s="87" t="s">
        <v>4641</v>
      </c>
      <c r="B33" s="65" t="s">
        <v>4672</v>
      </c>
      <c r="C33" s="65" t="s">
        <v>61</v>
      </c>
      <c r="D33" s="109"/>
      <c r="E33" s="108"/>
      <c r="F33" s="110" t="s">
        <v>4641</v>
      </c>
      <c r="G33" s="111"/>
      <c r="H33" s="111"/>
      <c r="I33" s="112">
        <v>33</v>
      </c>
      <c r="J33" s="113"/>
      <c r="K33" s="48">
        <v>3</v>
      </c>
      <c r="L33" s="48">
        <v>2</v>
      </c>
      <c r="M33" s="48">
        <v>0</v>
      </c>
      <c r="N33" s="48">
        <v>2</v>
      </c>
      <c r="O33" s="48">
        <v>0</v>
      </c>
      <c r="P33" s="49">
        <v>0</v>
      </c>
      <c r="Q33" s="49">
        <v>0</v>
      </c>
      <c r="R33" s="48">
        <v>1</v>
      </c>
      <c r="S33" s="48">
        <v>0</v>
      </c>
      <c r="T33" s="48">
        <v>3</v>
      </c>
      <c r="U33" s="48">
        <v>2</v>
      </c>
      <c r="V33" s="48">
        <v>2</v>
      </c>
      <c r="W33" s="49">
        <v>0.888889</v>
      </c>
      <c r="X33" s="49">
        <v>0.3333333333333333</v>
      </c>
      <c r="Y33" s="78"/>
      <c r="Z33" s="78"/>
      <c r="AA33" s="78"/>
      <c r="AB33" s="84" t="s">
        <v>1876</v>
      </c>
      <c r="AC33" s="84" t="s">
        <v>1876</v>
      </c>
      <c r="AD33" s="84" t="s">
        <v>548</v>
      </c>
      <c r="AE33" s="84" t="s">
        <v>547</v>
      </c>
      <c r="AF33" s="84" t="s">
        <v>5079</v>
      </c>
      <c r="AG33" s="120">
        <v>1</v>
      </c>
      <c r="AH33" s="123">
        <v>7.6923076923076925</v>
      </c>
      <c r="AI33" s="120">
        <v>1</v>
      </c>
      <c r="AJ33" s="123">
        <v>7.6923076923076925</v>
      </c>
      <c r="AK33" s="120">
        <v>0</v>
      </c>
      <c r="AL33" s="123">
        <v>0</v>
      </c>
      <c r="AM33" s="120">
        <v>11</v>
      </c>
      <c r="AN33" s="123">
        <v>84.61538461538461</v>
      </c>
      <c r="AO33" s="120">
        <v>13</v>
      </c>
    </row>
    <row r="34" spans="1:41" ht="15">
      <c r="A34" s="87" t="s">
        <v>4642</v>
      </c>
      <c r="B34" s="65" t="s">
        <v>4673</v>
      </c>
      <c r="C34" s="65" t="s">
        <v>61</v>
      </c>
      <c r="D34" s="109"/>
      <c r="E34" s="108"/>
      <c r="F34" s="110" t="s">
        <v>5835</v>
      </c>
      <c r="G34" s="111"/>
      <c r="H34" s="111"/>
      <c r="I34" s="112">
        <v>34</v>
      </c>
      <c r="J34" s="113"/>
      <c r="K34" s="48">
        <v>3</v>
      </c>
      <c r="L34" s="48">
        <v>3</v>
      </c>
      <c r="M34" s="48">
        <v>0</v>
      </c>
      <c r="N34" s="48">
        <v>3</v>
      </c>
      <c r="O34" s="48">
        <v>0</v>
      </c>
      <c r="P34" s="49">
        <v>0</v>
      </c>
      <c r="Q34" s="49">
        <v>0</v>
      </c>
      <c r="R34" s="48">
        <v>1</v>
      </c>
      <c r="S34" s="48">
        <v>0</v>
      </c>
      <c r="T34" s="48">
        <v>3</v>
      </c>
      <c r="U34" s="48">
        <v>3</v>
      </c>
      <c r="V34" s="48">
        <v>1</v>
      </c>
      <c r="W34" s="49">
        <v>0.666667</v>
      </c>
      <c r="X34" s="49">
        <v>0.5</v>
      </c>
      <c r="Y34" s="78"/>
      <c r="Z34" s="78"/>
      <c r="AA34" s="78"/>
      <c r="AB34" s="84" t="s">
        <v>4863</v>
      </c>
      <c r="AC34" s="84" t="s">
        <v>4984</v>
      </c>
      <c r="AD34" s="84" t="s">
        <v>546</v>
      </c>
      <c r="AE34" s="84" t="s">
        <v>5036</v>
      </c>
      <c r="AF34" s="84" t="s">
        <v>5080</v>
      </c>
      <c r="AG34" s="120">
        <v>0</v>
      </c>
      <c r="AH34" s="123">
        <v>0</v>
      </c>
      <c r="AI34" s="120">
        <v>0</v>
      </c>
      <c r="AJ34" s="123">
        <v>0</v>
      </c>
      <c r="AK34" s="120">
        <v>0</v>
      </c>
      <c r="AL34" s="123">
        <v>0</v>
      </c>
      <c r="AM34" s="120">
        <v>73</v>
      </c>
      <c r="AN34" s="123">
        <v>100</v>
      </c>
      <c r="AO34" s="120">
        <v>73</v>
      </c>
    </row>
    <row r="35" spans="1:41" ht="15">
      <c r="A35" s="87" t="s">
        <v>4643</v>
      </c>
      <c r="B35" s="65" t="s">
        <v>4674</v>
      </c>
      <c r="C35" s="65" t="s">
        <v>61</v>
      </c>
      <c r="D35" s="109"/>
      <c r="E35" s="108"/>
      <c r="F35" s="110" t="s">
        <v>5836</v>
      </c>
      <c r="G35" s="111"/>
      <c r="H35" s="111"/>
      <c r="I35" s="112">
        <v>35</v>
      </c>
      <c r="J35" s="113"/>
      <c r="K35" s="48">
        <v>3</v>
      </c>
      <c r="L35" s="48">
        <v>2</v>
      </c>
      <c r="M35" s="48">
        <v>0</v>
      </c>
      <c r="N35" s="48">
        <v>2</v>
      </c>
      <c r="O35" s="48">
        <v>0</v>
      </c>
      <c r="P35" s="49">
        <v>0</v>
      </c>
      <c r="Q35" s="49">
        <v>0</v>
      </c>
      <c r="R35" s="48">
        <v>1</v>
      </c>
      <c r="S35" s="48">
        <v>0</v>
      </c>
      <c r="T35" s="48">
        <v>3</v>
      </c>
      <c r="U35" s="48">
        <v>2</v>
      </c>
      <c r="V35" s="48">
        <v>2</v>
      </c>
      <c r="W35" s="49">
        <v>0.888889</v>
      </c>
      <c r="X35" s="49">
        <v>0.3333333333333333</v>
      </c>
      <c r="Y35" s="78"/>
      <c r="Z35" s="78"/>
      <c r="AA35" s="78"/>
      <c r="AB35" s="84" t="s">
        <v>4864</v>
      </c>
      <c r="AC35" s="84" t="s">
        <v>1876</v>
      </c>
      <c r="AD35" s="84" t="s">
        <v>545</v>
      </c>
      <c r="AE35" s="84" t="s">
        <v>544</v>
      </c>
      <c r="AF35" s="84" t="s">
        <v>5081</v>
      </c>
      <c r="AG35" s="120">
        <v>0</v>
      </c>
      <c r="AH35" s="123">
        <v>0</v>
      </c>
      <c r="AI35" s="120">
        <v>0</v>
      </c>
      <c r="AJ35" s="123">
        <v>0</v>
      </c>
      <c r="AK35" s="120">
        <v>0</v>
      </c>
      <c r="AL35" s="123">
        <v>0</v>
      </c>
      <c r="AM35" s="120">
        <v>36</v>
      </c>
      <c r="AN35" s="123">
        <v>100</v>
      </c>
      <c r="AO35" s="120">
        <v>36</v>
      </c>
    </row>
    <row r="36" spans="1:41" ht="15">
      <c r="A36" s="87" t="s">
        <v>4644</v>
      </c>
      <c r="B36" s="65" t="s">
        <v>4675</v>
      </c>
      <c r="C36" s="65" t="s">
        <v>61</v>
      </c>
      <c r="D36" s="109"/>
      <c r="E36" s="108"/>
      <c r="F36" s="110" t="s">
        <v>5837</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t="s">
        <v>799</v>
      </c>
      <c r="Z36" s="78" t="s">
        <v>818</v>
      </c>
      <c r="AA36" s="78" t="s">
        <v>843</v>
      </c>
      <c r="AB36" s="84" t="s">
        <v>4771</v>
      </c>
      <c r="AC36" s="84" t="s">
        <v>1876</v>
      </c>
      <c r="AD36" s="84"/>
      <c r="AE36" s="84" t="s">
        <v>641</v>
      </c>
      <c r="AF36" s="84" t="s">
        <v>5082</v>
      </c>
      <c r="AG36" s="120">
        <v>0</v>
      </c>
      <c r="AH36" s="123">
        <v>0</v>
      </c>
      <c r="AI36" s="120">
        <v>1</v>
      </c>
      <c r="AJ36" s="123">
        <v>2.9411764705882355</v>
      </c>
      <c r="AK36" s="120">
        <v>0</v>
      </c>
      <c r="AL36" s="123">
        <v>0</v>
      </c>
      <c r="AM36" s="120">
        <v>33</v>
      </c>
      <c r="AN36" s="123">
        <v>97.05882352941177</v>
      </c>
      <c r="AO36" s="120">
        <v>34</v>
      </c>
    </row>
    <row r="37" spans="1:41" ht="15">
      <c r="A37" s="87" t="s">
        <v>4645</v>
      </c>
      <c r="B37" s="65" t="s">
        <v>4676</v>
      </c>
      <c r="C37" s="65" t="s">
        <v>61</v>
      </c>
      <c r="D37" s="109"/>
      <c r="E37" s="108"/>
      <c r="F37" s="110" t="s">
        <v>5838</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c r="Z37" s="78"/>
      <c r="AA37" s="78"/>
      <c r="AB37" s="84" t="s">
        <v>4865</v>
      </c>
      <c r="AC37" s="84" t="s">
        <v>4985</v>
      </c>
      <c r="AD37" s="84" t="s">
        <v>637</v>
      </c>
      <c r="AE37" s="84"/>
      <c r="AF37" s="84" t="s">
        <v>5083</v>
      </c>
      <c r="AG37" s="120">
        <v>0</v>
      </c>
      <c r="AH37" s="123">
        <v>0</v>
      </c>
      <c r="AI37" s="120">
        <v>2</v>
      </c>
      <c r="AJ37" s="123">
        <v>4.444444444444445</v>
      </c>
      <c r="AK37" s="120">
        <v>0</v>
      </c>
      <c r="AL37" s="123">
        <v>0</v>
      </c>
      <c r="AM37" s="120">
        <v>43</v>
      </c>
      <c r="AN37" s="123">
        <v>95.55555555555556</v>
      </c>
      <c r="AO37" s="120">
        <v>45</v>
      </c>
    </row>
    <row r="38" spans="1:41" ht="15">
      <c r="A38" s="87" t="s">
        <v>4646</v>
      </c>
      <c r="B38" s="65" t="s">
        <v>4677</v>
      </c>
      <c r="C38" s="65" t="s">
        <v>61</v>
      </c>
      <c r="D38" s="109"/>
      <c r="E38" s="108"/>
      <c r="F38" s="110" t="s">
        <v>5839</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c r="Z38" s="78"/>
      <c r="AA38" s="78"/>
      <c r="AB38" s="84" t="s">
        <v>4866</v>
      </c>
      <c r="AC38" s="84" t="s">
        <v>4986</v>
      </c>
      <c r="AD38" s="84"/>
      <c r="AE38" s="84" t="s">
        <v>345</v>
      </c>
      <c r="AF38" s="84" t="s">
        <v>5084</v>
      </c>
      <c r="AG38" s="120">
        <v>0</v>
      </c>
      <c r="AH38" s="123">
        <v>0</v>
      </c>
      <c r="AI38" s="120">
        <v>0</v>
      </c>
      <c r="AJ38" s="123">
        <v>0</v>
      </c>
      <c r="AK38" s="120">
        <v>0</v>
      </c>
      <c r="AL38" s="123">
        <v>0</v>
      </c>
      <c r="AM38" s="120">
        <v>34</v>
      </c>
      <c r="AN38" s="123">
        <v>100</v>
      </c>
      <c r="AO38" s="120">
        <v>34</v>
      </c>
    </row>
    <row r="39" spans="1:41" ht="15">
      <c r="A39" s="87" t="s">
        <v>4647</v>
      </c>
      <c r="B39" s="65" t="s">
        <v>4666</v>
      </c>
      <c r="C39" s="65" t="s">
        <v>63</v>
      </c>
      <c r="D39" s="109"/>
      <c r="E39" s="108"/>
      <c r="F39" s="110" t="s">
        <v>4647</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t="s">
        <v>796</v>
      </c>
      <c r="Z39" s="78" t="s">
        <v>801</v>
      </c>
      <c r="AA39" s="78"/>
      <c r="AB39" s="84" t="s">
        <v>1876</v>
      </c>
      <c r="AC39" s="84" t="s">
        <v>1876</v>
      </c>
      <c r="AD39" s="84"/>
      <c r="AE39" s="84" t="s">
        <v>625</v>
      </c>
      <c r="AF39" s="84" t="s">
        <v>5085</v>
      </c>
      <c r="AG39" s="120">
        <v>2</v>
      </c>
      <c r="AH39" s="123">
        <v>7.407407407407407</v>
      </c>
      <c r="AI39" s="120">
        <v>3</v>
      </c>
      <c r="AJ39" s="123">
        <v>11.11111111111111</v>
      </c>
      <c r="AK39" s="120">
        <v>0</v>
      </c>
      <c r="AL39" s="123">
        <v>0</v>
      </c>
      <c r="AM39" s="120">
        <v>22</v>
      </c>
      <c r="AN39" s="123">
        <v>81.48148148148148</v>
      </c>
      <c r="AO39" s="120">
        <v>27</v>
      </c>
    </row>
    <row r="40" spans="1:41" ht="15">
      <c r="A40" s="87" t="s">
        <v>4648</v>
      </c>
      <c r="B40" s="65" t="s">
        <v>4667</v>
      </c>
      <c r="C40" s="65" t="s">
        <v>63</v>
      </c>
      <c r="D40" s="109"/>
      <c r="E40" s="108"/>
      <c r="F40" s="110" t="s">
        <v>4648</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c r="AB40" s="84" t="s">
        <v>1876</v>
      </c>
      <c r="AC40" s="84" t="s">
        <v>1876</v>
      </c>
      <c r="AD40" s="84" t="s">
        <v>624</v>
      </c>
      <c r="AE40" s="84"/>
      <c r="AF40" s="84" t="s">
        <v>5086</v>
      </c>
      <c r="AG40" s="120">
        <v>3</v>
      </c>
      <c r="AH40" s="123">
        <v>14.285714285714286</v>
      </c>
      <c r="AI40" s="120">
        <v>2</v>
      </c>
      <c r="AJ40" s="123">
        <v>9.523809523809524</v>
      </c>
      <c r="AK40" s="120">
        <v>0</v>
      </c>
      <c r="AL40" s="123">
        <v>0</v>
      </c>
      <c r="AM40" s="120">
        <v>16</v>
      </c>
      <c r="AN40" s="123">
        <v>76.19047619047619</v>
      </c>
      <c r="AO40" s="120">
        <v>21</v>
      </c>
    </row>
    <row r="41" spans="1:41" ht="15">
      <c r="A41" s="87" t="s">
        <v>4649</v>
      </c>
      <c r="B41" s="65" t="s">
        <v>4668</v>
      </c>
      <c r="C41" s="65" t="s">
        <v>63</v>
      </c>
      <c r="D41" s="109"/>
      <c r="E41" s="108"/>
      <c r="F41" s="110" t="s">
        <v>5840</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794</v>
      </c>
      <c r="Z41" s="78" t="s">
        <v>817</v>
      </c>
      <c r="AA41" s="78"/>
      <c r="AB41" s="84" t="s">
        <v>4867</v>
      </c>
      <c r="AC41" s="84" t="s">
        <v>4987</v>
      </c>
      <c r="AD41" s="84"/>
      <c r="AE41" s="84" t="s">
        <v>335</v>
      </c>
      <c r="AF41" s="84" t="s">
        <v>5087</v>
      </c>
      <c r="AG41" s="120">
        <v>0</v>
      </c>
      <c r="AH41" s="123">
        <v>0</v>
      </c>
      <c r="AI41" s="120">
        <v>0</v>
      </c>
      <c r="AJ41" s="123">
        <v>0</v>
      </c>
      <c r="AK41" s="120">
        <v>0</v>
      </c>
      <c r="AL41" s="123">
        <v>0</v>
      </c>
      <c r="AM41" s="120">
        <v>48</v>
      </c>
      <c r="AN41" s="123">
        <v>100</v>
      </c>
      <c r="AO41" s="120">
        <v>48</v>
      </c>
    </row>
    <row r="42" spans="1:41" ht="15">
      <c r="A42" s="87" t="s">
        <v>4650</v>
      </c>
      <c r="B42" s="65" t="s">
        <v>4669</v>
      </c>
      <c r="C42" s="65" t="s">
        <v>63</v>
      </c>
      <c r="D42" s="109"/>
      <c r="E42" s="108"/>
      <c r="F42" s="110" t="s">
        <v>5841</v>
      </c>
      <c r="G42" s="111"/>
      <c r="H42" s="111"/>
      <c r="I42" s="112">
        <v>42</v>
      </c>
      <c r="J42" s="113"/>
      <c r="K42" s="48">
        <v>2</v>
      </c>
      <c r="L42" s="48">
        <v>1</v>
      </c>
      <c r="M42" s="48">
        <v>0</v>
      </c>
      <c r="N42" s="48">
        <v>1</v>
      </c>
      <c r="O42" s="48">
        <v>0</v>
      </c>
      <c r="P42" s="49">
        <v>0</v>
      </c>
      <c r="Q42" s="49">
        <v>0</v>
      </c>
      <c r="R42" s="48">
        <v>1</v>
      </c>
      <c r="S42" s="48">
        <v>0</v>
      </c>
      <c r="T42" s="48">
        <v>2</v>
      </c>
      <c r="U42" s="48">
        <v>1</v>
      </c>
      <c r="V42" s="48">
        <v>1</v>
      </c>
      <c r="W42" s="49">
        <v>0.5</v>
      </c>
      <c r="X42" s="49">
        <v>0.5</v>
      </c>
      <c r="Y42" s="78"/>
      <c r="Z42" s="78"/>
      <c r="AA42" s="78"/>
      <c r="AB42" s="84" t="s">
        <v>4868</v>
      </c>
      <c r="AC42" s="84" t="s">
        <v>1876</v>
      </c>
      <c r="AD42" s="84" t="s">
        <v>577</v>
      </c>
      <c r="AE42" s="84"/>
      <c r="AF42" s="84" t="s">
        <v>5088</v>
      </c>
      <c r="AG42" s="120">
        <v>3</v>
      </c>
      <c r="AH42" s="123">
        <v>6.818181818181818</v>
      </c>
      <c r="AI42" s="120">
        <v>2</v>
      </c>
      <c r="AJ42" s="123">
        <v>4.545454545454546</v>
      </c>
      <c r="AK42" s="120">
        <v>0</v>
      </c>
      <c r="AL42" s="123">
        <v>0</v>
      </c>
      <c r="AM42" s="120">
        <v>39</v>
      </c>
      <c r="AN42" s="123">
        <v>88.63636363636364</v>
      </c>
      <c r="AO42" s="120">
        <v>44</v>
      </c>
    </row>
    <row r="43" spans="1:41" ht="15">
      <c r="A43" s="87" t="s">
        <v>4651</v>
      </c>
      <c r="B43" s="65" t="s">
        <v>4670</v>
      </c>
      <c r="C43" s="65" t="s">
        <v>63</v>
      </c>
      <c r="D43" s="109"/>
      <c r="E43" s="108"/>
      <c r="F43" s="110" t="s">
        <v>4651</v>
      </c>
      <c r="G43" s="111"/>
      <c r="H43" s="111"/>
      <c r="I43" s="112">
        <v>43</v>
      </c>
      <c r="J43" s="113"/>
      <c r="K43" s="48">
        <v>2</v>
      </c>
      <c r="L43" s="48">
        <v>1</v>
      </c>
      <c r="M43" s="48">
        <v>0</v>
      </c>
      <c r="N43" s="48">
        <v>1</v>
      </c>
      <c r="O43" s="48">
        <v>0</v>
      </c>
      <c r="P43" s="49">
        <v>0</v>
      </c>
      <c r="Q43" s="49">
        <v>0</v>
      </c>
      <c r="R43" s="48">
        <v>1</v>
      </c>
      <c r="S43" s="48">
        <v>0</v>
      </c>
      <c r="T43" s="48">
        <v>2</v>
      </c>
      <c r="U43" s="48">
        <v>1</v>
      </c>
      <c r="V43" s="48">
        <v>1</v>
      </c>
      <c r="W43" s="49">
        <v>0.5</v>
      </c>
      <c r="X43" s="49">
        <v>0.5</v>
      </c>
      <c r="Y43" s="78" t="s">
        <v>782</v>
      </c>
      <c r="Z43" s="78" t="s">
        <v>804</v>
      </c>
      <c r="AA43" s="78"/>
      <c r="AB43" s="84" t="s">
        <v>1876</v>
      </c>
      <c r="AC43" s="84" t="s">
        <v>1876</v>
      </c>
      <c r="AD43" s="84"/>
      <c r="AE43" s="84" t="s">
        <v>576</v>
      </c>
      <c r="AF43" s="84" t="s">
        <v>5089</v>
      </c>
      <c r="AG43" s="120">
        <v>0</v>
      </c>
      <c r="AH43" s="123">
        <v>0</v>
      </c>
      <c r="AI43" s="120">
        <v>0</v>
      </c>
      <c r="AJ43" s="123">
        <v>0</v>
      </c>
      <c r="AK43" s="120">
        <v>0</v>
      </c>
      <c r="AL43" s="123">
        <v>0</v>
      </c>
      <c r="AM43" s="120">
        <v>14</v>
      </c>
      <c r="AN43" s="123">
        <v>100</v>
      </c>
      <c r="AO43" s="120">
        <v>14</v>
      </c>
    </row>
    <row r="44" spans="1:41" ht="15">
      <c r="A44" s="87" t="s">
        <v>4652</v>
      </c>
      <c r="B44" s="65" t="s">
        <v>4671</v>
      </c>
      <c r="C44" s="65" t="s">
        <v>63</v>
      </c>
      <c r="D44" s="109"/>
      <c r="E44" s="108"/>
      <c r="F44" s="110" t="s">
        <v>4652</v>
      </c>
      <c r="G44" s="111"/>
      <c r="H44" s="111"/>
      <c r="I44" s="112">
        <v>44</v>
      </c>
      <c r="J44" s="113"/>
      <c r="K44" s="48">
        <v>2</v>
      </c>
      <c r="L44" s="48">
        <v>1</v>
      </c>
      <c r="M44" s="48">
        <v>0</v>
      </c>
      <c r="N44" s="48">
        <v>1</v>
      </c>
      <c r="O44" s="48">
        <v>0</v>
      </c>
      <c r="P44" s="49">
        <v>0</v>
      </c>
      <c r="Q44" s="49">
        <v>0</v>
      </c>
      <c r="R44" s="48">
        <v>1</v>
      </c>
      <c r="S44" s="48">
        <v>0</v>
      </c>
      <c r="T44" s="48">
        <v>2</v>
      </c>
      <c r="U44" s="48">
        <v>1</v>
      </c>
      <c r="V44" s="48">
        <v>1</v>
      </c>
      <c r="W44" s="49">
        <v>0.5</v>
      </c>
      <c r="X44" s="49">
        <v>0.5</v>
      </c>
      <c r="Y44" s="78" t="s">
        <v>789</v>
      </c>
      <c r="Z44" s="78" t="s">
        <v>801</v>
      </c>
      <c r="AA44" s="78"/>
      <c r="AB44" s="84" t="s">
        <v>1876</v>
      </c>
      <c r="AC44" s="84" t="s">
        <v>1876</v>
      </c>
      <c r="AD44" s="84" t="s">
        <v>575</v>
      </c>
      <c r="AE44" s="84"/>
      <c r="AF44" s="84" t="s">
        <v>5090</v>
      </c>
      <c r="AG44" s="120">
        <v>0</v>
      </c>
      <c r="AH44" s="123">
        <v>0</v>
      </c>
      <c r="AI44" s="120">
        <v>0</v>
      </c>
      <c r="AJ44" s="123">
        <v>0</v>
      </c>
      <c r="AK44" s="120">
        <v>0</v>
      </c>
      <c r="AL44" s="123">
        <v>0</v>
      </c>
      <c r="AM44" s="120">
        <v>9</v>
      </c>
      <c r="AN44" s="123">
        <v>100</v>
      </c>
      <c r="AO44" s="120">
        <v>9</v>
      </c>
    </row>
    <row r="45" spans="1:41" ht="15">
      <c r="A45" s="87" t="s">
        <v>4653</v>
      </c>
      <c r="B45" s="65" t="s">
        <v>4672</v>
      </c>
      <c r="C45" s="65" t="s">
        <v>63</v>
      </c>
      <c r="D45" s="109"/>
      <c r="E45" s="108"/>
      <c r="F45" s="110" t="s">
        <v>5842</v>
      </c>
      <c r="G45" s="111"/>
      <c r="H45" s="111"/>
      <c r="I45" s="112">
        <v>45</v>
      </c>
      <c r="J45" s="113"/>
      <c r="K45" s="48">
        <v>2</v>
      </c>
      <c r="L45" s="48">
        <v>1</v>
      </c>
      <c r="M45" s="48">
        <v>3</v>
      </c>
      <c r="N45" s="48">
        <v>4</v>
      </c>
      <c r="O45" s="48">
        <v>3</v>
      </c>
      <c r="P45" s="49">
        <v>0</v>
      </c>
      <c r="Q45" s="49">
        <v>0</v>
      </c>
      <c r="R45" s="48">
        <v>1</v>
      </c>
      <c r="S45" s="48">
        <v>0</v>
      </c>
      <c r="T45" s="48">
        <v>2</v>
      </c>
      <c r="U45" s="48">
        <v>4</v>
      </c>
      <c r="V45" s="48">
        <v>1</v>
      </c>
      <c r="W45" s="49">
        <v>0.5</v>
      </c>
      <c r="X45" s="49">
        <v>0.5</v>
      </c>
      <c r="Y45" s="78" t="s">
        <v>4718</v>
      </c>
      <c r="Z45" s="78" t="s">
        <v>813</v>
      </c>
      <c r="AA45" s="78" t="s">
        <v>4764</v>
      </c>
      <c r="AB45" s="84" t="s">
        <v>4869</v>
      </c>
      <c r="AC45" s="84" t="s">
        <v>4988</v>
      </c>
      <c r="AD45" s="84"/>
      <c r="AE45" s="84" t="s">
        <v>306</v>
      </c>
      <c r="AF45" s="84" t="s">
        <v>5091</v>
      </c>
      <c r="AG45" s="120">
        <v>1</v>
      </c>
      <c r="AH45" s="123">
        <v>0.7092198581560284</v>
      </c>
      <c r="AI45" s="120">
        <v>4</v>
      </c>
      <c r="AJ45" s="123">
        <v>2.8368794326241136</v>
      </c>
      <c r="AK45" s="120">
        <v>0</v>
      </c>
      <c r="AL45" s="123">
        <v>0</v>
      </c>
      <c r="AM45" s="120">
        <v>136</v>
      </c>
      <c r="AN45" s="123">
        <v>96.45390070921985</v>
      </c>
      <c r="AO45" s="120">
        <v>141</v>
      </c>
    </row>
    <row r="46" spans="1:41" ht="15">
      <c r="A46" s="87" t="s">
        <v>4654</v>
      </c>
      <c r="B46" s="65" t="s">
        <v>4673</v>
      </c>
      <c r="C46" s="65" t="s">
        <v>63</v>
      </c>
      <c r="D46" s="109"/>
      <c r="E46" s="108"/>
      <c r="F46" s="110" t="s">
        <v>5843</v>
      </c>
      <c r="G46" s="111"/>
      <c r="H46" s="111"/>
      <c r="I46" s="112">
        <v>46</v>
      </c>
      <c r="J46" s="113"/>
      <c r="K46" s="48">
        <v>2</v>
      </c>
      <c r="L46" s="48">
        <v>2</v>
      </c>
      <c r="M46" s="48">
        <v>0</v>
      </c>
      <c r="N46" s="48">
        <v>2</v>
      </c>
      <c r="O46" s="48">
        <v>1</v>
      </c>
      <c r="P46" s="49">
        <v>0</v>
      </c>
      <c r="Q46" s="49">
        <v>0</v>
      </c>
      <c r="R46" s="48">
        <v>1</v>
      </c>
      <c r="S46" s="48">
        <v>0</v>
      </c>
      <c r="T46" s="48">
        <v>2</v>
      </c>
      <c r="U46" s="48">
        <v>2</v>
      </c>
      <c r="V46" s="48">
        <v>1</v>
      </c>
      <c r="W46" s="49">
        <v>0.5</v>
      </c>
      <c r="X46" s="49">
        <v>0.5</v>
      </c>
      <c r="Y46" s="78" t="s">
        <v>784</v>
      </c>
      <c r="Z46" s="78" t="s">
        <v>811</v>
      </c>
      <c r="AA46" s="78"/>
      <c r="AB46" s="84" t="s">
        <v>4870</v>
      </c>
      <c r="AC46" s="84" t="s">
        <v>4989</v>
      </c>
      <c r="AD46" s="84"/>
      <c r="AE46" s="84" t="s">
        <v>301</v>
      </c>
      <c r="AF46" s="84" t="s">
        <v>5092</v>
      </c>
      <c r="AG46" s="120">
        <v>2</v>
      </c>
      <c r="AH46" s="123">
        <v>3.3333333333333335</v>
      </c>
      <c r="AI46" s="120">
        <v>1</v>
      </c>
      <c r="AJ46" s="123">
        <v>1.6666666666666667</v>
      </c>
      <c r="AK46" s="120">
        <v>0</v>
      </c>
      <c r="AL46" s="123">
        <v>0</v>
      </c>
      <c r="AM46" s="120">
        <v>57</v>
      </c>
      <c r="AN46" s="123">
        <v>95</v>
      </c>
      <c r="AO46" s="120">
        <v>60</v>
      </c>
    </row>
    <row r="47" spans="1:41" ht="15">
      <c r="A47" s="87" t="s">
        <v>4655</v>
      </c>
      <c r="B47" s="65" t="s">
        <v>4674</v>
      </c>
      <c r="C47" s="65" t="s">
        <v>63</v>
      </c>
      <c r="D47" s="109"/>
      <c r="E47" s="108"/>
      <c r="F47" s="110" t="s">
        <v>5844</v>
      </c>
      <c r="G47" s="111"/>
      <c r="H47" s="111"/>
      <c r="I47" s="112">
        <v>47</v>
      </c>
      <c r="J47" s="113"/>
      <c r="K47" s="48">
        <v>2</v>
      </c>
      <c r="L47" s="48">
        <v>2</v>
      </c>
      <c r="M47" s="48">
        <v>0</v>
      </c>
      <c r="N47" s="48">
        <v>2</v>
      </c>
      <c r="O47" s="48">
        <v>1</v>
      </c>
      <c r="P47" s="49">
        <v>0</v>
      </c>
      <c r="Q47" s="49">
        <v>0</v>
      </c>
      <c r="R47" s="48">
        <v>1</v>
      </c>
      <c r="S47" s="48">
        <v>0</v>
      </c>
      <c r="T47" s="48">
        <v>2</v>
      </c>
      <c r="U47" s="48">
        <v>2</v>
      </c>
      <c r="V47" s="48">
        <v>1</v>
      </c>
      <c r="W47" s="49">
        <v>0.5</v>
      </c>
      <c r="X47" s="49">
        <v>0.5</v>
      </c>
      <c r="Y47" s="78" t="s">
        <v>783</v>
      </c>
      <c r="Z47" s="78" t="s">
        <v>810</v>
      </c>
      <c r="AA47" s="78" t="s">
        <v>833</v>
      </c>
      <c r="AB47" s="84" t="s">
        <v>4871</v>
      </c>
      <c r="AC47" s="84" t="s">
        <v>4990</v>
      </c>
      <c r="AD47" s="84"/>
      <c r="AE47" s="84" t="s">
        <v>294</v>
      </c>
      <c r="AF47" s="84" t="s">
        <v>5093</v>
      </c>
      <c r="AG47" s="120">
        <v>2</v>
      </c>
      <c r="AH47" s="123">
        <v>3.389830508474576</v>
      </c>
      <c r="AI47" s="120">
        <v>0</v>
      </c>
      <c r="AJ47" s="123">
        <v>0</v>
      </c>
      <c r="AK47" s="120">
        <v>0</v>
      </c>
      <c r="AL47" s="123">
        <v>0</v>
      </c>
      <c r="AM47" s="120">
        <v>57</v>
      </c>
      <c r="AN47" s="123">
        <v>96.61016949152543</v>
      </c>
      <c r="AO47" s="120">
        <v>59</v>
      </c>
    </row>
    <row r="48" spans="1:41" ht="15">
      <c r="A48" s="87" t="s">
        <v>4656</v>
      </c>
      <c r="B48" s="65" t="s">
        <v>4675</v>
      </c>
      <c r="C48" s="65" t="s">
        <v>63</v>
      </c>
      <c r="D48" s="109"/>
      <c r="E48" s="108"/>
      <c r="F48" s="110" t="s">
        <v>5845</v>
      </c>
      <c r="G48" s="111"/>
      <c r="H48" s="111"/>
      <c r="I48" s="112">
        <v>48</v>
      </c>
      <c r="J48" s="113"/>
      <c r="K48" s="48">
        <v>2</v>
      </c>
      <c r="L48" s="48">
        <v>2</v>
      </c>
      <c r="M48" s="48">
        <v>0</v>
      </c>
      <c r="N48" s="48">
        <v>2</v>
      </c>
      <c r="O48" s="48">
        <v>1</v>
      </c>
      <c r="P48" s="49">
        <v>0</v>
      </c>
      <c r="Q48" s="49">
        <v>0</v>
      </c>
      <c r="R48" s="48">
        <v>1</v>
      </c>
      <c r="S48" s="48">
        <v>0</v>
      </c>
      <c r="T48" s="48">
        <v>2</v>
      </c>
      <c r="U48" s="48">
        <v>2</v>
      </c>
      <c r="V48" s="48">
        <v>1</v>
      </c>
      <c r="W48" s="49">
        <v>0.5</v>
      </c>
      <c r="X48" s="49">
        <v>0.5</v>
      </c>
      <c r="Y48" s="78"/>
      <c r="Z48" s="78"/>
      <c r="AA48" s="78" t="s">
        <v>831</v>
      </c>
      <c r="AB48" s="84" t="s">
        <v>4872</v>
      </c>
      <c r="AC48" s="84" t="s">
        <v>4991</v>
      </c>
      <c r="AD48" s="84"/>
      <c r="AE48" s="84" t="s">
        <v>291</v>
      </c>
      <c r="AF48" s="84" t="s">
        <v>5094</v>
      </c>
      <c r="AG48" s="120">
        <v>0</v>
      </c>
      <c r="AH48" s="123">
        <v>0</v>
      </c>
      <c r="AI48" s="120">
        <v>0</v>
      </c>
      <c r="AJ48" s="123">
        <v>0</v>
      </c>
      <c r="AK48" s="120">
        <v>0</v>
      </c>
      <c r="AL48" s="123">
        <v>0</v>
      </c>
      <c r="AM48" s="120">
        <v>14</v>
      </c>
      <c r="AN48" s="123">
        <v>100</v>
      </c>
      <c r="AO48" s="120">
        <v>14</v>
      </c>
    </row>
    <row r="49" spans="1:41" ht="15">
      <c r="A49" s="87" t="s">
        <v>4657</v>
      </c>
      <c r="B49" s="65" t="s">
        <v>4676</v>
      </c>
      <c r="C49" s="65" t="s">
        <v>63</v>
      </c>
      <c r="D49" s="109"/>
      <c r="E49" s="108"/>
      <c r="F49" s="110" t="s">
        <v>4657</v>
      </c>
      <c r="G49" s="111"/>
      <c r="H49" s="111"/>
      <c r="I49" s="112">
        <v>49</v>
      </c>
      <c r="J49" s="113"/>
      <c r="K49" s="48">
        <v>2</v>
      </c>
      <c r="L49" s="48">
        <v>1</v>
      </c>
      <c r="M49" s="48">
        <v>0</v>
      </c>
      <c r="N49" s="48">
        <v>1</v>
      </c>
      <c r="O49" s="48">
        <v>0</v>
      </c>
      <c r="P49" s="49">
        <v>0</v>
      </c>
      <c r="Q49" s="49">
        <v>0</v>
      </c>
      <c r="R49" s="48">
        <v>1</v>
      </c>
      <c r="S49" s="48">
        <v>0</v>
      </c>
      <c r="T49" s="48">
        <v>2</v>
      </c>
      <c r="U49" s="48">
        <v>1</v>
      </c>
      <c r="V49" s="48">
        <v>1</v>
      </c>
      <c r="W49" s="49">
        <v>0.5</v>
      </c>
      <c r="X49" s="49">
        <v>0.5</v>
      </c>
      <c r="Y49" s="78"/>
      <c r="Z49" s="78"/>
      <c r="AA49" s="78"/>
      <c r="AB49" s="84" t="s">
        <v>1876</v>
      </c>
      <c r="AC49" s="84" t="s">
        <v>1876</v>
      </c>
      <c r="AD49" s="84" t="s">
        <v>564</v>
      </c>
      <c r="AE49" s="84"/>
      <c r="AF49" s="84" t="s">
        <v>5095</v>
      </c>
      <c r="AG49" s="120">
        <v>0</v>
      </c>
      <c r="AH49" s="123">
        <v>0</v>
      </c>
      <c r="AI49" s="120">
        <v>1</v>
      </c>
      <c r="AJ49" s="123">
        <v>4.761904761904762</v>
      </c>
      <c r="AK49" s="120">
        <v>0</v>
      </c>
      <c r="AL49" s="123">
        <v>0</v>
      </c>
      <c r="AM49" s="120">
        <v>20</v>
      </c>
      <c r="AN49" s="123">
        <v>95.23809523809524</v>
      </c>
      <c r="AO49" s="120">
        <v>21</v>
      </c>
    </row>
    <row r="50" spans="1:41" ht="15">
      <c r="A50" s="87" t="s">
        <v>4658</v>
      </c>
      <c r="B50" s="65" t="s">
        <v>4677</v>
      </c>
      <c r="C50" s="65" t="s">
        <v>63</v>
      </c>
      <c r="D50" s="109"/>
      <c r="E50" s="108"/>
      <c r="F50" s="110" t="s">
        <v>5846</v>
      </c>
      <c r="G50" s="111"/>
      <c r="H50" s="111"/>
      <c r="I50" s="112">
        <v>50</v>
      </c>
      <c r="J50" s="113"/>
      <c r="K50" s="48">
        <v>2</v>
      </c>
      <c r="L50" s="48">
        <v>1</v>
      </c>
      <c r="M50" s="48">
        <v>0</v>
      </c>
      <c r="N50" s="48">
        <v>1</v>
      </c>
      <c r="O50" s="48">
        <v>0</v>
      </c>
      <c r="P50" s="49">
        <v>0</v>
      </c>
      <c r="Q50" s="49">
        <v>0</v>
      </c>
      <c r="R50" s="48">
        <v>1</v>
      </c>
      <c r="S50" s="48">
        <v>0</v>
      </c>
      <c r="T50" s="48">
        <v>2</v>
      </c>
      <c r="U50" s="48">
        <v>1</v>
      </c>
      <c r="V50" s="48">
        <v>1</v>
      </c>
      <c r="W50" s="49">
        <v>0.5</v>
      </c>
      <c r="X50" s="49">
        <v>0.5</v>
      </c>
      <c r="Y50" s="78"/>
      <c r="Z50" s="78"/>
      <c r="AA50" s="78"/>
      <c r="AB50" s="84" t="s">
        <v>4820</v>
      </c>
      <c r="AC50" s="84" t="s">
        <v>1876</v>
      </c>
      <c r="AD50" s="84" t="s">
        <v>563</v>
      </c>
      <c r="AE50" s="84"/>
      <c r="AF50" s="84" t="s">
        <v>5096</v>
      </c>
      <c r="AG50" s="120">
        <v>0</v>
      </c>
      <c r="AH50" s="123">
        <v>0</v>
      </c>
      <c r="AI50" s="120">
        <v>1</v>
      </c>
      <c r="AJ50" s="123">
        <v>2.7027027027027026</v>
      </c>
      <c r="AK50" s="120">
        <v>0</v>
      </c>
      <c r="AL50" s="123">
        <v>0</v>
      </c>
      <c r="AM50" s="120">
        <v>36</v>
      </c>
      <c r="AN50" s="123">
        <v>97.29729729729729</v>
      </c>
      <c r="AO50" s="120">
        <v>37</v>
      </c>
    </row>
    <row r="51" spans="1:41" ht="15">
      <c r="A51" s="87" t="s">
        <v>4659</v>
      </c>
      <c r="B51" s="65" t="s">
        <v>4666</v>
      </c>
      <c r="C51" s="65" t="s">
        <v>57</v>
      </c>
      <c r="D51" s="109"/>
      <c r="E51" s="108"/>
      <c r="F51" s="110" t="s">
        <v>4659</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c r="AB51" s="84" t="s">
        <v>1876</v>
      </c>
      <c r="AC51" s="84" t="s">
        <v>1876</v>
      </c>
      <c r="AD51" s="84" t="s">
        <v>562</v>
      </c>
      <c r="AE51" s="84"/>
      <c r="AF51" s="84" t="s">
        <v>5097</v>
      </c>
      <c r="AG51" s="120">
        <v>0</v>
      </c>
      <c r="AH51" s="123">
        <v>0</v>
      </c>
      <c r="AI51" s="120">
        <v>0</v>
      </c>
      <c r="AJ51" s="123">
        <v>0</v>
      </c>
      <c r="AK51" s="120">
        <v>0</v>
      </c>
      <c r="AL51" s="123">
        <v>0</v>
      </c>
      <c r="AM51" s="120">
        <v>8</v>
      </c>
      <c r="AN51" s="123">
        <v>100</v>
      </c>
      <c r="AO51" s="120">
        <v>8</v>
      </c>
    </row>
    <row r="52" spans="1:41" ht="15">
      <c r="A52" s="87" t="s">
        <v>4660</v>
      </c>
      <c r="B52" s="65" t="s">
        <v>4667</v>
      </c>
      <c r="C52" s="65" t="s">
        <v>57</v>
      </c>
      <c r="D52" s="109"/>
      <c r="E52" s="108"/>
      <c r="F52" s="110" t="s">
        <v>4660</v>
      </c>
      <c r="G52" s="111"/>
      <c r="H52" s="111"/>
      <c r="I52" s="112">
        <v>52</v>
      </c>
      <c r="J52" s="113"/>
      <c r="K52" s="48">
        <v>2</v>
      </c>
      <c r="L52" s="48">
        <v>1</v>
      </c>
      <c r="M52" s="48">
        <v>0</v>
      </c>
      <c r="N52" s="48">
        <v>1</v>
      </c>
      <c r="O52" s="48">
        <v>0</v>
      </c>
      <c r="P52" s="49">
        <v>0</v>
      </c>
      <c r="Q52" s="49">
        <v>0</v>
      </c>
      <c r="R52" s="48">
        <v>1</v>
      </c>
      <c r="S52" s="48">
        <v>0</v>
      </c>
      <c r="T52" s="48">
        <v>2</v>
      </c>
      <c r="U52" s="48">
        <v>1</v>
      </c>
      <c r="V52" s="48">
        <v>1</v>
      </c>
      <c r="W52" s="49">
        <v>0.5</v>
      </c>
      <c r="X52" s="49">
        <v>0.5</v>
      </c>
      <c r="Y52" s="78"/>
      <c r="Z52" s="78"/>
      <c r="AA52" s="78"/>
      <c r="AB52" s="84" t="s">
        <v>1876</v>
      </c>
      <c r="AC52" s="84" t="s">
        <v>1876</v>
      </c>
      <c r="AD52" s="84" t="s">
        <v>561</v>
      </c>
      <c r="AE52" s="84"/>
      <c r="AF52" s="84" t="s">
        <v>5098</v>
      </c>
      <c r="AG52" s="120">
        <v>1</v>
      </c>
      <c r="AH52" s="123">
        <v>2.5</v>
      </c>
      <c r="AI52" s="120">
        <v>0</v>
      </c>
      <c r="AJ52" s="123">
        <v>0</v>
      </c>
      <c r="AK52" s="120">
        <v>0</v>
      </c>
      <c r="AL52" s="123">
        <v>0</v>
      </c>
      <c r="AM52" s="120">
        <v>39</v>
      </c>
      <c r="AN52" s="123">
        <v>97.5</v>
      </c>
      <c r="AO52" s="120">
        <v>40</v>
      </c>
    </row>
    <row r="53" spans="1:41" ht="15">
      <c r="A53" s="87" t="s">
        <v>4661</v>
      </c>
      <c r="B53" s="65" t="s">
        <v>4668</v>
      </c>
      <c r="C53" s="65" t="s">
        <v>57</v>
      </c>
      <c r="D53" s="109"/>
      <c r="E53" s="108"/>
      <c r="F53" s="110" t="s">
        <v>5847</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t="s">
        <v>778</v>
      </c>
      <c r="Z53" s="78" t="s">
        <v>807</v>
      </c>
      <c r="AA53" s="78"/>
      <c r="AB53" s="84" t="s">
        <v>4873</v>
      </c>
      <c r="AC53" s="84" t="s">
        <v>1876</v>
      </c>
      <c r="AD53" s="84" t="s">
        <v>560</v>
      </c>
      <c r="AE53" s="84"/>
      <c r="AF53" s="84" t="s">
        <v>5099</v>
      </c>
      <c r="AG53" s="120">
        <v>2</v>
      </c>
      <c r="AH53" s="123">
        <v>6.666666666666667</v>
      </c>
      <c r="AI53" s="120">
        <v>1</v>
      </c>
      <c r="AJ53" s="123">
        <v>3.3333333333333335</v>
      </c>
      <c r="AK53" s="120">
        <v>0</v>
      </c>
      <c r="AL53" s="123">
        <v>0</v>
      </c>
      <c r="AM53" s="120">
        <v>27</v>
      </c>
      <c r="AN53" s="123">
        <v>90</v>
      </c>
      <c r="AO53" s="120">
        <v>30</v>
      </c>
    </row>
    <row r="54" spans="1:41" ht="15">
      <c r="A54" s="87" t="s">
        <v>4662</v>
      </c>
      <c r="B54" s="65" t="s">
        <v>4669</v>
      </c>
      <c r="C54" s="65" t="s">
        <v>57</v>
      </c>
      <c r="D54" s="109"/>
      <c r="E54" s="108"/>
      <c r="F54" s="110" t="s">
        <v>5848</v>
      </c>
      <c r="G54" s="111"/>
      <c r="H54" s="111"/>
      <c r="I54" s="112">
        <v>54</v>
      </c>
      <c r="J54" s="113"/>
      <c r="K54" s="48">
        <v>2</v>
      </c>
      <c r="L54" s="48">
        <v>1</v>
      </c>
      <c r="M54" s="48">
        <v>0</v>
      </c>
      <c r="N54" s="48">
        <v>1</v>
      </c>
      <c r="O54" s="48">
        <v>0</v>
      </c>
      <c r="P54" s="49">
        <v>0</v>
      </c>
      <c r="Q54" s="49">
        <v>0</v>
      </c>
      <c r="R54" s="48">
        <v>1</v>
      </c>
      <c r="S54" s="48">
        <v>0</v>
      </c>
      <c r="T54" s="48">
        <v>2</v>
      </c>
      <c r="U54" s="48">
        <v>1</v>
      </c>
      <c r="V54" s="48">
        <v>1</v>
      </c>
      <c r="W54" s="49">
        <v>0.5</v>
      </c>
      <c r="X54" s="49">
        <v>0.5</v>
      </c>
      <c r="Y54" s="78"/>
      <c r="Z54" s="78"/>
      <c r="AA54" s="78" t="s">
        <v>824</v>
      </c>
      <c r="AB54" s="84" t="s">
        <v>4874</v>
      </c>
      <c r="AC54" s="84" t="s">
        <v>1876</v>
      </c>
      <c r="AD54" s="84" t="s">
        <v>555</v>
      </c>
      <c r="AE54" s="84"/>
      <c r="AF54" s="84" t="s">
        <v>5100</v>
      </c>
      <c r="AG54" s="120">
        <v>0</v>
      </c>
      <c r="AH54" s="123">
        <v>0</v>
      </c>
      <c r="AI54" s="120">
        <v>0</v>
      </c>
      <c r="AJ54" s="123">
        <v>0</v>
      </c>
      <c r="AK54" s="120">
        <v>0</v>
      </c>
      <c r="AL54" s="123">
        <v>0</v>
      </c>
      <c r="AM54" s="120">
        <v>40</v>
      </c>
      <c r="AN54" s="123">
        <v>100</v>
      </c>
      <c r="AO54" s="120">
        <v>40</v>
      </c>
    </row>
    <row r="55" spans="1:41" ht="15">
      <c r="A55" s="87" t="s">
        <v>4663</v>
      </c>
      <c r="B55" s="65" t="s">
        <v>4670</v>
      </c>
      <c r="C55" s="65" t="s">
        <v>57</v>
      </c>
      <c r="D55" s="109"/>
      <c r="E55" s="108"/>
      <c r="F55" s="110" t="s">
        <v>5849</v>
      </c>
      <c r="G55" s="111"/>
      <c r="H55" s="111"/>
      <c r="I55" s="112">
        <v>55</v>
      </c>
      <c r="J55" s="113"/>
      <c r="K55" s="48">
        <v>2</v>
      </c>
      <c r="L55" s="48">
        <v>1</v>
      </c>
      <c r="M55" s="48">
        <v>0</v>
      </c>
      <c r="N55" s="48">
        <v>1</v>
      </c>
      <c r="O55" s="48">
        <v>0</v>
      </c>
      <c r="P55" s="49">
        <v>0</v>
      </c>
      <c r="Q55" s="49">
        <v>0</v>
      </c>
      <c r="R55" s="48">
        <v>1</v>
      </c>
      <c r="S55" s="48">
        <v>0</v>
      </c>
      <c r="T55" s="48">
        <v>2</v>
      </c>
      <c r="U55" s="48">
        <v>1</v>
      </c>
      <c r="V55" s="48">
        <v>1</v>
      </c>
      <c r="W55" s="49">
        <v>0.5</v>
      </c>
      <c r="X55" s="49">
        <v>0.5</v>
      </c>
      <c r="Y55" s="78" t="s">
        <v>773</v>
      </c>
      <c r="Z55" s="78" t="s">
        <v>803</v>
      </c>
      <c r="AA55" s="78" t="s">
        <v>822</v>
      </c>
      <c r="AB55" s="84" t="s">
        <v>554</v>
      </c>
      <c r="AC55" s="84" t="s">
        <v>1876</v>
      </c>
      <c r="AD55" s="84"/>
      <c r="AE55" s="84" t="s">
        <v>554</v>
      </c>
      <c r="AF55" s="84" t="s">
        <v>5101</v>
      </c>
      <c r="AG55" s="120">
        <v>0</v>
      </c>
      <c r="AH55" s="123">
        <v>0</v>
      </c>
      <c r="AI55" s="120">
        <v>0</v>
      </c>
      <c r="AJ55" s="123">
        <v>0</v>
      </c>
      <c r="AK55" s="120">
        <v>0</v>
      </c>
      <c r="AL55" s="123">
        <v>0</v>
      </c>
      <c r="AM55" s="120">
        <v>15</v>
      </c>
      <c r="AN55" s="123">
        <v>100</v>
      </c>
      <c r="AO55" s="120">
        <v>15</v>
      </c>
    </row>
    <row r="56" spans="1:41" ht="15">
      <c r="A56" s="87" t="s">
        <v>4664</v>
      </c>
      <c r="B56" s="65" t="s">
        <v>4671</v>
      </c>
      <c r="C56" s="65" t="s">
        <v>57</v>
      </c>
      <c r="D56" s="109"/>
      <c r="E56" s="108"/>
      <c r="F56" s="110" t="s">
        <v>4664</v>
      </c>
      <c r="G56" s="111"/>
      <c r="H56" s="111"/>
      <c r="I56" s="112">
        <v>56</v>
      </c>
      <c r="J56" s="113"/>
      <c r="K56" s="48">
        <v>2</v>
      </c>
      <c r="L56" s="48">
        <v>1</v>
      </c>
      <c r="M56" s="48">
        <v>0</v>
      </c>
      <c r="N56" s="48">
        <v>1</v>
      </c>
      <c r="O56" s="48">
        <v>0</v>
      </c>
      <c r="P56" s="49">
        <v>0</v>
      </c>
      <c r="Q56" s="49">
        <v>0</v>
      </c>
      <c r="R56" s="48">
        <v>1</v>
      </c>
      <c r="S56" s="48">
        <v>0</v>
      </c>
      <c r="T56" s="48">
        <v>2</v>
      </c>
      <c r="U56" s="48">
        <v>1</v>
      </c>
      <c r="V56" s="48">
        <v>1</v>
      </c>
      <c r="W56" s="49">
        <v>0.5</v>
      </c>
      <c r="X56" s="49">
        <v>0.5</v>
      </c>
      <c r="Y56" s="78" t="s">
        <v>772</v>
      </c>
      <c r="Z56" s="78" t="s">
        <v>4720</v>
      </c>
      <c r="AA56" s="78"/>
      <c r="AB56" s="84" t="s">
        <v>1876</v>
      </c>
      <c r="AC56" s="84" t="s">
        <v>1876</v>
      </c>
      <c r="AD56" s="84" t="s">
        <v>543</v>
      </c>
      <c r="AE56" s="84"/>
      <c r="AF56" s="84" t="s">
        <v>5102</v>
      </c>
      <c r="AG56" s="120">
        <v>0</v>
      </c>
      <c r="AH56" s="123">
        <v>0</v>
      </c>
      <c r="AI56" s="120">
        <v>1</v>
      </c>
      <c r="AJ56" s="123">
        <v>10</v>
      </c>
      <c r="AK56" s="120">
        <v>0</v>
      </c>
      <c r="AL56" s="123">
        <v>0</v>
      </c>
      <c r="AM56" s="120">
        <v>9</v>
      </c>
      <c r="AN56" s="123">
        <v>90</v>
      </c>
      <c r="AO56" s="120">
        <v>10</v>
      </c>
    </row>
    <row r="57" spans="1:41" ht="15">
      <c r="A57" s="87" t="s">
        <v>4665</v>
      </c>
      <c r="B57" s="65" t="s">
        <v>4672</v>
      </c>
      <c r="C57" s="65" t="s">
        <v>57</v>
      </c>
      <c r="D57" s="109"/>
      <c r="E57" s="108"/>
      <c r="F57" s="110" t="s">
        <v>5850</v>
      </c>
      <c r="G57" s="111"/>
      <c r="H57" s="111"/>
      <c r="I57" s="112">
        <v>57</v>
      </c>
      <c r="J57" s="113"/>
      <c r="K57" s="48">
        <v>2</v>
      </c>
      <c r="L57" s="48">
        <v>2</v>
      </c>
      <c r="M57" s="48">
        <v>0</v>
      </c>
      <c r="N57" s="48">
        <v>2</v>
      </c>
      <c r="O57" s="48">
        <v>1</v>
      </c>
      <c r="P57" s="49">
        <v>0</v>
      </c>
      <c r="Q57" s="49">
        <v>0</v>
      </c>
      <c r="R57" s="48">
        <v>1</v>
      </c>
      <c r="S57" s="48">
        <v>0</v>
      </c>
      <c r="T57" s="48">
        <v>2</v>
      </c>
      <c r="U57" s="48">
        <v>2</v>
      </c>
      <c r="V57" s="48">
        <v>1</v>
      </c>
      <c r="W57" s="49">
        <v>0.5</v>
      </c>
      <c r="X57" s="49">
        <v>0.5</v>
      </c>
      <c r="Y57" s="78"/>
      <c r="Z57" s="78"/>
      <c r="AA57" s="78" t="s">
        <v>821</v>
      </c>
      <c r="AB57" s="84" t="s">
        <v>4875</v>
      </c>
      <c r="AC57" s="84" t="s">
        <v>4992</v>
      </c>
      <c r="AD57" s="84"/>
      <c r="AE57" s="84" t="s">
        <v>231</v>
      </c>
      <c r="AF57" s="84" t="s">
        <v>5103</v>
      </c>
      <c r="AG57" s="120">
        <v>0</v>
      </c>
      <c r="AH57" s="123">
        <v>0</v>
      </c>
      <c r="AI57" s="120">
        <v>0</v>
      </c>
      <c r="AJ57" s="123">
        <v>0</v>
      </c>
      <c r="AK57" s="120">
        <v>0</v>
      </c>
      <c r="AL57" s="123">
        <v>0</v>
      </c>
      <c r="AM57" s="120">
        <v>44</v>
      </c>
      <c r="AN57" s="123">
        <v>100</v>
      </c>
      <c r="AO57" s="120">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4611</v>
      </c>
      <c r="B2" s="84" t="s">
        <v>529</v>
      </c>
      <c r="C2" s="78">
        <f>VLOOKUP(GroupVertices[[#This Row],[Vertex]],Vertices[],MATCH("ID",Vertices[[#Headers],[Vertex]:[Vertex Content Word Count]],0),FALSE)</f>
        <v>436</v>
      </c>
    </row>
    <row r="3" spans="1:3" ht="15">
      <c r="A3" s="78" t="s">
        <v>4611</v>
      </c>
      <c r="B3" s="84" t="s">
        <v>530</v>
      </c>
      <c r="C3" s="78">
        <f>VLOOKUP(GroupVertices[[#This Row],[Vertex]],Vertices[],MATCH("ID",Vertices[[#Headers],[Vertex]:[Vertex Content Word Count]],0),FALSE)</f>
        <v>345</v>
      </c>
    </row>
    <row r="4" spans="1:3" ht="15">
      <c r="A4" s="78" t="s">
        <v>4611</v>
      </c>
      <c r="B4" s="84" t="s">
        <v>642</v>
      </c>
      <c r="C4" s="78">
        <f>VLOOKUP(GroupVertices[[#This Row],[Vertex]],Vertices[],MATCH("ID",Vertices[[#Headers],[Vertex]:[Vertex Content Word Count]],0),FALSE)</f>
        <v>344</v>
      </c>
    </row>
    <row r="5" spans="1:3" ht="15">
      <c r="A5" s="78" t="s">
        <v>4611</v>
      </c>
      <c r="B5" s="84" t="s">
        <v>528</v>
      </c>
      <c r="C5" s="78">
        <f>VLOOKUP(GroupVertices[[#This Row],[Vertex]],Vertices[],MATCH("ID",Vertices[[#Headers],[Vertex]:[Vertex Content Word Count]],0),FALSE)</f>
        <v>435</v>
      </c>
    </row>
    <row r="6" spans="1:3" ht="15">
      <c r="A6" s="78" t="s">
        <v>4611</v>
      </c>
      <c r="B6" s="84" t="s">
        <v>526</v>
      </c>
      <c r="C6" s="78">
        <f>VLOOKUP(GroupVertices[[#This Row],[Vertex]],Vertices[],MATCH("ID",Vertices[[#Headers],[Vertex]:[Vertex Content Word Count]],0),FALSE)</f>
        <v>430</v>
      </c>
    </row>
    <row r="7" spans="1:3" ht="15">
      <c r="A7" s="78" t="s">
        <v>4611</v>
      </c>
      <c r="B7" s="84" t="s">
        <v>525</v>
      </c>
      <c r="C7" s="78">
        <f>VLOOKUP(GroupVertices[[#This Row],[Vertex]],Vertices[],MATCH("ID",Vertices[[#Headers],[Vertex]:[Vertex Content Word Count]],0),FALSE)</f>
        <v>422</v>
      </c>
    </row>
    <row r="8" spans="1:3" ht="15">
      <c r="A8" s="78" t="s">
        <v>4611</v>
      </c>
      <c r="B8" s="84" t="s">
        <v>524</v>
      </c>
      <c r="C8" s="78">
        <f>VLOOKUP(GroupVertices[[#This Row],[Vertex]],Vertices[],MATCH("ID",Vertices[[#Headers],[Vertex]:[Vertex Content Word Count]],0),FALSE)</f>
        <v>429</v>
      </c>
    </row>
    <row r="9" spans="1:3" ht="15">
      <c r="A9" s="78" t="s">
        <v>4611</v>
      </c>
      <c r="B9" s="84" t="s">
        <v>523</v>
      </c>
      <c r="C9" s="78">
        <f>VLOOKUP(GroupVertices[[#This Row],[Vertex]],Vertices[],MATCH("ID",Vertices[[#Headers],[Vertex]:[Vertex Content Word Count]],0),FALSE)</f>
        <v>428</v>
      </c>
    </row>
    <row r="10" spans="1:3" ht="15">
      <c r="A10" s="78" t="s">
        <v>4611</v>
      </c>
      <c r="B10" s="84" t="s">
        <v>522</v>
      </c>
      <c r="C10" s="78">
        <f>VLOOKUP(GroupVertices[[#This Row],[Vertex]],Vertices[],MATCH("ID",Vertices[[#Headers],[Vertex]:[Vertex Content Word Count]],0),FALSE)</f>
        <v>427</v>
      </c>
    </row>
    <row r="11" spans="1:3" ht="15">
      <c r="A11" s="78" t="s">
        <v>4611</v>
      </c>
      <c r="B11" s="84" t="s">
        <v>521</v>
      </c>
      <c r="C11" s="78">
        <f>VLOOKUP(GroupVertices[[#This Row],[Vertex]],Vertices[],MATCH("ID",Vertices[[#Headers],[Vertex]:[Vertex Content Word Count]],0),FALSE)</f>
        <v>426</v>
      </c>
    </row>
    <row r="12" spans="1:3" ht="15">
      <c r="A12" s="78" t="s">
        <v>4611</v>
      </c>
      <c r="B12" s="84" t="s">
        <v>520</v>
      </c>
      <c r="C12" s="78">
        <f>VLOOKUP(GroupVertices[[#This Row],[Vertex]],Vertices[],MATCH("ID",Vertices[[#Headers],[Vertex]:[Vertex Content Word Count]],0),FALSE)</f>
        <v>425</v>
      </c>
    </row>
    <row r="13" spans="1:3" ht="15">
      <c r="A13" s="78" t="s">
        <v>4611</v>
      </c>
      <c r="B13" s="84" t="s">
        <v>519</v>
      </c>
      <c r="C13" s="78">
        <f>VLOOKUP(GroupVertices[[#This Row],[Vertex]],Vertices[],MATCH("ID",Vertices[[#Headers],[Vertex]:[Vertex Content Word Count]],0),FALSE)</f>
        <v>424</v>
      </c>
    </row>
    <row r="14" spans="1:3" ht="15">
      <c r="A14" s="78" t="s">
        <v>4611</v>
      </c>
      <c r="B14" s="84" t="s">
        <v>518</v>
      </c>
      <c r="C14" s="78">
        <f>VLOOKUP(GroupVertices[[#This Row],[Vertex]],Vertices[],MATCH("ID",Vertices[[#Headers],[Vertex]:[Vertex Content Word Count]],0),FALSE)</f>
        <v>423</v>
      </c>
    </row>
    <row r="15" spans="1:3" ht="15">
      <c r="A15" s="78" t="s">
        <v>4611</v>
      </c>
      <c r="B15" s="84" t="s">
        <v>517</v>
      </c>
      <c r="C15" s="78">
        <f>VLOOKUP(GroupVertices[[#This Row],[Vertex]],Vertices[],MATCH("ID",Vertices[[#Headers],[Vertex]:[Vertex Content Word Count]],0),FALSE)</f>
        <v>421</v>
      </c>
    </row>
    <row r="16" spans="1:3" ht="15">
      <c r="A16" s="78" t="s">
        <v>4611</v>
      </c>
      <c r="B16" s="84" t="s">
        <v>516</v>
      </c>
      <c r="C16" s="78">
        <f>VLOOKUP(GroupVertices[[#This Row],[Vertex]],Vertices[],MATCH("ID",Vertices[[#Headers],[Vertex]:[Vertex Content Word Count]],0),FALSE)</f>
        <v>420</v>
      </c>
    </row>
    <row r="17" spans="1:3" ht="15">
      <c r="A17" s="78" t="s">
        <v>4611</v>
      </c>
      <c r="B17" s="84" t="s">
        <v>515</v>
      </c>
      <c r="C17" s="78">
        <f>VLOOKUP(GroupVertices[[#This Row],[Vertex]],Vertices[],MATCH("ID",Vertices[[#Headers],[Vertex]:[Vertex Content Word Count]],0),FALSE)</f>
        <v>419</v>
      </c>
    </row>
    <row r="18" spans="1:3" ht="15">
      <c r="A18" s="78" t="s">
        <v>4611</v>
      </c>
      <c r="B18" s="84" t="s">
        <v>514</v>
      </c>
      <c r="C18" s="78">
        <f>VLOOKUP(GroupVertices[[#This Row],[Vertex]],Vertices[],MATCH("ID",Vertices[[#Headers],[Vertex]:[Vertex Content Word Count]],0),FALSE)</f>
        <v>418</v>
      </c>
    </row>
    <row r="19" spans="1:3" ht="15">
      <c r="A19" s="78" t="s">
        <v>4611</v>
      </c>
      <c r="B19" s="84" t="s">
        <v>513</v>
      </c>
      <c r="C19" s="78">
        <f>VLOOKUP(GroupVertices[[#This Row],[Vertex]],Vertices[],MATCH("ID",Vertices[[#Headers],[Vertex]:[Vertex Content Word Count]],0),FALSE)</f>
        <v>417</v>
      </c>
    </row>
    <row r="20" spans="1:3" ht="15">
      <c r="A20" s="78" t="s">
        <v>4611</v>
      </c>
      <c r="B20" s="84" t="s">
        <v>512</v>
      </c>
      <c r="C20" s="78">
        <f>VLOOKUP(GroupVertices[[#This Row],[Vertex]],Vertices[],MATCH("ID",Vertices[[#Headers],[Vertex]:[Vertex Content Word Count]],0),FALSE)</f>
        <v>416</v>
      </c>
    </row>
    <row r="21" spans="1:3" ht="15">
      <c r="A21" s="78" t="s">
        <v>4611</v>
      </c>
      <c r="B21" s="84" t="s">
        <v>511</v>
      </c>
      <c r="C21" s="78">
        <f>VLOOKUP(GroupVertices[[#This Row],[Vertex]],Vertices[],MATCH("ID",Vertices[[#Headers],[Vertex]:[Vertex Content Word Count]],0),FALSE)</f>
        <v>415</v>
      </c>
    </row>
    <row r="22" spans="1:3" ht="15">
      <c r="A22" s="78" t="s">
        <v>4611</v>
      </c>
      <c r="B22" s="84" t="s">
        <v>510</v>
      </c>
      <c r="C22" s="78">
        <f>VLOOKUP(GroupVertices[[#This Row],[Vertex]],Vertices[],MATCH("ID",Vertices[[#Headers],[Vertex]:[Vertex Content Word Count]],0),FALSE)</f>
        <v>414</v>
      </c>
    </row>
    <row r="23" spans="1:3" ht="15">
      <c r="A23" s="78" t="s">
        <v>4611</v>
      </c>
      <c r="B23" s="84" t="s">
        <v>509</v>
      </c>
      <c r="C23" s="78">
        <f>VLOOKUP(GroupVertices[[#This Row],[Vertex]],Vertices[],MATCH("ID",Vertices[[#Headers],[Vertex]:[Vertex Content Word Count]],0),FALSE)</f>
        <v>413</v>
      </c>
    </row>
    <row r="24" spans="1:3" ht="15">
      <c r="A24" s="78" t="s">
        <v>4611</v>
      </c>
      <c r="B24" s="84" t="s">
        <v>508</v>
      </c>
      <c r="C24" s="78">
        <f>VLOOKUP(GroupVertices[[#This Row],[Vertex]],Vertices[],MATCH("ID",Vertices[[#Headers],[Vertex]:[Vertex Content Word Count]],0),FALSE)</f>
        <v>412</v>
      </c>
    </row>
    <row r="25" spans="1:3" ht="15">
      <c r="A25" s="78" t="s">
        <v>4611</v>
      </c>
      <c r="B25" s="84" t="s">
        <v>507</v>
      </c>
      <c r="C25" s="78">
        <f>VLOOKUP(GroupVertices[[#This Row],[Vertex]],Vertices[],MATCH("ID",Vertices[[#Headers],[Vertex]:[Vertex Content Word Count]],0),FALSE)</f>
        <v>411</v>
      </c>
    </row>
    <row r="26" spans="1:3" ht="15">
      <c r="A26" s="78" t="s">
        <v>4611</v>
      </c>
      <c r="B26" s="84" t="s">
        <v>506</v>
      </c>
      <c r="C26" s="78">
        <f>VLOOKUP(GroupVertices[[#This Row],[Vertex]],Vertices[],MATCH("ID",Vertices[[#Headers],[Vertex]:[Vertex Content Word Count]],0),FALSE)</f>
        <v>410</v>
      </c>
    </row>
    <row r="27" spans="1:3" ht="15">
      <c r="A27" s="78" t="s">
        <v>4611</v>
      </c>
      <c r="B27" s="84" t="s">
        <v>505</v>
      </c>
      <c r="C27" s="78">
        <f>VLOOKUP(GroupVertices[[#This Row],[Vertex]],Vertices[],MATCH("ID",Vertices[[#Headers],[Vertex]:[Vertex Content Word Count]],0),FALSE)</f>
        <v>409</v>
      </c>
    </row>
    <row r="28" spans="1:3" ht="15">
      <c r="A28" s="78" t="s">
        <v>4611</v>
      </c>
      <c r="B28" s="84" t="s">
        <v>504</v>
      </c>
      <c r="C28" s="78">
        <f>VLOOKUP(GroupVertices[[#This Row],[Vertex]],Vertices[],MATCH("ID",Vertices[[#Headers],[Vertex]:[Vertex Content Word Count]],0),FALSE)</f>
        <v>408</v>
      </c>
    </row>
    <row r="29" spans="1:3" ht="15">
      <c r="A29" s="78" t="s">
        <v>4611</v>
      </c>
      <c r="B29" s="84" t="s">
        <v>503</v>
      </c>
      <c r="C29" s="78">
        <f>VLOOKUP(GroupVertices[[#This Row],[Vertex]],Vertices[],MATCH("ID",Vertices[[#Headers],[Vertex]:[Vertex Content Word Count]],0),FALSE)</f>
        <v>407</v>
      </c>
    </row>
    <row r="30" spans="1:3" ht="15">
      <c r="A30" s="78" t="s">
        <v>4611</v>
      </c>
      <c r="B30" s="84" t="s">
        <v>501</v>
      </c>
      <c r="C30" s="78">
        <f>VLOOKUP(GroupVertices[[#This Row],[Vertex]],Vertices[],MATCH("ID",Vertices[[#Headers],[Vertex]:[Vertex Content Word Count]],0),FALSE)</f>
        <v>406</v>
      </c>
    </row>
    <row r="31" spans="1:3" ht="15">
      <c r="A31" s="78" t="s">
        <v>4611</v>
      </c>
      <c r="B31" s="84" t="s">
        <v>500</v>
      </c>
      <c r="C31" s="78">
        <f>VLOOKUP(GroupVertices[[#This Row],[Vertex]],Vertices[],MATCH("ID",Vertices[[#Headers],[Vertex]:[Vertex Content Word Count]],0),FALSE)</f>
        <v>405</v>
      </c>
    </row>
    <row r="32" spans="1:3" ht="15">
      <c r="A32" s="78" t="s">
        <v>4611</v>
      </c>
      <c r="B32" s="84" t="s">
        <v>499</v>
      </c>
      <c r="C32" s="78">
        <f>VLOOKUP(GroupVertices[[#This Row],[Vertex]],Vertices[],MATCH("ID",Vertices[[#Headers],[Vertex]:[Vertex Content Word Count]],0),FALSE)</f>
        <v>404</v>
      </c>
    </row>
    <row r="33" spans="1:3" ht="15">
      <c r="A33" s="78" t="s">
        <v>4611</v>
      </c>
      <c r="B33" s="84" t="s">
        <v>498</v>
      </c>
      <c r="C33" s="78">
        <f>VLOOKUP(GroupVertices[[#This Row],[Vertex]],Vertices[],MATCH("ID",Vertices[[#Headers],[Vertex]:[Vertex Content Word Count]],0),FALSE)</f>
        <v>403</v>
      </c>
    </row>
    <row r="34" spans="1:3" ht="15">
      <c r="A34" s="78" t="s">
        <v>4611</v>
      </c>
      <c r="B34" s="84" t="s">
        <v>497</v>
      </c>
      <c r="C34" s="78">
        <f>VLOOKUP(GroupVertices[[#This Row],[Vertex]],Vertices[],MATCH("ID",Vertices[[#Headers],[Vertex]:[Vertex Content Word Count]],0),FALSE)</f>
        <v>402</v>
      </c>
    </row>
    <row r="35" spans="1:3" ht="15">
      <c r="A35" s="78" t="s">
        <v>4611</v>
      </c>
      <c r="B35" s="84" t="s">
        <v>496</v>
      </c>
      <c r="C35" s="78">
        <f>VLOOKUP(GroupVertices[[#This Row],[Vertex]],Vertices[],MATCH("ID",Vertices[[#Headers],[Vertex]:[Vertex Content Word Count]],0),FALSE)</f>
        <v>401</v>
      </c>
    </row>
    <row r="36" spans="1:3" ht="15">
      <c r="A36" s="78" t="s">
        <v>4611</v>
      </c>
      <c r="B36" s="84" t="s">
        <v>495</v>
      </c>
      <c r="C36" s="78">
        <f>VLOOKUP(GroupVertices[[#This Row],[Vertex]],Vertices[],MATCH("ID",Vertices[[#Headers],[Vertex]:[Vertex Content Word Count]],0),FALSE)</f>
        <v>400</v>
      </c>
    </row>
    <row r="37" spans="1:3" ht="15">
      <c r="A37" s="78" t="s">
        <v>4611</v>
      </c>
      <c r="B37" s="84" t="s">
        <v>494</v>
      </c>
      <c r="C37" s="78">
        <f>VLOOKUP(GroupVertices[[#This Row],[Vertex]],Vertices[],MATCH("ID",Vertices[[#Headers],[Vertex]:[Vertex Content Word Count]],0),FALSE)</f>
        <v>399</v>
      </c>
    </row>
    <row r="38" spans="1:3" ht="15">
      <c r="A38" s="78" t="s">
        <v>4611</v>
      </c>
      <c r="B38" s="84" t="s">
        <v>492</v>
      </c>
      <c r="C38" s="78">
        <f>VLOOKUP(GroupVertices[[#This Row],[Vertex]],Vertices[],MATCH("ID",Vertices[[#Headers],[Vertex]:[Vertex Content Word Count]],0),FALSE)</f>
        <v>397</v>
      </c>
    </row>
    <row r="39" spans="1:3" ht="15">
      <c r="A39" s="78" t="s">
        <v>4611</v>
      </c>
      <c r="B39" s="84" t="s">
        <v>491</v>
      </c>
      <c r="C39" s="78">
        <f>VLOOKUP(GroupVertices[[#This Row],[Vertex]],Vertices[],MATCH("ID",Vertices[[#Headers],[Vertex]:[Vertex Content Word Count]],0),FALSE)</f>
        <v>396</v>
      </c>
    </row>
    <row r="40" spans="1:3" ht="15">
      <c r="A40" s="78" t="s">
        <v>4611</v>
      </c>
      <c r="B40" s="84" t="s">
        <v>490</v>
      </c>
      <c r="C40" s="78">
        <f>VLOOKUP(GroupVertices[[#This Row],[Vertex]],Vertices[],MATCH("ID",Vertices[[#Headers],[Vertex]:[Vertex Content Word Count]],0),FALSE)</f>
        <v>395</v>
      </c>
    </row>
    <row r="41" spans="1:3" ht="15">
      <c r="A41" s="78" t="s">
        <v>4611</v>
      </c>
      <c r="B41" s="84" t="s">
        <v>489</v>
      </c>
      <c r="C41" s="78">
        <f>VLOOKUP(GroupVertices[[#This Row],[Vertex]],Vertices[],MATCH("ID",Vertices[[#Headers],[Vertex]:[Vertex Content Word Count]],0),FALSE)</f>
        <v>394</v>
      </c>
    </row>
    <row r="42" spans="1:3" ht="15">
      <c r="A42" s="78" t="s">
        <v>4611</v>
      </c>
      <c r="B42" s="84" t="s">
        <v>488</v>
      </c>
      <c r="C42" s="78">
        <f>VLOOKUP(GroupVertices[[#This Row],[Vertex]],Vertices[],MATCH("ID",Vertices[[#Headers],[Vertex]:[Vertex Content Word Count]],0),FALSE)</f>
        <v>393</v>
      </c>
    </row>
    <row r="43" spans="1:3" ht="15">
      <c r="A43" s="78" t="s">
        <v>4611</v>
      </c>
      <c r="B43" s="84" t="s">
        <v>487</v>
      </c>
      <c r="C43" s="78">
        <f>VLOOKUP(GroupVertices[[#This Row],[Vertex]],Vertices[],MATCH("ID",Vertices[[#Headers],[Vertex]:[Vertex Content Word Count]],0),FALSE)</f>
        <v>392</v>
      </c>
    </row>
    <row r="44" spans="1:3" ht="15">
      <c r="A44" s="78" t="s">
        <v>4611</v>
      </c>
      <c r="B44" s="84" t="s">
        <v>486</v>
      </c>
      <c r="C44" s="78">
        <f>VLOOKUP(GroupVertices[[#This Row],[Vertex]],Vertices[],MATCH("ID",Vertices[[#Headers],[Vertex]:[Vertex Content Word Count]],0),FALSE)</f>
        <v>391</v>
      </c>
    </row>
    <row r="45" spans="1:3" ht="15">
      <c r="A45" s="78" t="s">
        <v>4611</v>
      </c>
      <c r="B45" s="84" t="s">
        <v>484</v>
      </c>
      <c r="C45" s="78">
        <f>VLOOKUP(GroupVertices[[#This Row],[Vertex]],Vertices[],MATCH("ID",Vertices[[#Headers],[Vertex]:[Vertex Content Word Count]],0),FALSE)</f>
        <v>389</v>
      </c>
    </row>
    <row r="46" spans="1:3" ht="15">
      <c r="A46" s="78" t="s">
        <v>4611</v>
      </c>
      <c r="B46" s="84" t="s">
        <v>483</v>
      </c>
      <c r="C46" s="78">
        <f>VLOOKUP(GroupVertices[[#This Row],[Vertex]],Vertices[],MATCH("ID",Vertices[[#Headers],[Vertex]:[Vertex Content Word Count]],0),FALSE)</f>
        <v>388</v>
      </c>
    </row>
    <row r="47" spans="1:3" ht="15">
      <c r="A47" s="78" t="s">
        <v>4611</v>
      </c>
      <c r="B47" s="84" t="s">
        <v>480</v>
      </c>
      <c r="C47" s="78">
        <f>VLOOKUP(GroupVertices[[#This Row],[Vertex]],Vertices[],MATCH("ID",Vertices[[#Headers],[Vertex]:[Vertex Content Word Count]],0),FALSE)</f>
        <v>385</v>
      </c>
    </row>
    <row r="48" spans="1:3" ht="15">
      <c r="A48" s="78" t="s">
        <v>4611</v>
      </c>
      <c r="B48" s="84" t="s">
        <v>479</v>
      </c>
      <c r="C48" s="78">
        <f>VLOOKUP(GroupVertices[[#This Row],[Vertex]],Vertices[],MATCH("ID",Vertices[[#Headers],[Vertex]:[Vertex Content Word Count]],0),FALSE)</f>
        <v>384</v>
      </c>
    </row>
    <row r="49" spans="1:3" ht="15">
      <c r="A49" s="78" t="s">
        <v>4611</v>
      </c>
      <c r="B49" s="84" t="s">
        <v>478</v>
      </c>
      <c r="C49" s="78">
        <f>VLOOKUP(GroupVertices[[#This Row],[Vertex]],Vertices[],MATCH("ID",Vertices[[#Headers],[Vertex]:[Vertex Content Word Count]],0),FALSE)</f>
        <v>383</v>
      </c>
    </row>
    <row r="50" spans="1:3" ht="15">
      <c r="A50" s="78" t="s">
        <v>4611</v>
      </c>
      <c r="B50" s="84" t="s">
        <v>477</v>
      </c>
      <c r="C50" s="78">
        <f>VLOOKUP(GroupVertices[[#This Row],[Vertex]],Vertices[],MATCH("ID",Vertices[[#Headers],[Vertex]:[Vertex Content Word Count]],0),FALSE)</f>
        <v>382</v>
      </c>
    </row>
    <row r="51" spans="1:3" ht="15">
      <c r="A51" s="78" t="s">
        <v>4611</v>
      </c>
      <c r="B51" s="84" t="s">
        <v>476</v>
      </c>
      <c r="C51" s="78">
        <f>VLOOKUP(GroupVertices[[#This Row],[Vertex]],Vertices[],MATCH("ID",Vertices[[#Headers],[Vertex]:[Vertex Content Word Count]],0),FALSE)</f>
        <v>381</v>
      </c>
    </row>
    <row r="52" spans="1:3" ht="15">
      <c r="A52" s="78" t="s">
        <v>4611</v>
      </c>
      <c r="B52" s="84" t="s">
        <v>475</v>
      </c>
      <c r="C52" s="78">
        <f>VLOOKUP(GroupVertices[[#This Row],[Vertex]],Vertices[],MATCH("ID",Vertices[[#Headers],[Vertex]:[Vertex Content Word Count]],0),FALSE)</f>
        <v>380</v>
      </c>
    </row>
    <row r="53" spans="1:3" ht="15">
      <c r="A53" s="78" t="s">
        <v>4611</v>
      </c>
      <c r="B53" s="84" t="s">
        <v>474</v>
      </c>
      <c r="C53" s="78">
        <f>VLOOKUP(GroupVertices[[#This Row],[Vertex]],Vertices[],MATCH("ID",Vertices[[#Headers],[Vertex]:[Vertex Content Word Count]],0),FALSE)</f>
        <v>379</v>
      </c>
    </row>
    <row r="54" spans="1:3" ht="15">
      <c r="A54" s="78" t="s">
        <v>4611</v>
      </c>
      <c r="B54" s="84" t="s">
        <v>473</v>
      </c>
      <c r="C54" s="78">
        <f>VLOOKUP(GroupVertices[[#This Row],[Vertex]],Vertices[],MATCH("ID",Vertices[[#Headers],[Vertex]:[Vertex Content Word Count]],0),FALSE)</f>
        <v>378</v>
      </c>
    </row>
    <row r="55" spans="1:3" ht="15">
      <c r="A55" s="78" t="s">
        <v>4611</v>
      </c>
      <c r="B55" s="84" t="s">
        <v>472</v>
      </c>
      <c r="C55" s="78">
        <f>VLOOKUP(GroupVertices[[#This Row],[Vertex]],Vertices[],MATCH("ID",Vertices[[#Headers],[Vertex]:[Vertex Content Word Count]],0),FALSE)</f>
        <v>377</v>
      </c>
    </row>
    <row r="56" spans="1:3" ht="15">
      <c r="A56" s="78" t="s">
        <v>4611</v>
      </c>
      <c r="B56" s="84" t="s">
        <v>471</v>
      </c>
      <c r="C56" s="78">
        <f>VLOOKUP(GroupVertices[[#This Row],[Vertex]],Vertices[],MATCH("ID",Vertices[[#Headers],[Vertex]:[Vertex Content Word Count]],0),FALSE)</f>
        <v>376</v>
      </c>
    </row>
    <row r="57" spans="1:3" ht="15">
      <c r="A57" s="78" t="s">
        <v>4611</v>
      </c>
      <c r="B57" s="84" t="s">
        <v>470</v>
      </c>
      <c r="C57" s="78">
        <f>VLOOKUP(GroupVertices[[#This Row],[Vertex]],Vertices[],MATCH("ID",Vertices[[#Headers],[Vertex]:[Vertex Content Word Count]],0),FALSE)</f>
        <v>375</v>
      </c>
    </row>
    <row r="58" spans="1:3" ht="15">
      <c r="A58" s="78" t="s">
        <v>4611</v>
      </c>
      <c r="B58" s="84" t="s">
        <v>469</v>
      </c>
      <c r="C58" s="78">
        <f>VLOOKUP(GroupVertices[[#This Row],[Vertex]],Vertices[],MATCH("ID",Vertices[[#Headers],[Vertex]:[Vertex Content Word Count]],0),FALSE)</f>
        <v>374</v>
      </c>
    </row>
    <row r="59" spans="1:3" ht="15">
      <c r="A59" s="78" t="s">
        <v>4611</v>
      </c>
      <c r="B59" s="84" t="s">
        <v>468</v>
      </c>
      <c r="C59" s="78">
        <f>VLOOKUP(GroupVertices[[#This Row],[Vertex]],Vertices[],MATCH("ID",Vertices[[#Headers],[Vertex]:[Vertex Content Word Count]],0),FALSE)</f>
        <v>373</v>
      </c>
    </row>
    <row r="60" spans="1:3" ht="15">
      <c r="A60" s="78" t="s">
        <v>4611</v>
      </c>
      <c r="B60" s="84" t="s">
        <v>467</v>
      </c>
      <c r="C60" s="78">
        <f>VLOOKUP(GroupVertices[[#This Row],[Vertex]],Vertices[],MATCH("ID",Vertices[[#Headers],[Vertex]:[Vertex Content Word Count]],0),FALSE)</f>
        <v>372</v>
      </c>
    </row>
    <row r="61" spans="1:3" ht="15">
      <c r="A61" s="78" t="s">
        <v>4611</v>
      </c>
      <c r="B61" s="84" t="s">
        <v>466</v>
      </c>
      <c r="C61" s="78">
        <f>VLOOKUP(GroupVertices[[#This Row],[Vertex]],Vertices[],MATCH("ID",Vertices[[#Headers],[Vertex]:[Vertex Content Word Count]],0),FALSE)</f>
        <v>371</v>
      </c>
    </row>
    <row r="62" spans="1:3" ht="15">
      <c r="A62" s="78" t="s">
        <v>4611</v>
      </c>
      <c r="B62" s="84" t="s">
        <v>465</v>
      </c>
      <c r="C62" s="78">
        <f>VLOOKUP(GroupVertices[[#This Row],[Vertex]],Vertices[],MATCH("ID",Vertices[[#Headers],[Vertex]:[Vertex Content Word Count]],0),FALSE)</f>
        <v>370</v>
      </c>
    </row>
    <row r="63" spans="1:3" ht="15">
      <c r="A63" s="78" t="s">
        <v>4611</v>
      </c>
      <c r="B63" s="84" t="s">
        <v>464</v>
      </c>
      <c r="C63" s="78">
        <f>VLOOKUP(GroupVertices[[#This Row],[Vertex]],Vertices[],MATCH("ID",Vertices[[#Headers],[Vertex]:[Vertex Content Word Count]],0),FALSE)</f>
        <v>369</v>
      </c>
    </row>
    <row r="64" spans="1:3" ht="15">
      <c r="A64" s="78" t="s">
        <v>4611</v>
      </c>
      <c r="B64" s="84" t="s">
        <v>463</v>
      </c>
      <c r="C64" s="78">
        <f>VLOOKUP(GroupVertices[[#This Row],[Vertex]],Vertices[],MATCH("ID",Vertices[[#Headers],[Vertex]:[Vertex Content Word Count]],0),FALSE)</f>
        <v>368</v>
      </c>
    </row>
    <row r="65" spans="1:3" ht="15">
      <c r="A65" s="78" t="s">
        <v>4611</v>
      </c>
      <c r="B65" s="84" t="s">
        <v>462</v>
      </c>
      <c r="C65" s="78">
        <f>VLOOKUP(GroupVertices[[#This Row],[Vertex]],Vertices[],MATCH("ID",Vertices[[#Headers],[Vertex]:[Vertex Content Word Count]],0),FALSE)</f>
        <v>367</v>
      </c>
    </row>
    <row r="66" spans="1:3" ht="15">
      <c r="A66" s="78" t="s">
        <v>4611</v>
      </c>
      <c r="B66" s="84" t="s">
        <v>461</v>
      </c>
      <c r="C66" s="78">
        <f>VLOOKUP(GroupVertices[[#This Row],[Vertex]],Vertices[],MATCH("ID",Vertices[[#Headers],[Vertex]:[Vertex Content Word Count]],0),FALSE)</f>
        <v>366</v>
      </c>
    </row>
    <row r="67" spans="1:3" ht="15">
      <c r="A67" s="78" t="s">
        <v>4611</v>
      </c>
      <c r="B67" s="84" t="s">
        <v>460</v>
      </c>
      <c r="C67" s="78">
        <f>VLOOKUP(GroupVertices[[#This Row],[Vertex]],Vertices[],MATCH("ID",Vertices[[#Headers],[Vertex]:[Vertex Content Word Count]],0),FALSE)</f>
        <v>365</v>
      </c>
    </row>
    <row r="68" spans="1:3" ht="15">
      <c r="A68" s="78" t="s">
        <v>4611</v>
      </c>
      <c r="B68" s="84" t="s">
        <v>459</v>
      </c>
      <c r="C68" s="78">
        <f>VLOOKUP(GroupVertices[[#This Row],[Vertex]],Vertices[],MATCH("ID",Vertices[[#Headers],[Vertex]:[Vertex Content Word Count]],0),FALSE)</f>
        <v>364</v>
      </c>
    </row>
    <row r="69" spans="1:3" ht="15">
      <c r="A69" s="78" t="s">
        <v>4611</v>
      </c>
      <c r="B69" s="84" t="s">
        <v>458</v>
      </c>
      <c r="C69" s="78">
        <f>VLOOKUP(GroupVertices[[#This Row],[Vertex]],Vertices[],MATCH("ID",Vertices[[#Headers],[Vertex]:[Vertex Content Word Count]],0),FALSE)</f>
        <v>363</v>
      </c>
    </row>
    <row r="70" spans="1:3" ht="15">
      <c r="A70" s="78" t="s">
        <v>4611</v>
      </c>
      <c r="B70" s="84" t="s">
        <v>457</v>
      </c>
      <c r="C70" s="78">
        <f>VLOOKUP(GroupVertices[[#This Row],[Vertex]],Vertices[],MATCH("ID",Vertices[[#Headers],[Vertex]:[Vertex Content Word Count]],0),FALSE)</f>
        <v>362</v>
      </c>
    </row>
    <row r="71" spans="1:3" ht="15">
      <c r="A71" s="78" t="s">
        <v>4611</v>
      </c>
      <c r="B71" s="84" t="s">
        <v>456</v>
      </c>
      <c r="C71" s="78">
        <f>VLOOKUP(GroupVertices[[#This Row],[Vertex]],Vertices[],MATCH("ID",Vertices[[#Headers],[Vertex]:[Vertex Content Word Count]],0),FALSE)</f>
        <v>361</v>
      </c>
    </row>
    <row r="72" spans="1:3" ht="15">
      <c r="A72" s="78" t="s">
        <v>4611</v>
      </c>
      <c r="B72" s="84" t="s">
        <v>455</v>
      </c>
      <c r="C72" s="78">
        <f>VLOOKUP(GroupVertices[[#This Row],[Vertex]],Vertices[],MATCH("ID",Vertices[[#Headers],[Vertex]:[Vertex Content Word Count]],0),FALSE)</f>
        <v>360</v>
      </c>
    </row>
    <row r="73" spans="1:3" ht="15">
      <c r="A73" s="78" t="s">
        <v>4611</v>
      </c>
      <c r="B73" s="84" t="s">
        <v>454</v>
      </c>
      <c r="C73" s="78">
        <f>VLOOKUP(GroupVertices[[#This Row],[Vertex]],Vertices[],MATCH("ID",Vertices[[#Headers],[Vertex]:[Vertex Content Word Count]],0),FALSE)</f>
        <v>359</v>
      </c>
    </row>
    <row r="74" spans="1:3" ht="15">
      <c r="A74" s="78" t="s">
        <v>4611</v>
      </c>
      <c r="B74" s="84" t="s">
        <v>453</v>
      </c>
      <c r="C74" s="78">
        <f>VLOOKUP(GroupVertices[[#This Row],[Vertex]],Vertices[],MATCH("ID",Vertices[[#Headers],[Vertex]:[Vertex Content Word Count]],0),FALSE)</f>
        <v>358</v>
      </c>
    </row>
    <row r="75" spans="1:3" ht="15">
      <c r="A75" s="78" t="s">
        <v>4611</v>
      </c>
      <c r="B75" s="84" t="s">
        <v>452</v>
      </c>
      <c r="C75" s="78">
        <f>VLOOKUP(GroupVertices[[#This Row],[Vertex]],Vertices[],MATCH("ID",Vertices[[#Headers],[Vertex]:[Vertex Content Word Count]],0),FALSE)</f>
        <v>357</v>
      </c>
    </row>
    <row r="76" spans="1:3" ht="15">
      <c r="A76" s="78" t="s">
        <v>4611</v>
      </c>
      <c r="B76" s="84" t="s">
        <v>451</v>
      </c>
      <c r="C76" s="78">
        <f>VLOOKUP(GroupVertices[[#This Row],[Vertex]],Vertices[],MATCH("ID",Vertices[[#Headers],[Vertex]:[Vertex Content Word Count]],0),FALSE)</f>
        <v>356</v>
      </c>
    </row>
    <row r="77" spans="1:3" ht="15">
      <c r="A77" s="78" t="s">
        <v>4611</v>
      </c>
      <c r="B77" s="84" t="s">
        <v>450</v>
      </c>
      <c r="C77" s="78">
        <f>VLOOKUP(GroupVertices[[#This Row],[Vertex]],Vertices[],MATCH("ID",Vertices[[#Headers],[Vertex]:[Vertex Content Word Count]],0),FALSE)</f>
        <v>355</v>
      </c>
    </row>
    <row r="78" spans="1:3" ht="15">
      <c r="A78" s="78" t="s">
        <v>4611</v>
      </c>
      <c r="B78" s="84" t="s">
        <v>449</v>
      </c>
      <c r="C78" s="78">
        <f>VLOOKUP(GroupVertices[[#This Row],[Vertex]],Vertices[],MATCH("ID",Vertices[[#Headers],[Vertex]:[Vertex Content Word Count]],0),FALSE)</f>
        <v>354</v>
      </c>
    </row>
    <row r="79" spans="1:3" ht="15">
      <c r="A79" s="78" t="s">
        <v>4611</v>
      </c>
      <c r="B79" s="84" t="s">
        <v>448</v>
      </c>
      <c r="C79" s="78">
        <f>VLOOKUP(GroupVertices[[#This Row],[Vertex]],Vertices[],MATCH("ID",Vertices[[#Headers],[Vertex]:[Vertex Content Word Count]],0),FALSE)</f>
        <v>353</v>
      </c>
    </row>
    <row r="80" spans="1:3" ht="15">
      <c r="A80" s="78" t="s">
        <v>4611</v>
      </c>
      <c r="B80" s="84" t="s">
        <v>447</v>
      </c>
      <c r="C80" s="78">
        <f>VLOOKUP(GroupVertices[[#This Row],[Vertex]],Vertices[],MATCH("ID",Vertices[[#Headers],[Vertex]:[Vertex Content Word Count]],0),FALSE)</f>
        <v>352</v>
      </c>
    </row>
    <row r="81" spans="1:3" ht="15">
      <c r="A81" s="78" t="s">
        <v>4611</v>
      </c>
      <c r="B81" s="84" t="s">
        <v>446</v>
      </c>
      <c r="C81" s="78">
        <f>VLOOKUP(GroupVertices[[#This Row],[Vertex]],Vertices[],MATCH("ID",Vertices[[#Headers],[Vertex]:[Vertex Content Word Count]],0),FALSE)</f>
        <v>351</v>
      </c>
    </row>
    <row r="82" spans="1:3" ht="15">
      <c r="A82" s="78" t="s">
        <v>4611</v>
      </c>
      <c r="B82" s="84" t="s">
        <v>445</v>
      </c>
      <c r="C82" s="78">
        <f>VLOOKUP(GroupVertices[[#This Row],[Vertex]],Vertices[],MATCH("ID",Vertices[[#Headers],[Vertex]:[Vertex Content Word Count]],0),FALSE)</f>
        <v>350</v>
      </c>
    </row>
    <row r="83" spans="1:3" ht="15">
      <c r="A83" s="78" t="s">
        <v>4611</v>
      </c>
      <c r="B83" s="84" t="s">
        <v>444</v>
      </c>
      <c r="C83" s="78">
        <f>VLOOKUP(GroupVertices[[#This Row],[Vertex]],Vertices[],MATCH("ID",Vertices[[#Headers],[Vertex]:[Vertex Content Word Count]],0),FALSE)</f>
        <v>349</v>
      </c>
    </row>
    <row r="84" spans="1:3" ht="15">
      <c r="A84" s="78" t="s">
        <v>4611</v>
      </c>
      <c r="B84" s="84" t="s">
        <v>443</v>
      </c>
      <c r="C84" s="78">
        <f>VLOOKUP(GroupVertices[[#This Row],[Vertex]],Vertices[],MATCH("ID",Vertices[[#Headers],[Vertex]:[Vertex Content Word Count]],0),FALSE)</f>
        <v>348</v>
      </c>
    </row>
    <row r="85" spans="1:3" ht="15">
      <c r="A85" s="78" t="s">
        <v>4611</v>
      </c>
      <c r="B85" s="84" t="s">
        <v>442</v>
      </c>
      <c r="C85" s="78">
        <f>VLOOKUP(GroupVertices[[#This Row],[Vertex]],Vertices[],MATCH("ID",Vertices[[#Headers],[Vertex]:[Vertex Content Word Count]],0),FALSE)</f>
        <v>347</v>
      </c>
    </row>
    <row r="86" spans="1:3" ht="15">
      <c r="A86" s="78" t="s">
        <v>4611</v>
      </c>
      <c r="B86" s="84" t="s">
        <v>441</v>
      </c>
      <c r="C86" s="78">
        <f>VLOOKUP(GroupVertices[[#This Row],[Vertex]],Vertices[],MATCH("ID",Vertices[[#Headers],[Vertex]:[Vertex Content Word Count]],0),FALSE)</f>
        <v>346</v>
      </c>
    </row>
    <row r="87" spans="1:3" ht="15">
      <c r="A87" s="78" t="s">
        <v>4611</v>
      </c>
      <c r="B87" s="84" t="s">
        <v>440</v>
      </c>
      <c r="C87" s="78">
        <f>VLOOKUP(GroupVertices[[#This Row],[Vertex]],Vertices[],MATCH("ID",Vertices[[#Headers],[Vertex]:[Vertex Content Word Count]],0),FALSE)</f>
        <v>343</v>
      </c>
    </row>
    <row r="88" spans="1:3" ht="15">
      <c r="A88" s="78" t="s">
        <v>4612</v>
      </c>
      <c r="B88" s="84" t="s">
        <v>369</v>
      </c>
      <c r="C88" s="78">
        <f>VLOOKUP(GroupVertices[[#This Row],[Vertex]],Vertices[],MATCH("ID",Vertices[[#Headers],[Vertex]:[Vertex Content Word Count]],0),FALSE)</f>
        <v>269</v>
      </c>
    </row>
    <row r="89" spans="1:3" ht="15">
      <c r="A89" s="78" t="s">
        <v>4612</v>
      </c>
      <c r="B89" s="84" t="s">
        <v>485</v>
      </c>
      <c r="C89" s="78">
        <f>VLOOKUP(GroupVertices[[#This Row],[Vertex]],Vertices[],MATCH("ID",Vertices[[#Headers],[Vertex]:[Vertex Content Word Count]],0),FALSE)</f>
        <v>390</v>
      </c>
    </row>
    <row r="90" spans="1:3" ht="15">
      <c r="A90" s="78" t="s">
        <v>4612</v>
      </c>
      <c r="B90" s="84" t="s">
        <v>482</v>
      </c>
      <c r="C90" s="78">
        <f>VLOOKUP(GroupVertices[[#This Row],[Vertex]],Vertices[],MATCH("ID",Vertices[[#Headers],[Vertex]:[Vertex Content Word Count]],0),FALSE)</f>
        <v>387</v>
      </c>
    </row>
    <row r="91" spans="1:3" ht="15">
      <c r="A91" s="78" t="s">
        <v>4612</v>
      </c>
      <c r="B91" s="84" t="s">
        <v>481</v>
      </c>
      <c r="C91" s="78">
        <f>VLOOKUP(GroupVertices[[#This Row],[Vertex]],Vertices[],MATCH("ID",Vertices[[#Headers],[Vertex]:[Vertex Content Word Count]],0),FALSE)</f>
        <v>386</v>
      </c>
    </row>
    <row r="92" spans="1:3" ht="15">
      <c r="A92" s="78" t="s">
        <v>4612</v>
      </c>
      <c r="B92" s="84" t="s">
        <v>439</v>
      </c>
      <c r="C92" s="78">
        <f>VLOOKUP(GroupVertices[[#This Row],[Vertex]],Vertices[],MATCH("ID",Vertices[[#Headers],[Vertex]:[Vertex Content Word Count]],0),FALSE)</f>
        <v>342</v>
      </c>
    </row>
    <row r="93" spans="1:3" ht="15">
      <c r="A93" s="78" t="s">
        <v>4612</v>
      </c>
      <c r="B93" s="84" t="s">
        <v>438</v>
      </c>
      <c r="C93" s="78">
        <f>VLOOKUP(GroupVertices[[#This Row],[Vertex]],Vertices[],MATCH("ID",Vertices[[#Headers],[Vertex]:[Vertex Content Word Count]],0),FALSE)</f>
        <v>341</v>
      </c>
    </row>
    <row r="94" spans="1:3" ht="15">
      <c r="A94" s="78" t="s">
        <v>4612</v>
      </c>
      <c r="B94" s="84" t="s">
        <v>437</v>
      </c>
      <c r="C94" s="78">
        <f>VLOOKUP(GroupVertices[[#This Row],[Vertex]],Vertices[],MATCH("ID",Vertices[[#Headers],[Vertex]:[Vertex Content Word Count]],0),FALSE)</f>
        <v>340</v>
      </c>
    </row>
    <row r="95" spans="1:3" ht="15">
      <c r="A95" s="78" t="s">
        <v>4612</v>
      </c>
      <c r="B95" s="84" t="s">
        <v>436</v>
      </c>
      <c r="C95" s="78">
        <f>VLOOKUP(GroupVertices[[#This Row],[Vertex]],Vertices[],MATCH("ID",Vertices[[#Headers],[Vertex]:[Vertex Content Word Count]],0),FALSE)</f>
        <v>339</v>
      </c>
    </row>
    <row r="96" spans="1:3" ht="15">
      <c r="A96" s="78" t="s">
        <v>4612</v>
      </c>
      <c r="B96" s="84" t="s">
        <v>435</v>
      </c>
      <c r="C96" s="78">
        <f>VLOOKUP(GroupVertices[[#This Row],[Vertex]],Vertices[],MATCH("ID",Vertices[[#Headers],[Vertex]:[Vertex Content Word Count]],0),FALSE)</f>
        <v>338</v>
      </c>
    </row>
    <row r="97" spans="1:3" ht="15">
      <c r="A97" s="78" t="s">
        <v>4612</v>
      </c>
      <c r="B97" s="84" t="s">
        <v>434</v>
      </c>
      <c r="C97" s="78">
        <f>VLOOKUP(GroupVertices[[#This Row],[Vertex]],Vertices[],MATCH("ID",Vertices[[#Headers],[Vertex]:[Vertex Content Word Count]],0),FALSE)</f>
        <v>337</v>
      </c>
    </row>
    <row r="98" spans="1:3" ht="15">
      <c r="A98" s="78" t="s">
        <v>4612</v>
      </c>
      <c r="B98" s="84" t="s">
        <v>433</v>
      </c>
      <c r="C98" s="78">
        <f>VLOOKUP(GroupVertices[[#This Row],[Vertex]],Vertices[],MATCH("ID",Vertices[[#Headers],[Vertex]:[Vertex Content Word Count]],0),FALSE)</f>
        <v>336</v>
      </c>
    </row>
    <row r="99" spans="1:3" ht="15">
      <c r="A99" s="78" t="s">
        <v>4612</v>
      </c>
      <c r="B99" s="84" t="s">
        <v>432</v>
      </c>
      <c r="C99" s="78">
        <f>VLOOKUP(GroupVertices[[#This Row],[Vertex]],Vertices[],MATCH("ID",Vertices[[#Headers],[Vertex]:[Vertex Content Word Count]],0),FALSE)</f>
        <v>335</v>
      </c>
    </row>
    <row r="100" spans="1:3" ht="15">
      <c r="A100" s="78" t="s">
        <v>4612</v>
      </c>
      <c r="B100" s="84" t="s">
        <v>431</v>
      </c>
      <c r="C100" s="78">
        <f>VLOOKUP(GroupVertices[[#This Row],[Vertex]],Vertices[],MATCH("ID",Vertices[[#Headers],[Vertex]:[Vertex Content Word Count]],0),FALSE)</f>
        <v>334</v>
      </c>
    </row>
    <row r="101" spans="1:3" ht="15">
      <c r="A101" s="78" t="s">
        <v>4612</v>
      </c>
      <c r="B101" s="84" t="s">
        <v>430</v>
      </c>
      <c r="C101" s="78">
        <f>VLOOKUP(GroupVertices[[#This Row],[Vertex]],Vertices[],MATCH("ID",Vertices[[#Headers],[Vertex]:[Vertex Content Word Count]],0),FALSE)</f>
        <v>333</v>
      </c>
    </row>
    <row r="102" spans="1:3" ht="15">
      <c r="A102" s="78" t="s">
        <v>4612</v>
      </c>
      <c r="B102" s="84" t="s">
        <v>429</v>
      </c>
      <c r="C102" s="78">
        <f>VLOOKUP(GroupVertices[[#This Row],[Vertex]],Vertices[],MATCH("ID",Vertices[[#Headers],[Vertex]:[Vertex Content Word Count]],0),FALSE)</f>
        <v>332</v>
      </c>
    </row>
    <row r="103" spans="1:3" ht="15">
      <c r="A103" s="78" t="s">
        <v>4612</v>
      </c>
      <c r="B103" s="84" t="s">
        <v>428</v>
      </c>
      <c r="C103" s="78">
        <f>VLOOKUP(GroupVertices[[#This Row],[Vertex]],Vertices[],MATCH("ID",Vertices[[#Headers],[Vertex]:[Vertex Content Word Count]],0),FALSE)</f>
        <v>331</v>
      </c>
    </row>
    <row r="104" spans="1:3" ht="15">
      <c r="A104" s="78" t="s">
        <v>4612</v>
      </c>
      <c r="B104" s="84" t="s">
        <v>427</v>
      </c>
      <c r="C104" s="78">
        <f>VLOOKUP(GroupVertices[[#This Row],[Vertex]],Vertices[],MATCH("ID",Vertices[[#Headers],[Vertex]:[Vertex Content Word Count]],0),FALSE)</f>
        <v>330</v>
      </c>
    </row>
    <row r="105" spans="1:3" ht="15">
      <c r="A105" s="78" t="s">
        <v>4612</v>
      </c>
      <c r="B105" s="84" t="s">
        <v>426</v>
      </c>
      <c r="C105" s="78">
        <f>VLOOKUP(GroupVertices[[#This Row],[Vertex]],Vertices[],MATCH("ID",Vertices[[#Headers],[Vertex]:[Vertex Content Word Count]],0),FALSE)</f>
        <v>329</v>
      </c>
    </row>
    <row r="106" spans="1:3" ht="15">
      <c r="A106" s="78" t="s">
        <v>4612</v>
      </c>
      <c r="B106" s="84" t="s">
        <v>425</v>
      </c>
      <c r="C106" s="78">
        <f>VLOOKUP(GroupVertices[[#This Row],[Vertex]],Vertices[],MATCH("ID",Vertices[[#Headers],[Vertex]:[Vertex Content Word Count]],0),FALSE)</f>
        <v>328</v>
      </c>
    </row>
    <row r="107" spans="1:3" ht="15">
      <c r="A107" s="78" t="s">
        <v>4612</v>
      </c>
      <c r="B107" s="84" t="s">
        <v>424</v>
      </c>
      <c r="C107" s="78">
        <f>VLOOKUP(GroupVertices[[#This Row],[Vertex]],Vertices[],MATCH("ID",Vertices[[#Headers],[Vertex]:[Vertex Content Word Count]],0),FALSE)</f>
        <v>327</v>
      </c>
    </row>
    <row r="108" spans="1:3" ht="15">
      <c r="A108" s="78" t="s">
        <v>4612</v>
      </c>
      <c r="B108" s="84" t="s">
        <v>423</v>
      </c>
      <c r="C108" s="78">
        <f>VLOOKUP(GroupVertices[[#This Row],[Vertex]],Vertices[],MATCH("ID",Vertices[[#Headers],[Vertex]:[Vertex Content Word Count]],0),FALSE)</f>
        <v>326</v>
      </c>
    </row>
    <row r="109" spans="1:3" ht="15">
      <c r="A109" s="78" t="s">
        <v>4612</v>
      </c>
      <c r="B109" s="84" t="s">
        <v>422</v>
      </c>
      <c r="C109" s="78">
        <f>VLOOKUP(GroupVertices[[#This Row],[Vertex]],Vertices[],MATCH("ID",Vertices[[#Headers],[Vertex]:[Vertex Content Word Count]],0),FALSE)</f>
        <v>325</v>
      </c>
    </row>
    <row r="110" spans="1:3" ht="15">
      <c r="A110" s="78" t="s">
        <v>4612</v>
      </c>
      <c r="B110" s="84" t="s">
        <v>421</v>
      </c>
      <c r="C110" s="78">
        <f>VLOOKUP(GroupVertices[[#This Row],[Vertex]],Vertices[],MATCH("ID",Vertices[[#Headers],[Vertex]:[Vertex Content Word Count]],0),FALSE)</f>
        <v>324</v>
      </c>
    </row>
    <row r="111" spans="1:3" ht="15">
      <c r="A111" s="78" t="s">
        <v>4612</v>
      </c>
      <c r="B111" s="84" t="s">
        <v>420</v>
      </c>
      <c r="C111" s="78">
        <f>VLOOKUP(GroupVertices[[#This Row],[Vertex]],Vertices[],MATCH("ID",Vertices[[#Headers],[Vertex]:[Vertex Content Word Count]],0),FALSE)</f>
        <v>323</v>
      </c>
    </row>
    <row r="112" spans="1:3" ht="15">
      <c r="A112" s="78" t="s">
        <v>4612</v>
      </c>
      <c r="B112" s="84" t="s">
        <v>419</v>
      </c>
      <c r="C112" s="78">
        <f>VLOOKUP(GroupVertices[[#This Row],[Vertex]],Vertices[],MATCH("ID",Vertices[[#Headers],[Vertex]:[Vertex Content Word Count]],0),FALSE)</f>
        <v>322</v>
      </c>
    </row>
    <row r="113" spans="1:3" ht="15">
      <c r="A113" s="78" t="s">
        <v>4612</v>
      </c>
      <c r="B113" s="84" t="s">
        <v>418</v>
      </c>
      <c r="C113" s="78">
        <f>VLOOKUP(GroupVertices[[#This Row],[Vertex]],Vertices[],MATCH("ID",Vertices[[#Headers],[Vertex]:[Vertex Content Word Count]],0),FALSE)</f>
        <v>321</v>
      </c>
    </row>
    <row r="114" spans="1:3" ht="15">
      <c r="A114" s="78" t="s">
        <v>4612</v>
      </c>
      <c r="B114" s="84" t="s">
        <v>417</v>
      </c>
      <c r="C114" s="78">
        <f>VLOOKUP(GroupVertices[[#This Row],[Vertex]],Vertices[],MATCH("ID",Vertices[[#Headers],[Vertex]:[Vertex Content Word Count]],0),FALSE)</f>
        <v>320</v>
      </c>
    </row>
    <row r="115" spans="1:3" ht="15">
      <c r="A115" s="78" t="s">
        <v>4612</v>
      </c>
      <c r="B115" s="84" t="s">
        <v>416</v>
      </c>
      <c r="C115" s="78">
        <f>VLOOKUP(GroupVertices[[#This Row],[Vertex]],Vertices[],MATCH("ID",Vertices[[#Headers],[Vertex]:[Vertex Content Word Count]],0),FALSE)</f>
        <v>319</v>
      </c>
    </row>
    <row r="116" spans="1:3" ht="15">
      <c r="A116" s="78" t="s">
        <v>4612</v>
      </c>
      <c r="B116" s="84" t="s">
        <v>415</v>
      </c>
      <c r="C116" s="78">
        <f>VLOOKUP(GroupVertices[[#This Row],[Vertex]],Vertices[],MATCH("ID",Vertices[[#Headers],[Vertex]:[Vertex Content Word Count]],0),FALSE)</f>
        <v>318</v>
      </c>
    </row>
    <row r="117" spans="1:3" ht="15">
      <c r="A117" s="78" t="s">
        <v>4612</v>
      </c>
      <c r="B117" s="84" t="s">
        <v>414</v>
      </c>
      <c r="C117" s="78">
        <f>VLOOKUP(GroupVertices[[#This Row],[Vertex]],Vertices[],MATCH("ID",Vertices[[#Headers],[Vertex]:[Vertex Content Word Count]],0),FALSE)</f>
        <v>317</v>
      </c>
    </row>
    <row r="118" spans="1:3" ht="15">
      <c r="A118" s="78" t="s">
        <v>4612</v>
      </c>
      <c r="B118" s="84" t="s">
        <v>413</v>
      </c>
      <c r="C118" s="78">
        <f>VLOOKUP(GroupVertices[[#This Row],[Vertex]],Vertices[],MATCH("ID",Vertices[[#Headers],[Vertex]:[Vertex Content Word Count]],0),FALSE)</f>
        <v>316</v>
      </c>
    </row>
    <row r="119" spans="1:3" ht="15">
      <c r="A119" s="78" t="s">
        <v>4612</v>
      </c>
      <c r="B119" s="84" t="s">
        <v>412</v>
      </c>
      <c r="C119" s="78">
        <f>VLOOKUP(GroupVertices[[#This Row],[Vertex]],Vertices[],MATCH("ID",Vertices[[#Headers],[Vertex]:[Vertex Content Word Count]],0),FALSE)</f>
        <v>315</v>
      </c>
    </row>
    <row r="120" spans="1:3" ht="15">
      <c r="A120" s="78" t="s">
        <v>4612</v>
      </c>
      <c r="B120" s="84" t="s">
        <v>411</v>
      </c>
      <c r="C120" s="78">
        <f>VLOOKUP(GroupVertices[[#This Row],[Vertex]],Vertices[],MATCH("ID",Vertices[[#Headers],[Vertex]:[Vertex Content Word Count]],0),FALSE)</f>
        <v>314</v>
      </c>
    </row>
    <row r="121" spans="1:3" ht="15">
      <c r="A121" s="78" t="s">
        <v>4612</v>
      </c>
      <c r="B121" s="84" t="s">
        <v>410</v>
      </c>
      <c r="C121" s="78">
        <f>VLOOKUP(GroupVertices[[#This Row],[Vertex]],Vertices[],MATCH("ID",Vertices[[#Headers],[Vertex]:[Vertex Content Word Count]],0),FALSE)</f>
        <v>313</v>
      </c>
    </row>
    <row r="122" spans="1:3" ht="15">
      <c r="A122" s="78" t="s">
        <v>4612</v>
      </c>
      <c r="B122" s="84" t="s">
        <v>409</v>
      </c>
      <c r="C122" s="78">
        <f>VLOOKUP(GroupVertices[[#This Row],[Vertex]],Vertices[],MATCH("ID",Vertices[[#Headers],[Vertex]:[Vertex Content Word Count]],0),FALSE)</f>
        <v>312</v>
      </c>
    </row>
    <row r="123" spans="1:3" ht="15">
      <c r="A123" s="78" t="s">
        <v>4612</v>
      </c>
      <c r="B123" s="84" t="s">
        <v>408</v>
      </c>
      <c r="C123" s="78">
        <f>VLOOKUP(GroupVertices[[#This Row],[Vertex]],Vertices[],MATCH("ID",Vertices[[#Headers],[Vertex]:[Vertex Content Word Count]],0),FALSE)</f>
        <v>311</v>
      </c>
    </row>
    <row r="124" spans="1:3" ht="15">
      <c r="A124" s="78" t="s">
        <v>4612</v>
      </c>
      <c r="B124" s="84" t="s">
        <v>406</v>
      </c>
      <c r="C124" s="78">
        <f>VLOOKUP(GroupVertices[[#This Row],[Vertex]],Vertices[],MATCH("ID",Vertices[[#Headers],[Vertex]:[Vertex Content Word Count]],0),FALSE)</f>
        <v>309</v>
      </c>
    </row>
    <row r="125" spans="1:3" ht="15">
      <c r="A125" s="78" t="s">
        <v>4612</v>
      </c>
      <c r="B125" s="84" t="s">
        <v>405</v>
      </c>
      <c r="C125" s="78">
        <f>VLOOKUP(GroupVertices[[#This Row],[Vertex]],Vertices[],MATCH("ID",Vertices[[#Headers],[Vertex]:[Vertex Content Word Count]],0),FALSE)</f>
        <v>308</v>
      </c>
    </row>
    <row r="126" spans="1:3" ht="15">
      <c r="A126" s="78" t="s">
        <v>4612</v>
      </c>
      <c r="B126" s="84" t="s">
        <v>404</v>
      </c>
      <c r="C126" s="78">
        <f>VLOOKUP(GroupVertices[[#This Row],[Vertex]],Vertices[],MATCH("ID",Vertices[[#Headers],[Vertex]:[Vertex Content Word Count]],0),FALSE)</f>
        <v>307</v>
      </c>
    </row>
    <row r="127" spans="1:3" ht="15">
      <c r="A127" s="78" t="s">
        <v>4612</v>
      </c>
      <c r="B127" s="84" t="s">
        <v>403</v>
      </c>
      <c r="C127" s="78">
        <f>VLOOKUP(GroupVertices[[#This Row],[Vertex]],Vertices[],MATCH("ID",Vertices[[#Headers],[Vertex]:[Vertex Content Word Count]],0),FALSE)</f>
        <v>306</v>
      </c>
    </row>
    <row r="128" spans="1:3" ht="15">
      <c r="A128" s="78" t="s">
        <v>4612</v>
      </c>
      <c r="B128" s="84" t="s">
        <v>402</v>
      </c>
      <c r="C128" s="78">
        <f>VLOOKUP(GroupVertices[[#This Row],[Vertex]],Vertices[],MATCH("ID",Vertices[[#Headers],[Vertex]:[Vertex Content Word Count]],0),FALSE)</f>
        <v>305</v>
      </c>
    </row>
    <row r="129" spans="1:3" ht="15">
      <c r="A129" s="78" t="s">
        <v>4612</v>
      </c>
      <c r="B129" s="84" t="s">
        <v>401</v>
      </c>
      <c r="C129" s="78">
        <f>VLOOKUP(GroupVertices[[#This Row],[Vertex]],Vertices[],MATCH("ID",Vertices[[#Headers],[Vertex]:[Vertex Content Word Count]],0),FALSE)</f>
        <v>304</v>
      </c>
    </row>
    <row r="130" spans="1:3" ht="15">
      <c r="A130" s="78" t="s">
        <v>4612</v>
      </c>
      <c r="B130" s="84" t="s">
        <v>400</v>
      </c>
      <c r="C130" s="78">
        <f>VLOOKUP(GroupVertices[[#This Row],[Vertex]],Vertices[],MATCH("ID",Vertices[[#Headers],[Vertex]:[Vertex Content Word Count]],0),FALSE)</f>
        <v>303</v>
      </c>
    </row>
    <row r="131" spans="1:3" ht="15">
      <c r="A131" s="78" t="s">
        <v>4612</v>
      </c>
      <c r="B131" s="84" t="s">
        <v>399</v>
      </c>
      <c r="C131" s="78">
        <f>VLOOKUP(GroupVertices[[#This Row],[Vertex]],Vertices[],MATCH("ID",Vertices[[#Headers],[Vertex]:[Vertex Content Word Count]],0),FALSE)</f>
        <v>302</v>
      </c>
    </row>
    <row r="132" spans="1:3" ht="15">
      <c r="A132" s="78" t="s">
        <v>4612</v>
      </c>
      <c r="B132" s="84" t="s">
        <v>398</v>
      </c>
      <c r="C132" s="78">
        <f>VLOOKUP(GroupVertices[[#This Row],[Vertex]],Vertices[],MATCH("ID",Vertices[[#Headers],[Vertex]:[Vertex Content Word Count]],0),FALSE)</f>
        <v>301</v>
      </c>
    </row>
    <row r="133" spans="1:3" ht="15">
      <c r="A133" s="78" t="s">
        <v>4612</v>
      </c>
      <c r="B133" s="84" t="s">
        <v>397</v>
      </c>
      <c r="C133" s="78">
        <f>VLOOKUP(GroupVertices[[#This Row],[Vertex]],Vertices[],MATCH("ID",Vertices[[#Headers],[Vertex]:[Vertex Content Word Count]],0),FALSE)</f>
        <v>300</v>
      </c>
    </row>
    <row r="134" spans="1:3" ht="15">
      <c r="A134" s="78" t="s">
        <v>4612</v>
      </c>
      <c r="B134" s="84" t="s">
        <v>396</v>
      </c>
      <c r="C134" s="78">
        <f>VLOOKUP(GroupVertices[[#This Row],[Vertex]],Vertices[],MATCH("ID",Vertices[[#Headers],[Vertex]:[Vertex Content Word Count]],0),FALSE)</f>
        <v>299</v>
      </c>
    </row>
    <row r="135" spans="1:3" ht="15">
      <c r="A135" s="78" t="s">
        <v>4612</v>
      </c>
      <c r="B135" s="84" t="s">
        <v>395</v>
      </c>
      <c r="C135" s="78">
        <f>VLOOKUP(GroupVertices[[#This Row],[Vertex]],Vertices[],MATCH("ID",Vertices[[#Headers],[Vertex]:[Vertex Content Word Count]],0),FALSE)</f>
        <v>298</v>
      </c>
    </row>
    <row r="136" spans="1:3" ht="15">
      <c r="A136" s="78" t="s">
        <v>4612</v>
      </c>
      <c r="B136" s="84" t="s">
        <v>394</v>
      </c>
      <c r="C136" s="78">
        <f>VLOOKUP(GroupVertices[[#This Row],[Vertex]],Vertices[],MATCH("ID",Vertices[[#Headers],[Vertex]:[Vertex Content Word Count]],0),FALSE)</f>
        <v>297</v>
      </c>
    </row>
    <row r="137" spans="1:3" ht="15">
      <c r="A137" s="78" t="s">
        <v>4612</v>
      </c>
      <c r="B137" s="84" t="s">
        <v>393</v>
      </c>
      <c r="C137" s="78">
        <f>VLOOKUP(GroupVertices[[#This Row],[Vertex]],Vertices[],MATCH("ID",Vertices[[#Headers],[Vertex]:[Vertex Content Word Count]],0),FALSE)</f>
        <v>296</v>
      </c>
    </row>
    <row r="138" spans="1:3" ht="15">
      <c r="A138" s="78" t="s">
        <v>4612</v>
      </c>
      <c r="B138" s="84" t="s">
        <v>392</v>
      </c>
      <c r="C138" s="78">
        <f>VLOOKUP(GroupVertices[[#This Row],[Vertex]],Vertices[],MATCH("ID",Vertices[[#Headers],[Vertex]:[Vertex Content Word Count]],0),FALSE)</f>
        <v>295</v>
      </c>
    </row>
    <row r="139" spans="1:3" ht="15">
      <c r="A139" s="78" t="s">
        <v>4612</v>
      </c>
      <c r="B139" s="84" t="s">
        <v>391</v>
      </c>
      <c r="C139" s="78">
        <f>VLOOKUP(GroupVertices[[#This Row],[Vertex]],Vertices[],MATCH("ID",Vertices[[#Headers],[Vertex]:[Vertex Content Word Count]],0),FALSE)</f>
        <v>294</v>
      </c>
    </row>
    <row r="140" spans="1:3" ht="15">
      <c r="A140" s="78" t="s">
        <v>4612</v>
      </c>
      <c r="B140" s="84" t="s">
        <v>390</v>
      </c>
      <c r="C140" s="78">
        <f>VLOOKUP(GroupVertices[[#This Row],[Vertex]],Vertices[],MATCH("ID",Vertices[[#Headers],[Vertex]:[Vertex Content Word Count]],0),FALSE)</f>
        <v>293</v>
      </c>
    </row>
    <row r="141" spans="1:3" ht="15">
      <c r="A141" s="78" t="s">
        <v>4612</v>
      </c>
      <c r="B141" s="84" t="s">
        <v>389</v>
      </c>
      <c r="C141" s="78">
        <f>VLOOKUP(GroupVertices[[#This Row],[Vertex]],Vertices[],MATCH("ID",Vertices[[#Headers],[Vertex]:[Vertex Content Word Count]],0),FALSE)</f>
        <v>292</v>
      </c>
    </row>
    <row r="142" spans="1:3" ht="15">
      <c r="A142" s="78" t="s">
        <v>4612</v>
      </c>
      <c r="B142" s="84" t="s">
        <v>388</v>
      </c>
      <c r="C142" s="78">
        <f>VLOOKUP(GroupVertices[[#This Row],[Vertex]],Vertices[],MATCH("ID",Vertices[[#Headers],[Vertex]:[Vertex Content Word Count]],0),FALSE)</f>
        <v>291</v>
      </c>
    </row>
    <row r="143" spans="1:3" ht="15">
      <c r="A143" s="78" t="s">
        <v>4612</v>
      </c>
      <c r="B143" s="84" t="s">
        <v>387</v>
      </c>
      <c r="C143" s="78">
        <f>VLOOKUP(GroupVertices[[#This Row],[Vertex]],Vertices[],MATCH("ID",Vertices[[#Headers],[Vertex]:[Vertex Content Word Count]],0),FALSE)</f>
        <v>290</v>
      </c>
    </row>
    <row r="144" spans="1:3" ht="15">
      <c r="A144" s="78" t="s">
        <v>4612</v>
      </c>
      <c r="B144" s="84" t="s">
        <v>386</v>
      </c>
      <c r="C144" s="78">
        <f>VLOOKUP(GroupVertices[[#This Row],[Vertex]],Vertices[],MATCH("ID",Vertices[[#Headers],[Vertex]:[Vertex Content Word Count]],0),FALSE)</f>
        <v>289</v>
      </c>
    </row>
    <row r="145" spans="1:3" ht="15">
      <c r="A145" s="78" t="s">
        <v>4612</v>
      </c>
      <c r="B145" s="84" t="s">
        <v>385</v>
      </c>
      <c r="C145" s="78">
        <f>VLOOKUP(GroupVertices[[#This Row],[Vertex]],Vertices[],MATCH("ID",Vertices[[#Headers],[Vertex]:[Vertex Content Word Count]],0),FALSE)</f>
        <v>288</v>
      </c>
    </row>
    <row r="146" spans="1:3" ht="15">
      <c r="A146" s="78" t="s">
        <v>4612</v>
      </c>
      <c r="B146" s="84" t="s">
        <v>384</v>
      </c>
      <c r="C146" s="78">
        <f>VLOOKUP(GroupVertices[[#This Row],[Vertex]],Vertices[],MATCH("ID",Vertices[[#Headers],[Vertex]:[Vertex Content Word Count]],0),FALSE)</f>
        <v>287</v>
      </c>
    </row>
    <row r="147" spans="1:3" ht="15">
      <c r="A147" s="78" t="s">
        <v>4612</v>
      </c>
      <c r="B147" s="84" t="s">
        <v>383</v>
      </c>
      <c r="C147" s="78">
        <f>VLOOKUP(GroupVertices[[#This Row],[Vertex]],Vertices[],MATCH("ID",Vertices[[#Headers],[Vertex]:[Vertex Content Word Count]],0),FALSE)</f>
        <v>286</v>
      </c>
    </row>
    <row r="148" spans="1:3" ht="15">
      <c r="A148" s="78" t="s">
        <v>4612</v>
      </c>
      <c r="B148" s="84" t="s">
        <v>381</v>
      </c>
      <c r="C148" s="78">
        <f>VLOOKUP(GroupVertices[[#This Row],[Vertex]],Vertices[],MATCH("ID",Vertices[[#Headers],[Vertex]:[Vertex Content Word Count]],0),FALSE)</f>
        <v>283</v>
      </c>
    </row>
    <row r="149" spans="1:3" ht="15">
      <c r="A149" s="78" t="s">
        <v>4612</v>
      </c>
      <c r="B149" s="84" t="s">
        <v>380</v>
      </c>
      <c r="C149" s="78">
        <f>VLOOKUP(GroupVertices[[#This Row],[Vertex]],Vertices[],MATCH("ID",Vertices[[#Headers],[Vertex]:[Vertex Content Word Count]],0),FALSE)</f>
        <v>282</v>
      </c>
    </row>
    <row r="150" spans="1:3" ht="15">
      <c r="A150" s="78" t="s">
        <v>4612</v>
      </c>
      <c r="B150" s="84" t="s">
        <v>379</v>
      </c>
      <c r="C150" s="78">
        <f>VLOOKUP(GroupVertices[[#This Row],[Vertex]],Vertices[],MATCH("ID",Vertices[[#Headers],[Vertex]:[Vertex Content Word Count]],0),FALSE)</f>
        <v>281</v>
      </c>
    </row>
    <row r="151" spans="1:3" ht="15">
      <c r="A151" s="78" t="s">
        <v>4612</v>
      </c>
      <c r="B151" s="84" t="s">
        <v>378</v>
      </c>
      <c r="C151" s="78">
        <f>VLOOKUP(GroupVertices[[#This Row],[Vertex]],Vertices[],MATCH("ID",Vertices[[#Headers],[Vertex]:[Vertex Content Word Count]],0),FALSE)</f>
        <v>280</v>
      </c>
    </row>
    <row r="152" spans="1:3" ht="15">
      <c r="A152" s="78" t="s">
        <v>4612</v>
      </c>
      <c r="B152" s="84" t="s">
        <v>377</v>
      </c>
      <c r="C152" s="78">
        <f>VLOOKUP(GroupVertices[[#This Row],[Vertex]],Vertices[],MATCH("ID",Vertices[[#Headers],[Vertex]:[Vertex Content Word Count]],0),FALSE)</f>
        <v>279</v>
      </c>
    </row>
    <row r="153" spans="1:3" ht="15">
      <c r="A153" s="78" t="s">
        <v>4612</v>
      </c>
      <c r="B153" s="84" t="s">
        <v>376</v>
      </c>
      <c r="C153" s="78">
        <f>VLOOKUP(GroupVertices[[#This Row],[Vertex]],Vertices[],MATCH("ID",Vertices[[#Headers],[Vertex]:[Vertex Content Word Count]],0),FALSE)</f>
        <v>278</v>
      </c>
    </row>
    <row r="154" spans="1:3" ht="15">
      <c r="A154" s="78" t="s">
        <v>4612</v>
      </c>
      <c r="B154" s="84" t="s">
        <v>375</v>
      </c>
      <c r="C154" s="78">
        <f>VLOOKUP(GroupVertices[[#This Row],[Vertex]],Vertices[],MATCH("ID",Vertices[[#Headers],[Vertex]:[Vertex Content Word Count]],0),FALSE)</f>
        <v>277</v>
      </c>
    </row>
    <row r="155" spans="1:3" ht="15">
      <c r="A155" s="78" t="s">
        <v>4612</v>
      </c>
      <c r="B155" s="84" t="s">
        <v>374</v>
      </c>
      <c r="C155" s="78">
        <f>VLOOKUP(GroupVertices[[#This Row],[Vertex]],Vertices[],MATCH("ID",Vertices[[#Headers],[Vertex]:[Vertex Content Word Count]],0),FALSE)</f>
        <v>276</v>
      </c>
    </row>
    <row r="156" spans="1:3" ht="15">
      <c r="A156" s="78" t="s">
        <v>4612</v>
      </c>
      <c r="B156" s="84" t="s">
        <v>373</v>
      </c>
      <c r="C156" s="78">
        <f>VLOOKUP(GroupVertices[[#This Row],[Vertex]],Vertices[],MATCH("ID",Vertices[[#Headers],[Vertex]:[Vertex Content Word Count]],0),FALSE)</f>
        <v>275</v>
      </c>
    </row>
    <row r="157" spans="1:3" ht="15">
      <c r="A157" s="78" t="s">
        <v>4612</v>
      </c>
      <c r="B157" s="84" t="s">
        <v>372</v>
      </c>
      <c r="C157" s="78">
        <f>VLOOKUP(GroupVertices[[#This Row],[Vertex]],Vertices[],MATCH("ID",Vertices[[#Headers],[Vertex]:[Vertex Content Word Count]],0),FALSE)</f>
        <v>274</v>
      </c>
    </row>
    <row r="158" spans="1:3" ht="15">
      <c r="A158" s="78" t="s">
        <v>4612</v>
      </c>
      <c r="B158" s="84" t="s">
        <v>371</v>
      </c>
      <c r="C158" s="78">
        <f>VLOOKUP(GroupVertices[[#This Row],[Vertex]],Vertices[],MATCH("ID",Vertices[[#Headers],[Vertex]:[Vertex Content Word Count]],0),FALSE)</f>
        <v>272</v>
      </c>
    </row>
    <row r="159" spans="1:3" ht="15">
      <c r="A159" s="78" t="s">
        <v>4612</v>
      </c>
      <c r="B159" s="84" t="s">
        <v>640</v>
      </c>
      <c r="C159" s="78">
        <f>VLOOKUP(GroupVertices[[#This Row],[Vertex]],Vertices[],MATCH("ID",Vertices[[#Headers],[Vertex]:[Vertex Content Word Count]],0),FALSE)</f>
        <v>273</v>
      </c>
    </row>
    <row r="160" spans="1:3" ht="15">
      <c r="A160" s="78" t="s">
        <v>4612</v>
      </c>
      <c r="B160" s="84" t="s">
        <v>370</v>
      </c>
      <c r="C160" s="78">
        <f>VLOOKUP(GroupVertices[[#This Row],[Vertex]],Vertices[],MATCH("ID",Vertices[[#Headers],[Vertex]:[Vertex Content Word Count]],0),FALSE)</f>
        <v>271</v>
      </c>
    </row>
    <row r="161" spans="1:3" ht="15">
      <c r="A161" s="78" t="s">
        <v>4612</v>
      </c>
      <c r="B161" s="84" t="s">
        <v>639</v>
      </c>
      <c r="C161" s="78">
        <f>VLOOKUP(GroupVertices[[#This Row],[Vertex]],Vertices[],MATCH("ID",Vertices[[#Headers],[Vertex]:[Vertex Content Word Count]],0),FALSE)</f>
        <v>270</v>
      </c>
    </row>
    <row r="162" spans="1:3" ht="15">
      <c r="A162" s="78" t="s">
        <v>4613</v>
      </c>
      <c r="B162" s="84" t="s">
        <v>340</v>
      </c>
      <c r="C162" s="78">
        <f>VLOOKUP(GroupVertices[[#This Row],[Vertex]],Vertices[],MATCH("ID",Vertices[[#Headers],[Vertex]:[Vertex Content Word Count]],0),FALSE)</f>
        <v>179</v>
      </c>
    </row>
    <row r="163" spans="1:3" ht="15">
      <c r="A163" s="78" t="s">
        <v>4613</v>
      </c>
      <c r="B163" s="84" t="s">
        <v>623</v>
      </c>
      <c r="C163" s="78">
        <f>VLOOKUP(GroupVertices[[#This Row],[Vertex]],Vertices[],MATCH("ID",Vertices[[#Headers],[Vertex]:[Vertex Content Word Count]],0),FALSE)</f>
        <v>225</v>
      </c>
    </row>
    <row r="164" spans="1:3" ht="15">
      <c r="A164" s="78" t="s">
        <v>4613</v>
      </c>
      <c r="B164" s="84" t="s">
        <v>622</v>
      </c>
      <c r="C164" s="78">
        <f>VLOOKUP(GroupVertices[[#This Row],[Vertex]],Vertices[],MATCH("ID",Vertices[[#Headers],[Vertex]:[Vertex Content Word Count]],0),FALSE)</f>
        <v>224</v>
      </c>
    </row>
    <row r="165" spans="1:3" ht="15">
      <c r="A165" s="78" t="s">
        <v>4613</v>
      </c>
      <c r="B165" s="84" t="s">
        <v>621</v>
      </c>
      <c r="C165" s="78">
        <f>VLOOKUP(GroupVertices[[#This Row],[Vertex]],Vertices[],MATCH("ID",Vertices[[#Headers],[Vertex]:[Vertex Content Word Count]],0),FALSE)</f>
        <v>223</v>
      </c>
    </row>
    <row r="166" spans="1:3" ht="15">
      <c r="A166" s="78" t="s">
        <v>4613</v>
      </c>
      <c r="B166" s="84" t="s">
        <v>620</v>
      </c>
      <c r="C166" s="78">
        <f>VLOOKUP(GroupVertices[[#This Row],[Vertex]],Vertices[],MATCH("ID",Vertices[[#Headers],[Vertex]:[Vertex Content Word Count]],0),FALSE)</f>
        <v>222</v>
      </c>
    </row>
    <row r="167" spans="1:3" ht="15">
      <c r="A167" s="78" t="s">
        <v>4613</v>
      </c>
      <c r="B167" s="84" t="s">
        <v>619</v>
      </c>
      <c r="C167" s="78">
        <f>VLOOKUP(GroupVertices[[#This Row],[Vertex]],Vertices[],MATCH("ID",Vertices[[#Headers],[Vertex]:[Vertex Content Word Count]],0),FALSE)</f>
        <v>221</v>
      </c>
    </row>
    <row r="168" spans="1:3" ht="15">
      <c r="A168" s="78" t="s">
        <v>4613</v>
      </c>
      <c r="B168" s="84" t="s">
        <v>618</v>
      </c>
      <c r="C168" s="78">
        <f>VLOOKUP(GroupVertices[[#This Row],[Vertex]],Vertices[],MATCH("ID",Vertices[[#Headers],[Vertex]:[Vertex Content Word Count]],0),FALSE)</f>
        <v>220</v>
      </c>
    </row>
    <row r="169" spans="1:3" ht="15">
      <c r="A169" s="78" t="s">
        <v>4613</v>
      </c>
      <c r="B169" s="84" t="s">
        <v>617</v>
      </c>
      <c r="C169" s="78">
        <f>VLOOKUP(GroupVertices[[#This Row],[Vertex]],Vertices[],MATCH("ID",Vertices[[#Headers],[Vertex]:[Vertex Content Word Count]],0),FALSE)</f>
        <v>219</v>
      </c>
    </row>
    <row r="170" spans="1:3" ht="15">
      <c r="A170" s="78" t="s">
        <v>4613</v>
      </c>
      <c r="B170" s="84" t="s">
        <v>616</v>
      </c>
      <c r="C170" s="78">
        <f>VLOOKUP(GroupVertices[[#This Row],[Vertex]],Vertices[],MATCH("ID",Vertices[[#Headers],[Vertex]:[Vertex Content Word Count]],0),FALSE)</f>
        <v>218</v>
      </c>
    </row>
    <row r="171" spans="1:3" ht="15">
      <c r="A171" s="78" t="s">
        <v>4613</v>
      </c>
      <c r="B171" s="84" t="s">
        <v>615</v>
      </c>
      <c r="C171" s="78">
        <f>VLOOKUP(GroupVertices[[#This Row],[Vertex]],Vertices[],MATCH("ID",Vertices[[#Headers],[Vertex]:[Vertex Content Word Count]],0),FALSE)</f>
        <v>217</v>
      </c>
    </row>
    <row r="172" spans="1:3" ht="15">
      <c r="A172" s="78" t="s">
        <v>4613</v>
      </c>
      <c r="B172" s="84" t="s">
        <v>614</v>
      </c>
      <c r="C172" s="78">
        <f>VLOOKUP(GroupVertices[[#This Row],[Vertex]],Vertices[],MATCH("ID",Vertices[[#Headers],[Vertex]:[Vertex Content Word Count]],0),FALSE)</f>
        <v>216</v>
      </c>
    </row>
    <row r="173" spans="1:3" ht="15">
      <c r="A173" s="78" t="s">
        <v>4613</v>
      </c>
      <c r="B173" s="84" t="s">
        <v>613</v>
      </c>
      <c r="C173" s="78">
        <f>VLOOKUP(GroupVertices[[#This Row],[Vertex]],Vertices[],MATCH("ID",Vertices[[#Headers],[Vertex]:[Vertex Content Word Count]],0),FALSE)</f>
        <v>215</v>
      </c>
    </row>
    <row r="174" spans="1:3" ht="15">
      <c r="A174" s="78" t="s">
        <v>4613</v>
      </c>
      <c r="B174" s="84" t="s">
        <v>612</v>
      </c>
      <c r="C174" s="78">
        <f>VLOOKUP(GroupVertices[[#This Row],[Vertex]],Vertices[],MATCH("ID",Vertices[[#Headers],[Vertex]:[Vertex Content Word Count]],0),FALSE)</f>
        <v>214</v>
      </c>
    </row>
    <row r="175" spans="1:3" ht="15">
      <c r="A175" s="78" t="s">
        <v>4613</v>
      </c>
      <c r="B175" s="84" t="s">
        <v>611</v>
      </c>
      <c r="C175" s="78">
        <f>VLOOKUP(GroupVertices[[#This Row],[Vertex]],Vertices[],MATCH("ID",Vertices[[#Headers],[Vertex]:[Vertex Content Word Count]],0),FALSE)</f>
        <v>213</v>
      </c>
    </row>
    <row r="176" spans="1:3" ht="15">
      <c r="A176" s="78" t="s">
        <v>4613</v>
      </c>
      <c r="B176" s="84" t="s">
        <v>610</v>
      </c>
      <c r="C176" s="78">
        <f>VLOOKUP(GroupVertices[[#This Row],[Vertex]],Vertices[],MATCH("ID",Vertices[[#Headers],[Vertex]:[Vertex Content Word Count]],0),FALSE)</f>
        <v>212</v>
      </c>
    </row>
    <row r="177" spans="1:3" ht="15">
      <c r="A177" s="78" t="s">
        <v>4613</v>
      </c>
      <c r="B177" s="84" t="s">
        <v>609</v>
      </c>
      <c r="C177" s="78">
        <f>VLOOKUP(GroupVertices[[#This Row],[Vertex]],Vertices[],MATCH("ID",Vertices[[#Headers],[Vertex]:[Vertex Content Word Count]],0),FALSE)</f>
        <v>211</v>
      </c>
    </row>
    <row r="178" spans="1:3" ht="15">
      <c r="A178" s="78" t="s">
        <v>4613</v>
      </c>
      <c r="B178" s="84" t="s">
        <v>608</v>
      </c>
      <c r="C178" s="78">
        <f>VLOOKUP(GroupVertices[[#This Row],[Vertex]],Vertices[],MATCH("ID",Vertices[[#Headers],[Vertex]:[Vertex Content Word Count]],0),FALSE)</f>
        <v>210</v>
      </c>
    </row>
    <row r="179" spans="1:3" ht="15">
      <c r="A179" s="78" t="s">
        <v>4613</v>
      </c>
      <c r="B179" s="84" t="s">
        <v>607</v>
      </c>
      <c r="C179" s="78">
        <f>VLOOKUP(GroupVertices[[#This Row],[Vertex]],Vertices[],MATCH("ID",Vertices[[#Headers],[Vertex]:[Vertex Content Word Count]],0),FALSE)</f>
        <v>209</v>
      </c>
    </row>
    <row r="180" spans="1:3" ht="15">
      <c r="A180" s="78" t="s">
        <v>4613</v>
      </c>
      <c r="B180" s="84" t="s">
        <v>606</v>
      </c>
      <c r="C180" s="78">
        <f>VLOOKUP(GroupVertices[[#This Row],[Vertex]],Vertices[],MATCH("ID",Vertices[[#Headers],[Vertex]:[Vertex Content Word Count]],0),FALSE)</f>
        <v>208</v>
      </c>
    </row>
    <row r="181" spans="1:3" ht="15">
      <c r="A181" s="78" t="s">
        <v>4613</v>
      </c>
      <c r="B181" s="84" t="s">
        <v>605</v>
      </c>
      <c r="C181" s="78">
        <f>VLOOKUP(GroupVertices[[#This Row],[Vertex]],Vertices[],MATCH("ID",Vertices[[#Headers],[Vertex]:[Vertex Content Word Count]],0),FALSE)</f>
        <v>207</v>
      </c>
    </row>
    <row r="182" spans="1:3" ht="15">
      <c r="A182" s="78" t="s">
        <v>4613</v>
      </c>
      <c r="B182" s="84" t="s">
        <v>604</v>
      </c>
      <c r="C182" s="78">
        <f>VLOOKUP(GroupVertices[[#This Row],[Vertex]],Vertices[],MATCH("ID",Vertices[[#Headers],[Vertex]:[Vertex Content Word Count]],0),FALSE)</f>
        <v>206</v>
      </c>
    </row>
    <row r="183" spans="1:3" ht="15">
      <c r="A183" s="78" t="s">
        <v>4613</v>
      </c>
      <c r="B183" s="84" t="s">
        <v>603</v>
      </c>
      <c r="C183" s="78">
        <f>VLOOKUP(GroupVertices[[#This Row],[Vertex]],Vertices[],MATCH("ID",Vertices[[#Headers],[Vertex]:[Vertex Content Word Count]],0),FALSE)</f>
        <v>205</v>
      </c>
    </row>
    <row r="184" spans="1:3" ht="15">
      <c r="A184" s="78" t="s">
        <v>4613</v>
      </c>
      <c r="B184" s="84" t="s">
        <v>602</v>
      </c>
      <c r="C184" s="78">
        <f>VLOOKUP(GroupVertices[[#This Row],[Vertex]],Vertices[],MATCH("ID",Vertices[[#Headers],[Vertex]:[Vertex Content Word Count]],0),FALSE)</f>
        <v>204</v>
      </c>
    </row>
    <row r="185" spans="1:3" ht="15">
      <c r="A185" s="78" t="s">
        <v>4613</v>
      </c>
      <c r="B185" s="84" t="s">
        <v>601</v>
      </c>
      <c r="C185" s="78">
        <f>VLOOKUP(GroupVertices[[#This Row],[Vertex]],Vertices[],MATCH("ID",Vertices[[#Headers],[Vertex]:[Vertex Content Word Count]],0),FALSE)</f>
        <v>203</v>
      </c>
    </row>
    <row r="186" spans="1:3" ht="15">
      <c r="A186" s="78" t="s">
        <v>4613</v>
      </c>
      <c r="B186" s="84" t="s">
        <v>600</v>
      </c>
      <c r="C186" s="78">
        <f>VLOOKUP(GroupVertices[[#This Row],[Vertex]],Vertices[],MATCH("ID",Vertices[[#Headers],[Vertex]:[Vertex Content Word Count]],0),FALSE)</f>
        <v>202</v>
      </c>
    </row>
    <row r="187" spans="1:3" ht="15">
      <c r="A187" s="78" t="s">
        <v>4613</v>
      </c>
      <c r="B187" s="84" t="s">
        <v>599</v>
      </c>
      <c r="C187" s="78">
        <f>VLOOKUP(GroupVertices[[#This Row],[Vertex]],Vertices[],MATCH("ID",Vertices[[#Headers],[Vertex]:[Vertex Content Word Count]],0),FALSE)</f>
        <v>201</v>
      </c>
    </row>
    <row r="188" spans="1:3" ht="15">
      <c r="A188" s="78" t="s">
        <v>4613</v>
      </c>
      <c r="B188" s="84" t="s">
        <v>598</v>
      </c>
      <c r="C188" s="78">
        <f>VLOOKUP(GroupVertices[[#This Row],[Vertex]],Vertices[],MATCH("ID",Vertices[[#Headers],[Vertex]:[Vertex Content Word Count]],0),FALSE)</f>
        <v>200</v>
      </c>
    </row>
    <row r="189" spans="1:3" ht="15">
      <c r="A189" s="78" t="s">
        <v>4613</v>
      </c>
      <c r="B189" s="84" t="s">
        <v>597</v>
      </c>
      <c r="C189" s="78">
        <f>VLOOKUP(GroupVertices[[#This Row],[Vertex]],Vertices[],MATCH("ID",Vertices[[#Headers],[Vertex]:[Vertex Content Word Count]],0),FALSE)</f>
        <v>199</v>
      </c>
    </row>
    <row r="190" spans="1:3" ht="15">
      <c r="A190" s="78" t="s">
        <v>4613</v>
      </c>
      <c r="B190" s="84" t="s">
        <v>596</v>
      </c>
      <c r="C190" s="78">
        <f>VLOOKUP(GroupVertices[[#This Row],[Vertex]],Vertices[],MATCH("ID",Vertices[[#Headers],[Vertex]:[Vertex Content Word Count]],0),FALSE)</f>
        <v>198</v>
      </c>
    </row>
    <row r="191" spans="1:3" ht="15">
      <c r="A191" s="78" t="s">
        <v>4613</v>
      </c>
      <c r="B191" s="84" t="s">
        <v>595</v>
      </c>
      <c r="C191" s="78">
        <f>VLOOKUP(GroupVertices[[#This Row],[Vertex]],Vertices[],MATCH("ID",Vertices[[#Headers],[Vertex]:[Vertex Content Word Count]],0),FALSE)</f>
        <v>197</v>
      </c>
    </row>
    <row r="192" spans="1:3" ht="15">
      <c r="A192" s="78" t="s">
        <v>4613</v>
      </c>
      <c r="B192" s="84" t="s">
        <v>594</v>
      </c>
      <c r="C192" s="78">
        <f>VLOOKUP(GroupVertices[[#This Row],[Vertex]],Vertices[],MATCH("ID",Vertices[[#Headers],[Vertex]:[Vertex Content Word Count]],0),FALSE)</f>
        <v>196</v>
      </c>
    </row>
    <row r="193" spans="1:3" ht="15">
      <c r="A193" s="78" t="s">
        <v>4613</v>
      </c>
      <c r="B193" s="84" t="s">
        <v>593</v>
      </c>
      <c r="C193" s="78">
        <f>VLOOKUP(GroupVertices[[#This Row],[Vertex]],Vertices[],MATCH("ID",Vertices[[#Headers],[Vertex]:[Vertex Content Word Count]],0),FALSE)</f>
        <v>195</v>
      </c>
    </row>
    <row r="194" spans="1:3" ht="15">
      <c r="A194" s="78" t="s">
        <v>4613</v>
      </c>
      <c r="B194" s="84" t="s">
        <v>592</v>
      </c>
      <c r="C194" s="78">
        <f>VLOOKUP(GroupVertices[[#This Row],[Vertex]],Vertices[],MATCH("ID",Vertices[[#Headers],[Vertex]:[Vertex Content Word Count]],0),FALSE)</f>
        <v>194</v>
      </c>
    </row>
    <row r="195" spans="1:3" ht="15">
      <c r="A195" s="78" t="s">
        <v>4613</v>
      </c>
      <c r="B195" s="84" t="s">
        <v>591</v>
      </c>
      <c r="C195" s="78">
        <f>VLOOKUP(GroupVertices[[#This Row],[Vertex]],Vertices[],MATCH("ID",Vertices[[#Headers],[Vertex]:[Vertex Content Word Count]],0),FALSE)</f>
        <v>193</v>
      </c>
    </row>
    <row r="196" spans="1:3" ht="15">
      <c r="A196" s="78" t="s">
        <v>4613</v>
      </c>
      <c r="B196" s="84" t="s">
        <v>590</v>
      </c>
      <c r="C196" s="78">
        <f>VLOOKUP(GroupVertices[[#This Row],[Vertex]],Vertices[],MATCH("ID",Vertices[[#Headers],[Vertex]:[Vertex Content Word Count]],0),FALSE)</f>
        <v>192</v>
      </c>
    </row>
    <row r="197" spans="1:3" ht="15">
      <c r="A197" s="78" t="s">
        <v>4613</v>
      </c>
      <c r="B197" s="84" t="s">
        <v>589</v>
      </c>
      <c r="C197" s="78">
        <f>VLOOKUP(GroupVertices[[#This Row],[Vertex]],Vertices[],MATCH("ID",Vertices[[#Headers],[Vertex]:[Vertex Content Word Count]],0),FALSE)</f>
        <v>191</v>
      </c>
    </row>
    <row r="198" spans="1:3" ht="15">
      <c r="A198" s="78" t="s">
        <v>4613</v>
      </c>
      <c r="B198" s="84" t="s">
        <v>588</v>
      </c>
      <c r="C198" s="78">
        <f>VLOOKUP(GroupVertices[[#This Row],[Vertex]],Vertices[],MATCH("ID",Vertices[[#Headers],[Vertex]:[Vertex Content Word Count]],0),FALSE)</f>
        <v>190</v>
      </c>
    </row>
    <row r="199" spans="1:3" ht="15">
      <c r="A199" s="78" t="s">
        <v>4613</v>
      </c>
      <c r="B199" s="84" t="s">
        <v>587</v>
      </c>
      <c r="C199" s="78">
        <f>VLOOKUP(GroupVertices[[#This Row],[Vertex]],Vertices[],MATCH("ID",Vertices[[#Headers],[Vertex]:[Vertex Content Word Count]],0),FALSE)</f>
        <v>189</v>
      </c>
    </row>
    <row r="200" spans="1:3" ht="15">
      <c r="A200" s="78" t="s">
        <v>4613</v>
      </c>
      <c r="B200" s="84" t="s">
        <v>586</v>
      </c>
      <c r="C200" s="78">
        <f>VLOOKUP(GroupVertices[[#This Row],[Vertex]],Vertices[],MATCH("ID",Vertices[[#Headers],[Vertex]:[Vertex Content Word Count]],0),FALSE)</f>
        <v>188</v>
      </c>
    </row>
    <row r="201" spans="1:3" ht="15">
      <c r="A201" s="78" t="s">
        <v>4613</v>
      </c>
      <c r="B201" s="84" t="s">
        <v>585</v>
      </c>
      <c r="C201" s="78">
        <f>VLOOKUP(GroupVertices[[#This Row],[Vertex]],Vertices[],MATCH("ID",Vertices[[#Headers],[Vertex]:[Vertex Content Word Count]],0),FALSE)</f>
        <v>187</v>
      </c>
    </row>
    <row r="202" spans="1:3" ht="15">
      <c r="A202" s="78" t="s">
        <v>4613</v>
      </c>
      <c r="B202" s="84" t="s">
        <v>584</v>
      </c>
      <c r="C202" s="78">
        <f>VLOOKUP(GroupVertices[[#This Row],[Vertex]],Vertices[],MATCH("ID",Vertices[[#Headers],[Vertex]:[Vertex Content Word Count]],0),FALSE)</f>
        <v>186</v>
      </c>
    </row>
    <row r="203" spans="1:3" ht="15">
      <c r="A203" s="78" t="s">
        <v>4613</v>
      </c>
      <c r="B203" s="84" t="s">
        <v>583</v>
      </c>
      <c r="C203" s="78">
        <f>VLOOKUP(GroupVertices[[#This Row],[Vertex]],Vertices[],MATCH("ID",Vertices[[#Headers],[Vertex]:[Vertex Content Word Count]],0),FALSE)</f>
        <v>185</v>
      </c>
    </row>
    <row r="204" spans="1:3" ht="15">
      <c r="A204" s="78" t="s">
        <v>4613</v>
      </c>
      <c r="B204" s="84" t="s">
        <v>582</v>
      </c>
      <c r="C204" s="78">
        <f>VLOOKUP(GroupVertices[[#This Row],[Vertex]],Vertices[],MATCH("ID",Vertices[[#Headers],[Vertex]:[Vertex Content Word Count]],0),FALSE)</f>
        <v>184</v>
      </c>
    </row>
    <row r="205" spans="1:3" ht="15">
      <c r="A205" s="78" t="s">
        <v>4613</v>
      </c>
      <c r="B205" s="84" t="s">
        <v>581</v>
      </c>
      <c r="C205" s="78">
        <f>VLOOKUP(GroupVertices[[#This Row],[Vertex]],Vertices[],MATCH("ID",Vertices[[#Headers],[Vertex]:[Vertex Content Word Count]],0),FALSE)</f>
        <v>183</v>
      </c>
    </row>
    <row r="206" spans="1:3" ht="15">
      <c r="A206" s="78" t="s">
        <v>4613</v>
      </c>
      <c r="B206" s="84" t="s">
        <v>580</v>
      </c>
      <c r="C206" s="78">
        <f>VLOOKUP(GroupVertices[[#This Row],[Vertex]],Vertices[],MATCH("ID",Vertices[[#Headers],[Vertex]:[Vertex Content Word Count]],0),FALSE)</f>
        <v>182</v>
      </c>
    </row>
    <row r="207" spans="1:3" ht="15">
      <c r="A207" s="78" t="s">
        <v>4613</v>
      </c>
      <c r="B207" s="84" t="s">
        <v>579</v>
      </c>
      <c r="C207" s="78">
        <f>VLOOKUP(GroupVertices[[#This Row],[Vertex]],Vertices[],MATCH("ID",Vertices[[#Headers],[Vertex]:[Vertex Content Word Count]],0),FALSE)</f>
        <v>181</v>
      </c>
    </row>
    <row r="208" spans="1:3" ht="15">
      <c r="A208" s="78" t="s">
        <v>4613</v>
      </c>
      <c r="B208" s="84" t="s">
        <v>578</v>
      </c>
      <c r="C208" s="78">
        <f>VLOOKUP(GroupVertices[[#This Row],[Vertex]],Vertices[],MATCH("ID",Vertices[[#Headers],[Vertex]:[Vertex Content Word Count]],0),FALSE)</f>
        <v>180</v>
      </c>
    </row>
    <row r="209" spans="1:3" ht="15">
      <c r="A209" s="78" t="s">
        <v>4614</v>
      </c>
      <c r="B209" s="84" t="s">
        <v>289</v>
      </c>
      <c r="C209" s="78">
        <f>VLOOKUP(GroupVertices[[#This Row],[Vertex]],Vertices[],MATCH("ID",Vertices[[#Headers],[Vertex]:[Vertex Content Word Count]],0),FALSE)</f>
        <v>114</v>
      </c>
    </row>
    <row r="210" spans="1:3" ht="15">
      <c r="A210" s="78" t="s">
        <v>4614</v>
      </c>
      <c r="B210" s="84" t="s">
        <v>288</v>
      </c>
      <c r="C210" s="78">
        <f>VLOOKUP(GroupVertices[[#This Row],[Vertex]],Vertices[],MATCH("ID",Vertices[[#Headers],[Vertex]:[Vertex Content Word Count]],0),FALSE)</f>
        <v>71</v>
      </c>
    </row>
    <row r="211" spans="1:3" ht="15">
      <c r="A211" s="78" t="s">
        <v>4614</v>
      </c>
      <c r="B211" s="84" t="s">
        <v>287</v>
      </c>
      <c r="C211" s="78">
        <f>VLOOKUP(GroupVertices[[#This Row],[Vertex]],Vertices[],MATCH("ID",Vertices[[#Headers],[Vertex]:[Vertex Content Word Count]],0),FALSE)</f>
        <v>113</v>
      </c>
    </row>
    <row r="212" spans="1:3" ht="15">
      <c r="A212" s="78" t="s">
        <v>4614</v>
      </c>
      <c r="B212" s="84" t="s">
        <v>286</v>
      </c>
      <c r="C212" s="78">
        <f>VLOOKUP(GroupVertices[[#This Row],[Vertex]],Vertices[],MATCH("ID",Vertices[[#Headers],[Vertex]:[Vertex Content Word Count]],0),FALSE)</f>
        <v>112</v>
      </c>
    </row>
    <row r="213" spans="1:3" ht="15">
      <c r="A213" s="78" t="s">
        <v>4614</v>
      </c>
      <c r="B213" s="84" t="s">
        <v>285</v>
      </c>
      <c r="C213" s="78">
        <f>VLOOKUP(GroupVertices[[#This Row],[Vertex]],Vertices[],MATCH("ID",Vertices[[#Headers],[Vertex]:[Vertex Content Word Count]],0),FALSE)</f>
        <v>111</v>
      </c>
    </row>
    <row r="214" spans="1:3" ht="15">
      <c r="A214" s="78" t="s">
        <v>4614</v>
      </c>
      <c r="B214" s="84" t="s">
        <v>284</v>
      </c>
      <c r="C214" s="78">
        <f>VLOOKUP(GroupVertices[[#This Row],[Vertex]],Vertices[],MATCH("ID",Vertices[[#Headers],[Vertex]:[Vertex Content Word Count]],0),FALSE)</f>
        <v>110</v>
      </c>
    </row>
    <row r="215" spans="1:3" ht="15">
      <c r="A215" s="78" t="s">
        <v>4614</v>
      </c>
      <c r="B215" s="84" t="s">
        <v>283</v>
      </c>
      <c r="C215" s="78">
        <f>VLOOKUP(GroupVertices[[#This Row],[Vertex]],Vertices[],MATCH("ID",Vertices[[#Headers],[Vertex]:[Vertex Content Word Count]],0),FALSE)</f>
        <v>109</v>
      </c>
    </row>
    <row r="216" spans="1:3" ht="15">
      <c r="A216" s="78" t="s">
        <v>4614</v>
      </c>
      <c r="B216" s="84" t="s">
        <v>282</v>
      </c>
      <c r="C216" s="78">
        <f>VLOOKUP(GroupVertices[[#This Row],[Vertex]],Vertices[],MATCH("ID",Vertices[[#Headers],[Vertex]:[Vertex Content Word Count]],0),FALSE)</f>
        <v>61</v>
      </c>
    </row>
    <row r="217" spans="1:3" ht="15">
      <c r="A217" s="78" t="s">
        <v>4614</v>
      </c>
      <c r="B217" s="84" t="s">
        <v>281</v>
      </c>
      <c r="C217" s="78">
        <f>VLOOKUP(GroupVertices[[#This Row],[Vertex]],Vertices[],MATCH("ID",Vertices[[#Headers],[Vertex]:[Vertex Content Word Count]],0),FALSE)</f>
        <v>108</v>
      </c>
    </row>
    <row r="218" spans="1:3" ht="15">
      <c r="A218" s="78" t="s">
        <v>4614</v>
      </c>
      <c r="B218" s="84" t="s">
        <v>260</v>
      </c>
      <c r="C218" s="78">
        <f>VLOOKUP(GroupVertices[[#This Row],[Vertex]],Vertices[],MATCH("ID",Vertices[[#Headers],[Vertex]:[Vertex Content Word Count]],0),FALSE)</f>
        <v>78</v>
      </c>
    </row>
    <row r="219" spans="1:3" ht="15">
      <c r="A219" s="78" t="s">
        <v>4614</v>
      </c>
      <c r="B219" s="84" t="s">
        <v>259</v>
      </c>
      <c r="C219" s="78">
        <f>VLOOKUP(GroupVertices[[#This Row],[Vertex]],Vertices[],MATCH("ID",Vertices[[#Headers],[Vertex]:[Vertex Content Word Count]],0),FALSE)</f>
        <v>77</v>
      </c>
    </row>
    <row r="220" spans="1:3" ht="15">
      <c r="A220" s="78" t="s">
        <v>4614</v>
      </c>
      <c r="B220" s="84" t="s">
        <v>258</v>
      </c>
      <c r="C220" s="78">
        <f>VLOOKUP(GroupVertices[[#This Row],[Vertex]],Vertices[],MATCH("ID",Vertices[[#Headers],[Vertex]:[Vertex Content Word Count]],0),FALSE)</f>
        <v>76</v>
      </c>
    </row>
    <row r="221" spans="1:3" ht="15">
      <c r="A221" s="78" t="s">
        <v>4614</v>
      </c>
      <c r="B221" s="84" t="s">
        <v>257</v>
      </c>
      <c r="C221" s="78">
        <f>VLOOKUP(GroupVertices[[#This Row],[Vertex]],Vertices[],MATCH("ID",Vertices[[#Headers],[Vertex]:[Vertex Content Word Count]],0),FALSE)</f>
        <v>75</v>
      </c>
    </row>
    <row r="222" spans="1:3" ht="15">
      <c r="A222" s="78" t="s">
        <v>4614</v>
      </c>
      <c r="B222" s="84" t="s">
        <v>255</v>
      </c>
      <c r="C222" s="78">
        <f>VLOOKUP(GroupVertices[[#This Row],[Vertex]],Vertices[],MATCH("ID",Vertices[[#Headers],[Vertex]:[Vertex Content Word Count]],0),FALSE)</f>
        <v>72</v>
      </c>
    </row>
    <row r="223" spans="1:3" ht="15">
      <c r="A223" s="78" t="s">
        <v>4614</v>
      </c>
      <c r="B223" s="84" t="s">
        <v>254</v>
      </c>
      <c r="C223" s="78">
        <f>VLOOKUP(GroupVertices[[#This Row],[Vertex]],Vertices[],MATCH("ID",Vertices[[#Headers],[Vertex]:[Vertex Content Word Count]],0),FALSE)</f>
        <v>70</v>
      </c>
    </row>
    <row r="224" spans="1:3" ht="15">
      <c r="A224" s="78" t="s">
        <v>4614</v>
      </c>
      <c r="B224" s="84" t="s">
        <v>253</v>
      </c>
      <c r="C224" s="78">
        <f>VLOOKUP(GroupVertices[[#This Row],[Vertex]],Vertices[],MATCH("ID",Vertices[[#Headers],[Vertex]:[Vertex Content Word Count]],0),FALSE)</f>
        <v>69</v>
      </c>
    </row>
    <row r="225" spans="1:3" ht="15">
      <c r="A225" s="78" t="s">
        <v>4614</v>
      </c>
      <c r="B225" s="84" t="s">
        <v>252</v>
      </c>
      <c r="C225" s="78">
        <f>VLOOKUP(GroupVertices[[#This Row],[Vertex]],Vertices[],MATCH("ID",Vertices[[#Headers],[Vertex]:[Vertex Content Word Count]],0),FALSE)</f>
        <v>68</v>
      </c>
    </row>
    <row r="226" spans="1:3" ht="15">
      <c r="A226" s="78" t="s">
        <v>4614</v>
      </c>
      <c r="B226" s="84" t="s">
        <v>251</v>
      </c>
      <c r="C226" s="78">
        <f>VLOOKUP(GroupVertices[[#This Row],[Vertex]],Vertices[],MATCH("ID",Vertices[[#Headers],[Vertex]:[Vertex Content Word Count]],0),FALSE)</f>
        <v>67</v>
      </c>
    </row>
    <row r="227" spans="1:3" ht="15">
      <c r="A227" s="78" t="s">
        <v>4614</v>
      </c>
      <c r="B227" s="84" t="s">
        <v>250</v>
      </c>
      <c r="C227" s="78">
        <f>VLOOKUP(GroupVertices[[#This Row],[Vertex]],Vertices[],MATCH("ID",Vertices[[#Headers],[Vertex]:[Vertex Content Word Count]],0),FALSE)</f>
        <v>66</v>
      </c>
    </row>
    <row r="228" spans="1:3" ht="15">
      <c r="A228" s="78" t="s">
        <v>4614</v>
      </c>
      <c r="B228" s="84" t="s">
        <v>249</v>
      </c>
      <c r="C228" s="78">
        <f>VLOOKUP(GroupVertices[[#This Row],[Vertex]],Vertices[],MATCH("ID",Vertices[[#Headers],[Vertex]:[Vertex Content Word Count]],0),FALSE)</f>
        <v>65</v>
      </c>
    </row>
    <row r="229" spans="1:3" ht="15">
      <c r="A229" s="78" t="s">
        <v>4614</v>
      </c>
      <c r="B229" s="84" t="s">
        <v>248</v>
      </c>
      <c r="C229" s="78">
        <f>VLOOKUP(GroupVertices[[#This Row],[Vertex]],Vertices[],MATCH("ID",Vertices[[#Headers],[Vertex]:[Vertex Content Word Count]],0),FALSE)</f>
        <v>64</v>
      </c>
    </row>
    <row r="230" spans="1:3" ht="15">
      <c r="A230" s="78" t="s">
        <v>4614</v>
      </c>
      <c r="B230" s="84" t="s">
        <v>247</v>
      </c>
      <c r="C230" s="78">
        <f>VLOOKUP(GroupVertices[[#This Row],[Vertex]],Vertices[],MATCH("ID",Vertices[[#Headers],[Vertex]:[Vertex Content Word Count]],0),FALSE)</f>
        <v>63</v>
      </c>
    </row>
    <row r="231" spans="1:3" ht="15">
      <c r="A231" s="78" t="s">
        <v>4614</v>
      </c>
      <c r="B231" s="84" t="s">
        <v>246</v>
      </c>
      <c r="C231" s="78">
        <f>VLOOKUP(GroupVertices[[#This Row],[Vertex]],Vertices[],MATCH("ID",Vertices[[#Headers],[Vertex]:[Vertex Content Word Count]],0),FALSE)</f>
        <v>62</v>
      </c>
    </row>
    <row r="232" spans="1:3" ht="15">
      <c r="A232" s="78" t="s">
        <v>4614</v>
      </c>
      <c r="B232" s="84" t="s">
        <v>245</v>
      </c>
      <c r="C232" s="78">
        <f>VLOOKUP(GroupVertices[[#This Row],[Vertex]],Vertices[],MATCH("ID",Vertices[[#Headers],[Vertex]:[Vertex Content Word Count]],0),FALSE)</f>
        <v>60</v>
      </c>
    </row>
    <row r="233" spans="1:3" ht="15">
      <c r="A233" s="78" t="s">
        <v>4615</v>
      </c>
      <c r="B233" s="84" t="s">
        <v>233</v>
      </c>
      <c r="C233" s="78">
        <f>VLOOKUP(GroupVertices[[#This Row],[Vertex]],Vertices[],MATCH("ID",Vertices[[#Headers],[Vertex]:[Vertex Content Word Count]],0),FALSE)</f>
        <v>30</v>
      </c>
    </row>
    <row r="234" spans="1:3" ht="15">
      <c r="A234" s="78" t="s">
        <v>4615</v>
      </c>
      <c r="B234" s="84" t="s">
        <v>237</v>
      </c>
      <c r="C234" s="78">
        <f>VLOOKUP(GroupVertices[[#This Row],[Vertex]],Vertices[],MATCH("ID",Vertices[[#Headers],[Vertex]:[Vertex Content Word Count]],0),FALSE)</f>
        <v>43</v>
      </c>
    </row>
    <row r="235" spans="1:3" ht="15">
      <c r="A235" s="78" t="s">
        <v>4615</v>
      </c>
      <c r="B235" s="84" t="s">
        <v>266</v>
      </c>
      <c r="C235" s="78">
        <f>VLOOKUP(GroupVertices[[#This Row],[Vertex]],Vertices[],MATCH("ID",Vertices[[#Headers],[Vertex]:[Vertex Content Word Count]],0),FALSE)</f>
        <v>88</v>
      </c>
    </row>
    <row r="236" spans="1:3" ht="15">
      <c r="A236" s="78" t="s">
        <v>4615</v>
      </c>
      <c r="B236" s="84" t="s">
        <v>274</v>
      </c>
      <c r="C236" s="78">
        <f>VLOOKUP(GroupVertices[[#This Row],[Vertex]],Vertices[],MATCH("ID",Vertices[[#Headers],[Vertex]:[Vertex Content Word Count]],0),FALSE)</f>
        <v>97</v>
      </c>
    </row>
    <row r="237" spans="1:3" ht="15">
      <c r="A237" s="78" t="s">
        <v>4615</v>
      </c>
      <c r="B237" s="84" t="s">
        <v>277</v>
      </c>
      <c r="C237" s="78">
        <f>VLOOKUP(GroupVertices[[#This Row],[Vertex]],Vertices[],MATCH("ID",Vertices[[#Headers],[Vertex]:[Vertex Content Word Count]],0),FALSE)</f>
        <v>102</v>
      </c>
    </row>
    <row r="238" spans="1:3" ht="15">
      <c r="A238" s="78" t="s">
        <v>4615</v>
      </c>
      <c r="B238" s="84" t="s">
        <v>293</v>
      </c>
      <c r="C238" s="78">
        <f>VLOOKUP(GroupVertices[[#This Row],[Vertex]],Vertices[],MATCH("ID",Vertices[[#Headers],[Vertex]:[Vertex Content Word Count]],0),FALSE)</f>
        <v>119</v>
      </c>
    </row>
    <row r="239" spans="1:3" ht="15">
      <c r="A239" s="78" t="s">
        <v>4615</v>
      </c>
      <c r="B239" s="84" t="s">
        <v>303</v>
      </c>
      <c r="C239" s="78">
        <f>VLOOKUP(GroupVertices[[#This Row],[Vertex]],Vertices[],MATCH("ID",Vertices[[#Headers],[Vertex]:[Vertex Content Word Count]],0),FALSE)</f>
        <v>130</v>
      </c>
    </row>
    <row r="240" spans="1:3" ht="15">
      <c r="A240" s="78" t="s">
        <v>4615</v>
      </c>
      <c r="B240" s="84" t="s">
        <v>304</v>
      </c>
      <c r="C240" s="78">
        <f>VLOOKUP(GroupVertices[[#This Row],[Vertex]],Vertices[],MATCH("ID",Vertices[[#Headers],[Vertex]:[Vertex Content Word Count]],0),FALSE)</f>
        <v>131</v>
      </c>
    </row>
    <row r="241" spans="1:3" ht="15">
      <c r="A241" s="78" t="s">
        <v>4615</v>
      </c>
      <c r="B241" s="84" t="s">
        <v>311</v>
      </c>
      <c r="C241" s="78">
        <f>VLOOKUP(GroupVertices[[#This Row],[Vertex]],Vertices[],MATCH("ID",Vertices[[#Headers],[Vertex]:[Vertex Content Word Count]],0),FALSE)</f>
        <v>149</v>
      </c>
    </row>
    <row r="242" spans="1:3" ht="15">
      <c r="A242" s="78" t="s">
        <v>4615</v>
      </c>
      <c r="B242" s="84" t="s">
        <v>312</v>
      </c>
      <c r="C242" s="78">
        <f>VLOOKUP(GroupVertices[[#This Row],[Vertex]],Vertices[],MATCH("ID",Vertices[[#Headers],[Vertex]:[Vertex Content Word Count]],0),FALSE)</f>
        <v>150</v>
      </c>
    </row>
    <row r="243" spans="1:3" ht="15">
      <c r="A243" s="78" t="s">
        <v>4615</v>
      </c>
      <c r="B243" s="84" t="s">
        <v>314</v>
      </c>
      <c r="C243" s="78">
        <f>VLOOKUP(GroupVertices[[#This Row],[Vertex]],Vertices[],MATCH("ID",Vertices[[#Headers],[Vertex]:[Vertex Content Word Count]],0),FALSE)</f>
        <v>153</v>
      </c>
    </row>
    <row r="244" spans="1:3" ht="15">
      <c r="A244" s="78" t="s">
        <v>4615</v>
      </c>
      <c r="B244" s="84" t="s">
        <v>326</v>
      </c>
      <c r="C244" s="78">
        <f>VLOOKUP(GroupVertices[[#This Row],[Vertex]],Vertices[],MATCH("ID",Vertices[[#Headers],[Vertex]:[Vertex Content Word Count]],0),FALSE)</f>
        <v>167</v>
      </c>
    </row>
    <row r="245" spans="1:3" ht="15">
      <c r="A245" s="78" t="s">
        <v>4615</v>
      </c>
      <c r="B245" s="84" t="s">
        <v>330</v>
      </c>
      <c r="C245" s="78">
        <f>VLOOKUP(GroupVertices[[#This Row],[Vertex]],Vertices[],MATCH("ID",Vertices[[#Headers],[Vertex]:[Vertex Content Word Count]],0),FALSE)</f>
        <v>170</v>
      </c>
    </row>
    <row r="246" spans="1:3" ht="15">
      <c r="A246" s="78" t="s">
        <v>4615</v>
      </c>
      <c r="B246" s="84" t="s">
        <v>337</v>
      </c>
      <c r="C246" s="78">
        <f>VLOOKUP(GroupVertices[[#This Row],[Vertex]],Vertices[],MATCH("ID",Vertices[[#Headers],[Vertex]:[Vertex Content Word Count]],0),FALSE)</f>
        <v>177</v>
      </c>
    </row>
    <row r="247" spans="1:3" ht="15">
      <c r="A247" s="78" t="s">
        <v>4615</v>
      </c>
      <c r="B247" s="84" t="s">
        <v>347</v>
      </c>
      <c r="C247" s="78">
        <f>VLOOKUP(GroupVertices[[#This Row],[Vertex]],Vertices[],MATCH("ID",Vertices[[#Headers],[Vertex]:[Vertex Content Word Count]],0),FALSE)</f>
        <v>235</v>
      </c>
    </row>
    <row r="248" spans="1:3" ht="15">
      <c r="A248" s="78" t="s">
        <v>4615</v>
      </c>
      <c r="B248" s="84" t="s">
        <v>355</v>
      </c>
      <c r="C248" s="78">
        <f>VLOOKUP(GroupVertices[[#This Row],[Vertex]],Vertices[],MATCH("ID",Vertices[[#Headers],[Vertex]:[Vertex Content Word Count]],0),FALSE)</f>
        <v>254</v>
      </c>
    </row>
    <row r="249" spans="1:3" ht="15">
      <c r="A249" s="78" t="s">
        <v>4615</v>
      </c>
      <c r="B249" s="84" t="s">
        <v>407</v>
      </c>
      <c r="C249" s="78">
        <f>VLOOKUP(GroupVertices[[#This Row],[Vertex]],Vertices[],MATCH("ID",Vertices[[#Headers],[Vertex]:[Vertex Content Word Count]],0),FALSE)</f>
        <v>310</v>
      </c>
    </row>
    <row r="250" spans="1:3" ht="15">
      <c r="A250" s="78" t="s">
        <v>4615</v>
      </c>
      <c r="B250" s="84" t="s">
        <v>493</v>
      </c>
      <c r="C250" s="78">
        <f>VLOOKUP(GroupVertices[[#This Row],[Vertex]],Vertices[],MATCH("ID",Vertices[[#Headers],[Vertex]:[Vertex Content Word Count]],0),FALSE)</f>
        <v>398</v>
      </c>
    </row>
    <row r="251" spans="1:3" ht="15">
      <c r="A251" s="78" t="s">
        <v>4616</v>
      </c>
      <c r="B251" s="84" t="s">
        <v>352</v>
      </c>
      <c r="C251" s="78">
        <f>VLOOKUP(GroupVertices[[#This Row],[Vertex]],Vertices[],MATCH("ID",Vertices[[#Headers],[Vertex]:[Vertex Content Word Count]],0),FALSE)</f>
        <v>242</v>
      </c>
    </row>
    <row r="252" spans="1:3" ht="15">
      <c r="A252" s="78" t="s">
        <v>4616</v>
      </c>
      <c r="B252" s="84" t="s">
        <v>636</v>
      </c>
      <c r="C252" s="78">
        <f>VLOOKUP(GroupVertices[[#This Row],[Vertex]],Vertices[],MATCH("ID",Vertices[[#Headers],[Vertex]:[Vertex Content Word Count]],0),FALSE)</f>
        <v>251</v>
      </c>
    </row>
    <row r="253" spans="1:3" ht="15">
      <c r="A253" s="78" t="s">
        <v>4616</v>
      </c>
      <c r="B253" s="84" t="s">
        <v>348</v>
      </c>
      <c r="C253" s="78">
        <f>VLOOKUP(GroupVertices[[#This Row],[Vertex]],Vertices[],MATCH("ID",Vertices[[#Headers],[Vertex]:[Vertex Content Word Count]],0),FALSE)</f>
        <v>236</v>
      </c>
    </row>
    <row r="254" spans="1:3" ht="15">
      <c r="A254" s="78" t="s">
        <v>4616</v>
      </c>
      <c r="B254" s="84" t="s">
        <v>635</v>
      </c>
      <c r="C254" s="78">
        <f>VLOOKUP(GroupVertices[[#This Row],[Vertex]],Vertices[],MATCH("ID",Vertices[[#Headers],[Vertex]:[Vertex Content Word Count]],0),FALSE)</f>
        <v>250</v>
      </c>
    </row>
    <row r="255" spans="1:3" ht="15">
      <c r="A255" s="78" t="s">
        <v>4616</v>
      </c>
      <c r="B255" s="84" t="s">
        <v>634</v>
      </c>
      <c r="C255" s="78">
        <f>VLOOKUP(GroupVertices[[#This Row],[Vertex]],Vertices[],MATCH("ID",Vertices[[#Headers],[Vertex]:[Vertex Content Word Count]],0),FALSE)</f>
        <v>249</v>
      </c>
    </row>
    <row r="256" spans="1:3" ht="15">
      <c r="A256" s="78" t="s">
        <v>4616</v>
      </c>
      <c r="B256" s="84" t="s">
        <v>633</v>
      </c>
      <c r="C256" s="78">
        <f>VLOOKUP(GroupVertices[[#This Row],[Vertex]],Vertices[],MATCH("ID",Vertices[[#Headers],[Vertex]:[Vertex Content Word Count]],0),FALSE)</f>
        <v>248</v>
      </c>
    </row>
    <row r="257" spans="1:3" ht="15">
      <c r="A257" s="78" t="s">
        <v>4616</v>
      </c>
      <c r="B257" s="84" t="s">
        <v>632</v>
      </c>
      <c r="C257" s="78">
        <f>VLOOKUP(GroupVertices[[#This Row],[Vertex]],Vertices[],MATCH("ID",Vertices[[#Headers],[Vertex]:[Vertex Content Word Count]],0),FALSE)</f>
        <v>247</v>
      </c>
    </row>
    <row r="258" spans="1:3" ht="15">
      <c r="A258" s="78" t="s">
        <v>4616</v>
      </c>
      <c r="B258" s="84" t="s">
        <v>631</v>
      </c>
      <c r="C258" s="78">
        <f>VLOOKUP(GroupVertices[[#This Row],[Vertex]],Vertices[],MATCH("ID",Vertices[[#Headers],[Vertex]:[Vertex Content Word Count]],0),FALSE)</f>
        <v>246</v>
      </c>
    </row>
    <row r="259" spans="1:3" ht="15">
      <c r="A259" s="78" t="s">
        <v>4616</v>
      </c>
      <c r="B259" s="84" t="s">
        <v>630</v>
      </c>
      <c r="C259" s="78">
        <f>VLOOKUP(GroupVertices[[#This Row],[Vertex]],Vertices[],MATCH("ID",Vertices[[#Headers],[Vertex]:[Vertex Content Word Count]],0),FALSE)</f>
        <v>245</v>
      </c>
    </row>
    <row r="260" spans="1:3" ht="15">
      <c r="A260" s="78" t="s">
        <v>4616</v>
      </c>
      <c r="B260" s="84" t="s">
        <v>629</v>
      </c>
      <c r="C260" s="78">
        <f>VLOOKUP(GroupVertices[[#This Row],[Vertex]],Vertices[],MATCH("ID",Vertices[[#Headers],[Vertex]:[Vertex Content Word Count]],0),FALSE)</f>
        <v>244</v>
      </c>
    </row>
    <row r="261" spans="1:3" ht="15">
      <c r="A261" s="78" t="s">
        <v>4616</v>
      </c>
      <c r="B261" s="84" t="s">
        <v>628</v>
      </c>
      <c r="C261" s="78">
        <f>VLOOKUP(GroupVertices[[#This Row],[Vertex]],Vertices[],MATCH("ID",Vertices[[#Headers],[Vertex]:[Vertex Content Word Count]],0),FALSE)</f>
        <v>243</v>
      </c>
    </row>
    <row r="262" spans="1:3" ht="15">
      <c r="A262" s="78" t="s">
        <v>4616</v>
      </c>
      <c r="B262" s="84" t="s">
        <v>349</v>
      </c>
      <c r="C262" s="78">
        <f>VLOOKUP(GroupVertices[[#This Row],[Vertex]],Vertices[],MATCH("ID",Vertices[[#Headers],[Vertex]:[Vertex Content Word Count]],0),FALSE)</f>
        <v>238</v>
      </c>
    </row>
    <row r="263" spans="1:3" ht="15">
      <c r="A263" s="78" t="s">
        <v>4616</v>
      </c>
      <c r="B263" s="84" t="s">
        <v>627</v>
      </c>
      <c r="C263" s="78">
        <f>VLOOKUP(GroupVertices[[#This Row],[Vertex]],Vertices[],MATCH("ID",Vertices[[#Headers],[Vertex]:[Vertex Content Word Count]],0),FALSE)</f>
        <v>237</v>
      </c>
    </row>
    <row r="264" spans="1:3" ht="15">
      <c r="A264" s="78" t="s">
        <v>4617</v>
      </c>
      <c r="B264" s="84" t="s">
        <v>228</v>
      </c>
      <c r="C264" s="78">
        <f>VLOOKUP(GroupVertices[[#This Row],[Vertex]],Vertices[],MATCH("ID",Vertices[[#Headers],[Vertex]:[Vertex Content Word Count]],0),FALSE)</f>
        <v>23</v>
      </c>
    </row>
    <row r="265" spans="1:3" ht="15">
      <c r="A265" s="78" t="s">
        <v>4617</v>
      </c>
      <c r="B265" s="84" t="s">
        <v>227</v>
      </c>
      <c r="C265" s="78">
        <f>VLOOKUP(GroupVertices[[#This Row],[Vertex]],Vertices[],MATCH("ID",Vertices[[#Headers],[Vertex]:[Vertex Content Word Count]],0),FALSE)</f>
        <v>11</v>
      </c>
    </row>
    <row r="266" spans="1:3" ht="15">
      <c r="A266" s="78" t="s">
        <v>4617</v>
      </c>
      <c r="B266" s="84" t="s">
        <v>226</v>
      </c>
      <c r="C266" s="78">
        <f>VLOOKUP(GroupVertices[[#This Row],[Vertex]],Vertices[],MATCH("ID",Vertices[[#Headers],[Vertex]:[Vertex Content Word Count]],0),FALSE)</f>
        <v>22</v>
      </c>
    </row>
    <row r="267" spans="1:3" ht="15">
      <c r="A267" s="78" t="s">
        <v>4617</v>
      </c>
      <c r="B267" s="84" t="s">
        <v>225</v>
      </c>
      <c r="C267" s="78">
        <f>VLOOKUP(GroupVertices[[#This Row],[Vertex]],Vertices[],MATCH("ID",Vertices[[#Headers],[Vertex]:[Vertex Content Word Count]],0),FALSE)</f>
        <v>21</v>
      </c>
    </row>
    <row r="268" spans="1:3" ht="15">
      <c r="A268" s="78" t="s">
        <v>4617</v>
      </c>
      <c r="B268" s="84" t="s">
        <v>224</v>
      </c>
      <c r="C268" s="78">
        <f>VLOOKUP(GroupVertices[[#This Row],[Vertex]],Vertices[],MATCH("ID",Vertices[[#Headers],[Vertex]:[Vertex Content Word Count]],0),FALSE)</f>
        <v>20</v>
      </c>
    </row>
    <row r="269" spans="1:3" ht="15">
      <c r="A269" s="78" t="s">
        <v>4617</v>
      </c>
      <c r="B269" s="84" t="s">
        <v>221</v>
      </c>
      <c r="C269" s="78">
        <f>VLOOKUP(GroupVertices[[#This Row],[Vertex]],Vertices[],MATCH("ID",Vertices[[#Headers],[Vertex]:[Vertex Content Word Count]],0),FALSE)</f>
        <v>18</v>
      </c>
    </row>
    <row r="270" spans="1:3" ht="15">
      <c r="A270" s="78" t="s">
        <v>4617</v>
      </c>
      <c r="B270" s="84" t="s">
        <v>220</v>
      </c>
      <c r="C270" s="78">
        <f>VLOOKUP(GroupVertices[[#This Row],[Vertex]],Vertices[],MATCH("ID",Vertices[[#Headers],[Vertex]:[Vertex Content Word Count]],0),FALSE)</f>
        <v>17</v>
      </c>
    </row>
    <row r="271" spans="1:3" ht="15">
      <c r="A271" s="78" t="s">
        <v>4617</v>
      </c>
      <c r="B271" s="84" t="s">
        <v>219</v>
      </c>
      <c r="C271" s="78">
        <f>VLOOKUP(GroupVertices[[#This Row],[Vertex]],Vertices[],MATCH("ID",Vertices[[#Headers],[Vertex]:[Vertex Content Word Count]],0),FALSE)</f>
        <v>16</v>
      </c>
    </row>
    <row r="272" spans="1:3" ht="15">
      <c r="A272" s="78" t="s">
        <v>4617</v>
      </c>
      <c r="B272" s="84" t="s">
        <v>218</v>
      </c>
      <c r="C272" s="78">
        <f>VLOOKUP(GroupVertices[[#This Row],[Vertex]],Vertices[],MATCH("ID",Vertices[[#Headers],[Vertex]:[Vertex Content Word Count]],0),FALSE)</f>
        <v>15</v>
      </c>
    </row>
    <row r="273" spans="1:3" ht="15">
      <c r="A273" s="78" t="s">
        <v>4617</v>
      </c>
      <c r="B273" s="84" t="s">
        <v>217</v>
      </c>
      <c r="C273" s="78">
        <f>VLOOKUP(GroupVertices[[#This Row],[Vertex]],Vertices[],MATCH("ID",Vertices[[#Headers],[Vertex]:[Vertex Content Word Count]],0),FALSE)</f>
        <v>14</v>
      </c>
    </row>
    <row r="274" spans="1:3" ht="15">
      <c r="A274" s="78" t="s">
        <v>4617</v>
      </c>
      <c r="B274" s="84" t="s">
        <v>216</v>
      </c>
      <c r="C274" s="78">
        <f>VLOOKUP(GroupVertices[[#This Row],[Vertex]],Vertices[],MATCH("ID",Vertices[[#Headers],[Vertex]:[Vertex Content Word Count]],0),FALSE)</f>
        <v>13</v>
      </c>
    </row>
    <row r="275" spans="1:3" ht="15">
      <c r="A275" s="78" t="s">
        <v>4617</v>
      </c>
      <c r="B275" s="84" t="s">
        <v>215</v>
      </c>
      <c r="C275" s="78">
        <f>VLOOKUP(GroupVertices[[#This Row],[Vertex]],Vertices[],MATCH("ID",Vertices[[#Headers],[Vertex]:[Vertex Content Word Count]],0),FALSE)</f>
        <v>12</v>
      </c>
    </row>
    <row r="276" spans="1:3" ht="15">
      <c r="A276" s="78" t="s">
        <v>4617</v>
      </c>
      <c r="B276" s="84" t="s">
        <v>214</v>
      </c>
      <c r="C276" s="78">
        <f>VLOOKUP(GroupVertices[[#This Row],[Vertex]],Vertices[],MATCH("ID",Vertices[[#Headers],[Vertex]:[Vertex Content Word Count]],0),FALSE)</f>
        <v>10</v>
      </c>
    </row>
    <row r="277" spans="1:3" ht="15">
      <c r="A277" s="78" t="s">
        <v>4618</v>
      </c>
      <c r="B277" s="84" t="s">
        <v>329</v>
      </c>
      <c r="C277" s="78">
        <f>VLOOKUP(GroupVertices[[#This Row],[Vertex]],Vertices[],MATCH("ID",Vertices[[#Headers],[Vertex]:[Vertex Content Word Count]],0),FALSE)</f>
        <v>169</v>
      </c>
    </row>
    <row r="278" spans="1:3" ht="15">
      <c r="A278" s="78" t="s">
        <v>4618</v>
      </c>
      <c r="B278" s="84" t="s">
        <v>328</v>
      </c>
      <c r="C278" s="78">
        <f>VLOOKUP(GroupVertices[[#This Row],[Vertex]],Vertices[],MATCH("ID",Vertices[[#Headers],[Vertex]:[Vertex Content Word Count]],0),FALSE)</f>
        <v>158</v>
      </c>
    </row>
    <row r="279" spans="1:3" ht="15">
      <c r="A279" s="78" t="s">
        <v>4618</v>
      </c>
      <c r="B279" s="84" t="s">
        <v>327</v>
      </c>
      <c r="C279" s="78">
        <f>VLOOKUP(GroupVertices[[#This Row],[Vertex]],Vertices[],MATCH("ID",Vertices[[#Headers],[Vertex]:[Vertex Content Word Count]],0),FALSE)</f>
        <v>168</v>
      </c>
    </row>
    <row r="280" spans="1:3" ht="15">
      <c r="A280" s="78" t="s">
        <v>4618</v>
      </c>
      <c r="B280" s="84" t="s">
        <v>325</v>
      </c>
      <c r="C280" s="78">
        <f>VLOOKUP(GroupVertices[[#This Row],[Vertex]],Vertices[],MATCH("ID",Vertices[[#Headers],[Vertex]:[Vertex Content Word Count]],0),FALSE)</f>
        <v>166</v>
      </c>
    </row>
    <row r="281" spans="1:3" ht="15">
      <c r="A281" s="78" t="s">
        <v>4618</v>
      </c>
      <c r="B281" s="84" t="s">
        <v>323</v>
      </c>
      <c r="C281" s="78">
        <f>VLOOKUP(GroupVertices[[#This Row],[Vertex]],Vertices[],MATCH("ID",Vertices[[#Headers],[Vertex]:[Vertex Content Word Count]],0),FALSE)</f>
        <v>163</v>
      </c>
    </row>
    <row r="282" spans="1:3" ht="15">
      <c r="A282" s="78" t="s">
        <v>4618</v>
      </c>
      <c r="B282" s="84" t="s">
        <v>322</v>
      </c>
      <c r="C282" s="78">
        <f>VLOOKUP(GroupVertices[[#This Row],[Vertex]],Vertices[],MATCH("ID",Vertices[[#Headers],[Vertex]:[Vertex Content Word Count]],0),FALSE)</f>
        <v>162</v>
      </c>
    </row>
    <row r="283" spans="1:3" ht="15">
      <c r="A283" s="78" t="s">
        <v>4618</v>
      </c>
      <c r="B283" s="84" t="s">
        <v>321</v>
      </c>
      <c r="C283" s="78">
        <f>VLOOKUP(GroupVertices[[#This Row],[Vertex]],Vertices[],MATCH("ID",Vertices[[#Headers],[Vertex]:[Vertex Content Word Count]],0),FALSE)</f>
        <v>161</v>
      </c>
    </row>
    <row r="284" spans="1:3" ht="15">
      <c r="A284" s="78" t="s">
        <v>4618</v>
      </c>
      <c r="B284" s="84" t="s">
        <v>320</v>
      </c>
      <c r="C284" s="78">
        <f>VLOOKUP(GroupVertices[[#This Row],[Vertex]],Vertices[],MATCH("ID",Vertices[[#Headers],[Vertex]:[Vertex Content Word Count]],0),FALSE)</f>
        <v>160</v>
      </c>
    </row>
    <row r="285" spans="1:3" ht="15">
      <c r="A285" s="78" t="s">
        <v>4618</v>
      </c>
      <c r="B285" s="84" t="s">
        <v>319</v>
      </c>
      <c r="C285" s="78">
        <f>VLOOKUP(GroupVertices[[#This Row],[Vertex]],Vertices[],MATCH("ID",Vertices[[#Headers],[Vertex]:[Vertex Content Word Count]],0),FALSE)</f>
        <v>159</v>
      </c>
    </row>
    <row r="286" spans="1:3" ht="15">
      <c r="A286" s="78" t="s">
        <v>4618</v>
      </c>
      <c r="B286" s="84" t="s">
        <v>318</v>
      </c>
      <c r="C286" s="78">
        <f>VLOOKUP(GroupVertices[[#This Row],[Vertex]],Vertices[],MATCH("ID",Vertices[[#Headers],[Vertex]:[Vertex Content Word Count]],0),FALSE)</f>
        <v>157</v>
      </c>
    </row>
    <row r="287" spans="1:3" ht="15">
      <c r="A287" s="78" t="s">
        <v>4619</v>
      </c>
      <c r="B287" s="84" t="s">
        <v>368</v>
      </c>
      <c r="C287" s="78">
        <f>VLOOKUP(GroupVertices[[#This Row],[Vertex]],Vertices[],MATCH("ID",Vertices[[#Headers],[Vertex]:[Vertex Content Word Count]],0),FALSE)</f>
        <v>268</v>
      </c>
    </row>
    <row r="288" spans="1:3" ht="15">
      <c r="A288" s="78" t="s">
        <v>4619</v>
      </c>
      <c r="B288" s="84" t="s">
        <v>367</v>
      </c>
      <c r="C288" s="78">
        <f>VLOOKUP(GroupVertices[[#This Row],[Vertex]],Vertices[],MATCH("ID",Vertices[[#Headers],[Vertex]:[Vertex Content Word Count]],0),FALSE)</f>
        <v>260</v>
      </c>
    </row>
    <row r="289" spans="1:3" ht="15">
      <c r="A289" s="78" t="s">
        <v>4619</v>
      </c>
      <c r="B289" s="84" t="s">
        <v>638</v>
      </c>
      <c r="C289" s="78">
        <f>VLOOKUP(GroupVertices[[#This Row],[Vertex]],Vertices[],MATCH("ID",Vertices[[#Headers],[Vertex]:[Vertex Content Word Count]],0),FALSE)</f>
        <v>259</v>
      </c>
    </row>
    <row r="290" spans="1:3" ht="15">
      <c r="A290" s="78" t="s">
        <v>4619</v>
      </c>
      <c r="B290" s="84" t="s">
        <v>366</v>
      </c>
      <c r="C290" s="78">
        <f>VLOOKUP(GroupVertices[[#This Row],[Vertex]],Vertices[],MATCH("ID",Vertices[[#Headers],[Vertex]:[Vertex Content Word Count]],0),FALSE)</f>
        <v>267</v>
      </c>
    </row>
    <row r="291" spans="1:3" ht="15">
      <c r="A291" s="78" t="s">
        <v>4619</v>
      </c>
      <c r="B291" s="84" t="s">
        <v>363</v>
      </c>
      <c r="C291" s="78">
        <f>VLOOKUP(GroupVertices[[#This Row],[Vertex]],Vertices[],MATCH("ID",Vertices[[#Headers],[Vertex]:[Vertex Content Word Count]],0),FALSE)</f>
        <v>265</v>
      </c>
    </row>
    <row r="292" spans="1:3" ht="15">
      <c r="A292" s="78" t="s">
        <v>4619</v>
      </c>
      <c r="B292" s="84" t="s">
        <v>362</v>
      </c>
      <c r="C292" s="78">
        <f>VLOOKUP(GroupVertices[[#This Row],[Vertex]],Vertices[],MATCH("ID",Vertices[[#Headers],[Vertex]:[Vertex Content Word Count]],0),FALSE)</f>
        <v>264</v>
      </c>
    </row>
    <row r="293" spans="1:3" ht="15">
      <c r="A293" s="78" t="s">
        <v>4619</v>
      </c>
      <c r="B293" s="84" t="s">
        <v>359</v>
      </c>
      <c r="C293" s="78">
        <f>VLOOKUP(GroupVertices[[#This Row],[Vertex]],Vertices[],MATCH("ID",Vertices[[#Headers],[Vertex]:[Vertex Content Word Count]],0),FALSE)</f>
        <v>261</v>
      </c>
    </row>
    <row r="294" spans="1:3" ht="15">
      <c r="A294" s="78" t="s">
        <v>4619</v>
      </c>
      <c r="B294" s="84" t="s">
        <v>358</v>
      </c>
      <c r="C294" s="78">
        <f>VLOOKUP(GroupVertices[[#This Row],[Vertex]],Vertices[],MATCH("ID",Vertices[[#Headers],[Vertex]:[Vertex Content Word Count]],0),FALSE)</f>
        <v>258</v>
      </c>
    </row>
    <row r="295" spans="1:3" ht="15">
      <c r="A295" s="78" t="s">
        <v>4620</v>
      </c>
      <c r="B295" s="84" t="s">
        <v>309</v>
      </c>
      <c r="C295" s="78">
        <f>VLOOKUP(GroupVertices[[#This Row],[Vertex]],Vertices[],MATCH("ID",Vertices[[#Headers],[Vertex]:[Vertex Content Word Count]],0),FALSE)</f>
        <v>139</v>
      </c>
    </row>
    <row r="296" spans="1:3" ht="15">
      <c r="A296" s="78" t="s">
        <v>4620</v>
      </c>
      <c r="B296" s="84" t="s">
        <v>574</v>
      </c>
      <c r="C296" s="78">
        <f>VLOOKUP(GroupVertices[[#This Row],[Vertex]],Vertices[],MATCH("ID",Vertices[[#Headers],[Vertex]:[Vertex Content Word Count]],0),FALSE)</f>
        <v>146</v>
      </c>
    </row>
    <row r="297" spans="1:3" ht="15">
      <c r="A297" s="78" t="s">
        <v>4620</v>
      </c>
      <c r="B297" s="84" t="s">
        <v>573</v>
      </c>
      <c r="C297" s="78">
        <f>VLOOKUP(GroupVertices[[#This Row],[Vertex]],Vertices[],MATCH("ID",Vertices[[#Headers],[Vertex]:[Vertex Content Word Count]],0),FALSE)</f>
        <v>145</v>
      </c>
    </row>
    <row r="298" spans="1:3" ht="15">
      <c r="A298" s="78" t="s">
        <v>4620</v>
      </c>
      <c r="B298" s="84" t="s">
        <v>572</v>
      </c>
      <c r="C298" s="78">
        <f>VLOOKUP(GroupVertices[[#This Row],[Vertex]],Vertices[],MATCH("ID",Vertices[[#Headers],[Vertex]:[Vertex Content Word Count]],0),FALSE)</f>
        <v>144</v>
      </c>
    </row>
    <row r="299" spans="1:3" ht="15">
      <c r="A299" s="78" t="s">
        <v>4620</v>
      </c>
      <c r="B299" s="84" t="s">
        <v>571</v>
      </c>
      <c r="C299" s="78">
        <f>VLOOKUP(GroupVertices[[#This Row],[Vertex]],Vertices[],MATCH("ID",Vertices[[#Headers],[Vertex]:[Vertex Content Word Count]],0),FALSE)</f>
        <v>143</v>
      </c>
    </row>
    <row r="300" spans="1:3" ht="15">
      <c r="A300" s="78" t="s">
        <v>4620</v>
      </c>
      <c r="B300" s="84" t="s">
        <v>570</v>
      </c>
      <c r="C300" s="78">
        <f>VLOOKUP(GroupVertices[[#This Row],[Vertex]],Vertices[],MATCH("ID",Vertices[[#Headers],[Vertex]:[Vertex Content Word Count]],0),FALSE)</f>
        <v>142</v>
      </c>
    </row>
    <row r="301" spans="1:3" ht="15">
      <c r="A301" s="78" t="s">
        <v>4620</v>
      </c>
      <c r="B301" s="84" t="s">
        <v>569</v>
      </c>
      <c r="C301" s="78">
        <f>VLOOKUP(GroupVertices[[#This Row],[Vertex]],Vertices[],MATCH("ID",Vertices[[#Headers],[Vertex]:[Vertex Content Word Count]],0),FALSE)</f>
        <v>141</v>
      </c>
    </row>
    <row r="302" spans="1:3" ht="15">
      <c r="A302" s="78" t="s">
        <v>4620</v>
      </c>
      <c r="B302" s="84" t="s">
        <v>568</v>
      </c>
      <c r="C302" s="78">
        <f>VLOOKUP(GroupVertices[[#This Row],[Vertex]],Vertices[],MATCH("ID",Vertices[[#Headers],[Vertex]:[Vertex Content Word Count]],0),FALSE)</f>
        <v>140</v>
      </c>
    </row>
    <row r="303" spans="1:3" ht="15">
      <c r="A303" s="78" t="s">
        <v>4621</v>
      </c>
      <c r="B303" s="84" t="s">
        <v>234</v>
      </c>
      <c r="C303" s="78">
        <f>VLOOKUP(GroupVertices[[#This Row],[Vertex]],Vertices[],MATCH("ID",Vertices[[#Headers],[Vertex]:[Vertex Content Word Count]],0),FALSE)</f>
        <v>31</v>
      </c>
    </row>
    <row r="304" spans="1:3" ht="15">
      <c r="A304" s="78" t="s">
        <v>4621</v>
      </c>
      <c r="B304" s="84" t="s">
        <v>542</v>
      </c>
      <c r="C304" s="78">
        <f>VLOOKUP(GroupVertices[[#This Row],[Vertex]],Vertices[],MATCH("ID",Vertices[[#Headers],[Vertex]:[Vertex Content Word Count]],0),FALSE)</f>
        <v>37</v>
      </c>
    </row>
    <row r="305" spans="1:3" ht="15">
      <c r="A305" s="78" t="s">
        <v>4621</v>
      </c>
      <c r="B305" s="84" t="s">
        <v>541</v>
      </c>
      <c r="C305" s="78">
        <f>VLOOKUP(GroupVertices[[#This Row],[Vertex]],Vertices[],MATCH("ID",Vertices[[#Headers],[Vertex]:[Vertex Content Word Count]],0),FALSE)</f>
        <v>36</v>
      </c>
    </row>
    <row r="306" spans="1:3" ht="15">
      <c r="A306" s="78" t="s">
        <v>4621</v>
      </c>
      <c r="B306" s="84" t="s">
        <v>540</v>
      </c>
      <c r="C306" s="78">
        <f>VLOOKUP(GroupVertices[[#This Row],[Vertex]],Vertices[],MATCH("ID",Vertices[[#Headers],[Vertex]:[Vertex Content Word Count]],0),FALSE)</f>
        <v>35</v>
      </c>
    </row>
    <row r="307" spans="1:3" ht="15">
      <c r="A307" s="78" t="s">
        <v>4621</v>
      </c>
      <c r="B307" s="84" t="s">
        <v>539</v>
      </c>
      <c r="C307" s="78">
        <f>VLOOKUP(GroupVertices[[#This Row],[Vertex]],Vertices[],MATCH("ID",Vertices[[#Headers],[Vertex]:[Vertex Content Word Count]],0),FALSE)</f>
        <v>34</v>
      </c>
    </row>
    <row r="308" spans="1:3" ht="15">
      <c r="A308" s="78" t="s">
        <v>4621</v>
      </c>
      <c r="B308" s="84" t="s">
        <v>538</v>
      </c>
      <c r="C308" s="78">
        <f>VLOOKUP(GroupVertices[[#This Row],[Vertex]],Vertices[],MATCH("ID",Vertices[[#Headers],[Vertex]:[Vertex Content Word Count]],0),FALSE)</f>
        <v>33</v>
      </c>
    </row>
    <row r="309" spans="1:3" ht="15">
      <c r="A309" s="78" t="s">
        <v>4621</v>
      </c>
      <c r="B309" s="84" t="s">
        <v>537</v>
      </c>
      <c r="C309" s="78">
        <f>VLOOKUP(GroupVertices[[#This Row],[Vertex]],Vertices[],MATCH("ID",Vertices[[#Headers],[Vertex]:[Vertex Content Word Count]],0),FALSE)</f>
        <v>32</v>
      </c>
    </row>
    <row r="310" spans="1:3" ht="15">
      <c r="A310" s="78" t="s">
        <v>4622</v>
      </c>
      <c r="B310" s="84" t="s">
        <v>365</v>
      </c>
      <c r="C310" s="78">
        <f>VLOOKUP(GroupVertices[[#This Row],[Vertex]],Vertices[],MATCH("ID",Vertices[[#Headers],[Vertex]:[Vertex Content Word Count]],0),FALSE)</f>
        <v>266</v>
      </c>
    </row>
    <row r="311" spans="1:3" ht="15">
      <c r="A311" s="78" t="s">
        <v>4622</v>
      </c>
      <c r="B311" s="84" t="s">
        <v>364</v>
      </c>
      <c r="C311" s="78">
        <f>VLOOKUP(GroupVertices[[#This Row],[Vertex]],Vertices[],MATCH("ID",Vertices[[#Headers],[Vertex]:[Vertex Content Word Count]],0),FALSE)</f>
        <v>256</v>
      </c>
    </row>
    <row r="312" spans="1:3" ht="15">
      <c r="A312" s="78" t="s">
        <v>4622</v>
      </c>
      <c r="B312" s="84" t="s">
        <v>361</v>
      </c>
      <c r="C312" s="78">
        <f>VLOOKUP(GroupVertices[[#This Row],[Vertex]],Vertices[],MATCH("ID",Vertices[[#Headers],[Vertex]:[Vertex Content Word Count]],0),FALSE)</f>
        <v>263</v>
      </c>
    </row>
    <row r="313" spans="1:3" ht="15">
      <c r="A313" s="78" t="s">
        <v>4622</v>
      </c>
      <c r="B313" s="84" t="s">
        <v>360</v>
      </c>
      <c r="C313" s="78">
        <f>VLOOKUP(GroupVertices[[#This Row],[Vertex]],Vertices[],MATCH("ID",Vertices[[#Headers],[Vertex]:[Vertex Content Word Count]],0),FALSE)</f>
        <v>262</v>
      </c>
    </row>
    <row r="314" spans="1:3" ht="15">
      <c r="A314" s="78" t="s">
        <v>4622</v>
      </c>
      <c r="B314" s="84" t="s">
        <v>357</v>
      </c>
      <c r="C314" s="78">
        <f>VLOOKUP(GroupVertices[[#This Row],[Vertex]],Vertices[],MATCH("ID",Vertices[[#Headers],[Vertex]:[Vertex Content Word Count]],0),FALSE)</f>
        <v>257</v>
      </c>
    </row>
    <row r="315" spans="1:3" ht="15">
      <c r="A315" s="78" t="s">
        <v>4622</v>
      </c>
      <c r="B315" s="84" t="s">
        <v>356</v>
      </c>
      <c r="C315" s="78">
        <f>VLOOKUP(GroupVertices[[#This Row],[Vertex]],Vertices[],MATCH("ID",Vertices[[#Headers],[Vertex]:[Vertex Content Word Count]],0),FALSE)</f>
        <v>255</v>
      </c>
    </row>
    <row r="316" spans="1:3" ht="15">
      <c r="A316" s="78" t="s">
        <v>4623</v>
      </c>
      <c r="B316" s="84" t="s">
        <v>223</v>
      </c>
      <c r="C316" s="78">
        <f>VLOOKUP(GroupVertices[[#This Row],[Vertex]],Vertices[],MATCH("ID",Vertices[[#Headers],[Vertex]:[Vertex Content Word Count]],0),FALSE)</f>
        <v>19</v>
      </c>
    </row>
    <row r="317" spans="1:3" ht="15">
      <c r="A317" s="78" t="s">
        <v>4623</v>
      </c>
      <c r="B317" s="84" t="s">
        <v>222</v>
      </c>
      <c r="C317" s="78">
        <f>VLOOKUP(GroupVertices[[#This Row],[Vertex]],Vertices[],MATCH("ID",Vertices[[#Headers],[Vertex]:[Vertex Content Word Count]],0),FALSE)</f>
        <v>9</v>
      </c>
    </row>
    <row r="318" spans="1:3" ht="15">
      <c r="A318" s="78" t="s">
        <v>4623</v>
      </c>
      <c r="B318" s="84" t="s">
        <v>534</v>
      </c>
      <c r="C318" s="78">
        <f>VLOOKUP(GroupVertices[[#This Row],[Vertex]],Vertices[],MATCH("ID",Vertices[[#Headers],[Vertex]:[Vertex Content Word Count]],0),FALSE)</f>
        <v>8</v>
      </c>
    </row>
    <row r="319" spans="1:3" ht="15">
      <c r="A319" s="78" t="s">
        <v>4623</v>
      </c>
      <c r="B319" s="84" t="s">
        <v>533</v>
      </c>
      <c r="C319" s="78">
        <f>VLOOKUP(GroupVertices[[#This Row],[Vertex]],Vertices[],MATCH("ID",Vertices[[#Headers],[Vertex]:[Vertex Content Word Count]],0),FALSE)</f>
        <v>7</v>
      </c>
    </row>
    <row r="320" spans="1:3" ht="15">
      <c r="A320" s="78" t="s">
        <v>4623</v>
      </c>
      <c r="B320" s="84" t="s">
        <v>532</v>
      </c>
      <c r="C320" s="78">
        <f>VLOOKUP(GroupVertices[[#This Row],[Vertex]],Vertices[],MATCH("ID",Vertices[[#Headers],[Vertex]:[Vertex Content Word Count]],0),FALSE)</f>
        <v>6</v>
      </c>
    </row>
    <row r="321" spans="1:3" ht="15">
      <c r="A321" s="78" t="s">
        <v>4623</v>
      </c>
      <c r="B321" s="84" t="s">
        <v>213</v>
      </c>
      <c r="C321" s="78">
        <f>VLOOKUP(GroupVertices[[#This Row],[Vertex]],Vertices[],MATCH("ID",Vertices[[#Headers],[Vertex]:[Vertex Content Word Count]],0),FALSE)</f>
        <v>5</v>
      </c>
    </row>
    <row r="322" spans="1:3" ht="15">
      <c r="A322" s="78" t="s">
        <v>4624</v>
      </c>
      <c r="B322" s="84" t="s">
        <v>273</v>
      </c>
      <c r="C322" s="78">
        <f>VLOOKUP(GroupVertices[[#This Row],[Vertex]],Vertices[],MATCH("ID",Vertices[[#Headers],[Vertex]:[Vertex Content Word Count]],0),FALSE)</f>
        <v>96</v>
      </c>
    </row>
    <row r="323" spans="1:3" ht="15">
      <c r="A323" s="78" t="s">
        <v>4624</v>
      </c>
      <c r="B323" s="84" t="s">
        <v>272</v>
      </c>
      <c r="C323" s="78">
        <f>VLOOKUP(GroupVertices[[#This Row],[Vertex]],Vertices[],MATCH("ID",Vertices[[#Headers],[Vertex]:[Vertex Content Word Count]],0),FALSE)</f>
        <v>83</v>
      </c>
    </row>
    <row r="324" spans="1:3" ht="15">
      <c r="A324" s="78" t="s">
        <v>4624</v>
      </c>
      <c r="B324" s="84" t="s">
        <v>264</v>
      </c>
      <c r="C324" s="78">
        <f>VLOOKUP(GroupVertices[[#This Row],[Vertex]],Vertices[],MATCH("ID",Vertices[[#Headers],[Vertex]:[Vertex Content Word Count]],0),FALSE)</f>
        <v>85</v>
      </c>
    </row>
    <row r="325" spans="1:3" ht="15">
      <c r="A325" s="78" t="s">
        <v>4624</v>
      </c>
      <c r="B325" s="84" t="s">
        <v>263</v>
      </c>
      <c r="C325" s="78">
        <f>VLOOKUP(GroupVertices[[#This Row],[Vertex]],Vertices[],MATCH("ID",Vertices[[#Headers],[Vertex]:[Vertex Content Word Count]],0),FALSE)</f>
        <v>84</v>
      </c>
    </row>
    <row r="326" spans="1:3" ht="15">
      <c r="A326" s="78" t="s">
        <v>4624</v>
      </c>
      <c r="B326" s="84" t="s">
        <v>262</v>
      </c>
      <c r="C326" s="78">
        <f>VLOOKUP(GroupVertices[[#This Row],[Vertex]],Vertices[],MATCH("ID",Vertices[[#Headers],[Vertex]:[Vertex Content Word Count]],0),FALSE)</f>
        <v>82</v>
      </c>
    </row>
    <row r="327" spans="1:3" ht="15">
      <c r="A327" s="78" t="s">
        <v>4625</v>
      </c>
      <c r="B327" s="84" t="s">
        <v>271</v>
      </c>
      <c r="C327" s="78">
        <f>VLOOKUP(GroupVertices[[#This Row],[Vertex]],Vertices[],MATCH("ID",Vertices[[#Headers],[Vertex]:[Vertex Content Word Count]],0),FALSE)</f>
        <v>95</v>
      </c>
    </row>
    <row r="328" spans="1:3" ht="15">
      <c r="A328" s="78" t="s">
        <v>4625</v>
      </c>
      <c r="B328" s="84" t="s">
        <v>265</v>
      </c>
      <c r="C328" s="78">
        <f>VLOOKUP(GroupVertices[[#This Row],[Vertex]],Vertices[],MATCH("ID",Vertices[[#Headers],[Vertex]:[Vertex Content Word Count]],0),FALSE)</f>
        <v>86</v>
      </c>
    </row>
    <row r="329" spans="1:3" ht="15">
      <c r="A329" s="78" t="s">
        <v>4625</v>
      </c>
      <c r="B329" s="84" t="s">
        <v>268</v>
      </c>
      <c r="C329" s="78">
        <f>VLOOKUP(GroupVertices[[#This Row],[Vertex]],Vertices[],MATCH("ID",Vertices[[#Headers],[Vertex]:[Vertex Content Word Count]],0),FALSE)</f>
        <v>90</v>
      </c>
    </row>
    <row r="330" spans="1:3" ht="15">
      <c r="A330" s="78" t="s">
        <v>4625</v>
      </c>
      <c r="B330" s="84" t="s">
        <v>267</v>
      </c>
      <c r="C330" s="78">
        <f>VLOOKUP(GroupVertices[[#This Row],[Vertex]],Vertices[],MATCH("ID",Vertices[[#Headers],[Vertex]:[Vertex Content Word Count]],0),FALSE)</f>
        <v>89</v>
      </c>
    </row>
    <row r="331" spans="1:3" ht="15">
      <c r="A331" s="78" t="s">
        <v>4625</v>
      </c>
      <c r="B331" s="84" t="s">
        <v>557</v>
      </c>
      <c r="C331" s="78">
        <f>VLOOKUP(GroupVertices[[#This Row],[Vertex]],Vertices[],MATCH("ID",Vertices[[#Headers],[Vertex]:[Vertex Content Word Count]],0),FALSE)</f>
        <v>87</v>
      </c>
    </row>
    <row r="332" spans="1:3" ht="15">
      <c r="A332" s="78" t="s">
        <v>4626</v>
      </c>
      <c r="B332" s="84" t="s">
        <v>241</v>
      </c>
      <c r="C332" s="78">
        <f>VLOOKUP(GroupVertices[[#This Row],[Vertex]],Vertices[],MATCH("ID",Vertices[[#Headers],[Vertex]:[Vertex Content Word Count]],0),FALSE)</f>
        <v>50</v>
      </c>
    </row>
    <row r="333" spans="1:3" ht="15">
      <c r="A333" s="78" t="s">
        <v>4626</v>
      </c>
      <c r="B333" s="84" t="s">
        <v>552</v>
      </c>
      <c r="C333" s="78">
        <f>VLOOKUP(GroupVertices[[#This Row],[Vertex]],Vertices[],MATCH("ID",Vertices[[#Headers],[Vertex]:[Vertex Content Word Count]],0),FALSE)</f>
        <v>54</v>
      </c>
    </row>
    <row r="334" spans="1:3" ht="15">
      <c r="A334" s="78" t="s">
        <v>4626</v>
      </c>
      <c r="B334" s="84" t="s">
        <v>551</v>
      </c>
      <c r="C334" s="78">
        <f>VLOOKUP(GroupVertices[[#This Row],[Vertex]],Vertices[],MATCH("ID",Vertices[[#Headers],[Vertex]:[Vertex Content Word Count]],0),FALSE)</f>
        <v>53</v>
      </c>
    </row>
    <row r="335" spans="1:3" ht="15">
      <c r="A335" s="78" t="s">
        <v>4626</v>
      </c>
      <c r="B335" s="84" t="s">
        <v>550</v>
      </c>
      <c r="C335" s="78">
        <f>VLOOKUP(GroupVertices[[#This Row],[Vertex]],Vertices[],MATCH("ID",Vertices[[#Headers],[Vertex]:[Vertex Content Word Count]],0),FALSE)</f>
        <v>52</v>
      </c>
    </row>
    <row r="336" spans="1:3" ht="15">
      <c r="A336" s="78" t="s">
        <v>4626</v>
      </c>
      <c r="B336" s="84" t="s">
        <v>549</v>
      </c>
      <c r="C336" s="78">
        <f>VLOOKUP(GroupVertices[[#This Row],[Vertex]],Vertices[],MATCH("ID",Vertices[[#Headers],[Vertex]:[Vertex Content Word Count]],0),FALSE)</f>
        <v>51</v>
      </c>
    </row>
    <row r="337" spans="1:3" ht="15">
      <c r="A337" s="78" t="s">
        <v>4627</v>
      </c>
      <c r="B337" s="84" t="s">
        <v>527</v>
      </c>
      <c r="C337" s="78">
        <f>VLOOKUP(GroupVertices[[#This Row],[Vertex]],Vertices[],MATCH("ID",Vertices[[#Headers],[Vertex]:[Vertex Content Word Count]],0),FALSE)</f>
        <v>431</v>
      </c>
    </row>
    <row r="338" spans="1:3" ht="15">
      <c r="A338" s="78" t="s">
        <v>4627</v>
      </c>
      <c r="B338" s="84" t="s">
        <v>645</v>
      </c>
      <c r="C338" s="78">
        <f>VLOOKUP(GroupVertices[[#This Row],[Vertex]],Vertices[],MATCH("ID",Vertices[[#Headers],[Vertex]:[Vertex Content Word Count]],0),FALSE)</f>
        <v>434</v>
      </c>
    </row>
    <row r="339" spans="1:3" ht="15">
      <c r="A339" s="78" t="s">
        <v>4627</v>
      </c>
      <c r="B339" s="84" t="s">
        <v>644</v>
      </c>
      <c r="C339" s="78">
        <f>VLOOKUP(GroupVertices[[#This Row],[Vertex]],Vertices[],MATCH("ID",Vertices[[#Headers],[Vertex]:[Vertex Content Word Count]],0),FALSE)</f>
        <v>433</v>
      </c>
    </row>
    <row r="340" spans="1:3" ht="15">
      <c r="A340" s="78" t="s">
        <v>4627</v>
      </c>
      <c r="B340" s="84" t="s">
        <v>643</v>
      </c>
      <c r="C340" s="78">
        <f>VLOOKUP(GroupVertices[[#This Row],[Vertex]],Vertices[],MATCH("ID",Vertices[[#Headers],[Vertex]:[Vertex Content Word Count]],0),FALSE)</f>
        <v>432</v>
      </c>
    </row>
    <row r="341" spans="1:3" ht="15">
      <c r="A341" s="78" t="s">
        <v>4628</v>
      </c>
      <c r="B341" s="84" t="s">
        <v>334</v>
      </c>
      <c r="C341" s="78">
        <f>VLOOKUP(GroupVertices[[#This Row],[Vertex]],Vertices[],MATCH("ID",Vertices[[#Headers],[Vertex]:[Vertex Content Word Count]],0),FALSE)</f>
        <v>174</v>
      </c>
    </row>
    <row r="342" spans="1:3" ht="15">
      <c r="A342" s="78" t="s">
        <v>4628</v>
      </c>
      <c r="B342" s="84" t="s">
        <v>333</v>
      </c>
      <c r="C342" s="78">
        <f>VLOOKUP(GroupVertices[[#This Row],[Vertex]],Vertices[],MATCH("ID",Vertices[[#Headers],[Vertex]:[Vertex Content Word Count]],0),FALSE)</f>
        <v>172</v>
      </c>
    </row>
    <row r="343" spans="1:3" ht="15">
      <c r="A343" s="78" t="s">
        <v>4628</v>
      </c>
      <c r="B343" s="84" t="s">
        <v>332</v>
      </c>
      <c r="C343" s="78">
        <f>VLOOKUP(GroupVertices[[#This Row],[Vertex]],Vertices[],MATCH("ID",Vertices[[#Headers],[Vertex]:[Vertex Content Word Count]],0),FALSE)</f>
        <v>173</v>
      </c>
    </row>
    <row r="344" spans="1:3" ht="15">
      <c r="A344" s="78" t="s">
        <v>4628</v>
      </c>
      <c r="B344" s="84" t="s">
        <v>331</v>
      </c>
      <c r="C344" s="78">
        <f>VLOOKUP(GroupVertices[[#This Row],[Vertex]],Vertices[],MATCH("ID",Vertices[[#Headers],[Vertex]:[Vertex Content Word Count]],0),FALSE)</f>
        <v>171</v>
      </c>
    </row>
    <row r="345" spans="1:3" ht="15">
      <c r="A345" s="78" t="s">
        <v>4629</v>
      </c>
      <c r="B345" s="84" t="s">
        <v>270</v>
      </c>
      <c r="C345" s="78">
        <f>VLOOKUP(GroupVertices[[#This Row],[Vertex]],Vertices[],MATCH("ID",Vertices[[#Headers],[Vertex]:[Vertex Content Word Count]],0),FALSE)</f>
        <v>93</v>
      </c>
    </row>
    <row r="346" spans="1:3" ht="15">
      <c r="A346" s="78" t="s">
        <v>4629</v>
      </c>
      <c r="B346" s="84" t="s">
        <v>559</v>
      </c>
      <c r="C346" s="78">
        <f>VLOOKUP(GroupVertices[[#This Row],[Vertex]],Vertices[],MATCH("ID",Vertices[[#Headers],[Vertex]:[Vertex Content Word Count]],0),FALSE)</f>
        <v>94</v>
      </c>
    </row>
    <row r="347" spans="1:3" ht="15">
      <c r="A347" s="78" t="s">
        <v>4629</v>
      </c>
      <c r="B347" s="84" t="s">
        <v>269</v>
      </c>
      <c r="C347" s="78">
        <f>VLOOKUP(GroupVertices[[#This Row],[Vertex]],Vertices[],MATCH("ID",Vertices[[#Headers],[Vertex]:[Vertex Content Word Count]],0),FALSE)</f>
        <v>91</v>
      </c>
    </row>
    <row r="348" spans="1:3" ht="15">
      <c r="A348" s="78" t="s">
        <v>4629</v>
      </c>
      <c r="B348" s="84" t="s">
        <v>558</v>
      </c>
      <c r="C348" s="78">
        <f>VLOOKUP(GroupVertices[[#This Row],[Vertex]],Vertices[],MATCH("ID",Vertices[[#Headers],[Vertex]:[Vertex Content Word Count]],0),FALSE)</f>
        <v>92</v>
      </c>
    </row>
    <row r="349" spans="1:3" ht="15">
      <c r="A349" s="78" t="s">
        <v>4630</v>
      </c>
      <c r="B349" s="84" t="s">
        <v>230</v>
      </c>
      <c r="C349" s="78">
        <f>VLOOKUP(GroupVertices[[#This Row],[Vertex]],Vertices[],MATCH("ID",Vertices[[#Headers],[Vertex]:[Vertex Content Word Count]],0),FALSE)</f>
        <v>26</v>
      </c>
    </row>
    <row r="350" spans="1:3" ht="15">
      <c r="A350" s="78" t="s">
        <v>4630</v>
      </c>
      <c r="B350" s="84" t="s">
        <v>536</v>
      </c>
      <c r="C350" s="78">
        <f>VLOOKUP(GroupVertices[[#This Row],[Vertex]],Vertices[],MATCH("ID",Vertices[[#Headers],[Vertex]:[Vertex Content Word Count]],0),FALSE)</f>
        <v>27</v>
      </c>
    </row>
    <row r="351" spans="1:3" ht="15">
      <c r="A351" s="78" t="s">
        <v>4630</v>
      </c>
      <c r="B351" s="84" t="s">
        <v>229</v>
      </c>
      <c r="C351" s="78">
        <f>VLOOKUP(GroupVertices[[#This Row],[Vertex]],Vertices[],MATCH("ID",Vertices[[#Headers],[Vertex]:[Vertex Content Word Count]],0),FALSE)</f>
        <v>24</v>
      </c>
    </row>
    <row r="352" spans="1:3" ht="15">
      <c r="A352" s="78" t="s">
        <v>4630</v>
      </c>
      <c r="B352" s="84" t="s">
        <v>535</v>
      </c>
      <c r="C352" s="78">
        <f>VLOOKUP(GroupVertices[[#This Row],[Vertex]],Vertices[],MATCH("ID",Vertices[[#Headers],[Vertex]:[Vertex Content Word Count]],0),FALSE)</f>
        <v>25</v>
      </c>
    </row>
    <row r="353" spans="1:3" ht="15">
      <c r="A353" s="78" t="s">
        <v>4631</v>
      </c>
      <c r="B353" s="84" t="s">
        <v>502</v>
      </c>
      <c r="C353" s="78">
        <f>VLOOKUP(GroupVertices[[#This Row],[Vertex]],Vertices[],MATCH("ID",Vertices[[#Headers],[Vertex]:[Vertex Content Word Count]],0),FALSE)</f>
        <v>81</v>
      </c>
    </row>
    <row r="354" spans="1:3" ht="15">
      <c r="A354" s="78" t="s">
        <v>4631</v>
      </c>
      <c r="B354" s="84" t="s">
        <v>261</v>
      </c>
      <c r="C354" s="78">
        <f>VLOOKUP(GroupVertices[[#This Row],[Vertex]],Vertices[],MATCH("ID",Vertices[[#Headers],[Vertex]:[Vertex Content Word Count]],0),FALSE)</f>
        <v>79</v>
      </c>
    </row>
    <row r="355" spans="1:3" ht="15">
      <c r="A355" s="78" t="s">
        <v>4631</v>
      </c>
      <c r="B355" s="84" t="s">
        <v>556</v>
      </c>
      <c r="C355" s="78">
        <f>VLOOKUP(GroupVertices[[#This Row],[Vertex]],Vertices[],MATCH("ID",Vertices[[#Headers],[Vertex]:[Vertex Content Word Count]],0),FALSE)</f>
        <v>80</v>
      </c>
    </row>
    <row r="356" spans="1:3" ht="15">
      <c r="A356" s="78" t="s">
        <v>4632</v>
      </c>
      <c r="B356" s="84" t="s">
        <v>351</v>
      </c>
      <c r="C356" s="78">
        <f>VLOOKUP(GroupVertices[[#This Row],[Vertex]],Vertices[],MATCH("ID",Vertices[[#Headers],[Vertex]:[Vertex Content Word Count]],0),FALSE)</f>
        <v>241</v>
      </c>
    </row>
    <row r="357" spans="1:3" ht="15">
      <c r="A357" s="78" t="s">
        <v>4632</v>
      </c>
      <c r="B357" s="84" t="s">
        <v>353</v>
      </c>
      <c r="C357" s="78">
        <f>VLOOKUP(GroupVertices[[#This Row],[Vertex]],Vertices[],MATCH("ID",Vertices[[#Headers],[Vertex]:[Vertex Content Word Count]],0),FALSE)</f>
        <v>240</v>
      </c>
    </row>
    <row r="358" spans="1:3" ht="15">
      <c r="A358" s="78" t="s">
        <v>4632</v>
      </c>
      <c r="B358" s="84" t="s">
        <v>350</v>
      </c>
      <c r="C358" s="78">
        <f>VLOOKUP(GroupVertices[[#This Row],[Vertex]],Vertices[],MATCH("ID",Vertices[[#Headers],[Vertex]:[Vertex Content Word Count]],0),FALSE)</f>
        <v>239</v>
      </c>
    </row>
    <row r="359" spans="1:3" ht="15">
      <c r="A359" s="78" t="s">
        <v>4633</v>
      </c>
      <c r="B359" s="84" t="s">
        <v>344</v>
      </c>
      <c r="C359" s="78">
        <f>VLOOKUP(GroupVertices[[#This Row],[Vertex]],Vertices[],MATCH("ID",Vertices[[#Headers],[Vertex]:[Vertex Content Word Count]],0),FALSE)</f>
        <v>232</v>
      </c>
    </row>
    <row r="360" spans="1:3" ht="15">
      <c r="A360" s="78" t="s">
        <v>4633</v>
      </c>
      <c r="B360" s="84" t="s">
        <v>343</v>
      </c>
      <c r="C360" s="78">
        <f>VLOOKUP(GroupVertices[[#This Row],[Vertex]],Vertices[],MATCH("ID",Vertices[[#Headers],[Vertex]:[Vertex Content Word Count]],0),FALSE)</f>
        <v>230</v>
      </c>
    </row>
    <row r="361" spans="1:3" ht="15">
      <c r="A361" s="78" t="s">
        <v>4633</v>
      </c>
      <c r="B361" s="84" t="s">
        <v>626</v>
      </c>
      <c r="C361" s="78">
        <f>VLOOKUP(GroupVertices[[#This Row],[Vertex]],Vertices[],MATCH("ID",Vertices[[#Headers],[Vertex]:[Vertex Content Word Count]],0),FALSE)</f>
        <v>231</v>
      </c>
    </row>
    <row r="362" spans="1:3" ht="15">
      <c r="A362" s="78" t="s">
        <v>4634</v>
      </c>
      <c r="B362" s="84" t="s">
        <v>339</v>
      </c>
      <c r="C362" s="78">
        <f>VLOOKUP(GroupVertices[[#This Row],[Vertex]],Vertices[],MATCH("ID",Vertices[[#Headers],[Vertex]:[Vertex Content Word Count]],0),FALSE)</f>
        <v>178</v>
      </c>
    </row>
    <row r="363" spans="1:3" ht="15">
      <c r="A363" s="78" t="s">
        <v>4634</v>
      </c>
      <c r="B363" s="84" t="s">
        <v>338</v>
      </c>
      <c r="C363" s="78">
        <f>VLOOKUP(GroupVertices[[#This Row],[Vertex]],Vertices[],MATCH("ID",Vertices[[#Headers],[Vertex]:[Vertex Content Word Count]],0),FALSE)</f>
        <v>133</v>
      </c>
    </row>
    <row r="364" spans="1:3" ht="15">
      <c r="A364" s="78" t="s">
        <v>4634</v>
      </c>
      <c r="B364" s="84" t="s">
        <v>305</v>
      </c>
      <c r="C364" s="78">
        <f>VLOOKUP(GroupVertices[[#This Row],[Vertex]],Vertices[],MATCH("ID",Vertices[[#Headers],[Vertex]:[Vertex Content Word Count]],0),FALSE)</f>
        <v>132</v>
      </c>
    </row>
    <row r="365" spans="1:3" ht="15">
      <c r="A365" s="78" t="s">
        <v>4635</v>
      </c>
      <c r="B365" s="84" t="s">
        <v>317</v>
      </c>
      <c r="C365" s="78">
        <f>VLOOKUP(GroupVertices[[#This Row],[Vertex]],Vertices[],MATCH("ID",Vertices[[#Headers],[Vertex]:[Vertex Content Word Count]],0),FALSE)</f>
        <v>156</v>
      </c>
    </row>
    <row r="366" spans="1:3" ht="15">
      <c r="A366" s="78" t="s">
        <v>4635</v>
      </c>
      <c r="B366" s="84" t="s">
        <v>316</v>
      </c>
      <c r="C366" s="78">
        <f>VLOOKUP(GroupVertices[[#This Row],[Vertex]],Vertices[],MATCH("ID",Vertices[[#Headers],[Vertex]:[Vertex Content Word Count]],0),FALSE)</f>
        <v>155</v>
      </c>
    </row>
    <row r="367" spans="1:3" ht="15">
      <c r="A367" s="78" t="s">
        <v>4635</v>
      </c>
      <c r="B367" s="84" t="s">
        <v>315</v>
      </c>
      <c r="C367" s="78">
        <f>VLOOKUP(GroupVertices[[#This Row],[Vertex]],Vertices[],MATCH("ID",Vertices[[#Headers],[Vertex]:[Vertex Content Word Count]],0),FALSE)</f>
        <v>154</v>
      </c>
    </row>
    <row r="368" spans="1:3" ht="15">
      <c r="A368" s="78" t="s">
        <v>4636</v>
      </c>
      <c r="B368" s="84" t="s">
        <v>308</v>
      </c>
      <c r="C368" s="78">
        <f>VLOOKUP(GroupVertices[[#This Row],[Vertex]],Vertices[],MATCH("ID",Vertices[[#Headers],[Vertex]:[Vertex Content Word Count]],0),FALSE)</f>
        <v>136</v>
      </c>
    </row>
    <row r="369" spans="1:3" ht="15">
      <c r="A369" s="78" t="s">
        <v>4636</v>
      </c>
      <c r="B369" s="84" t="s">
        <v>567</v>
      </c>
      <c r="C369" s="78">
        <f>VLOOKUP(GroupVertices[[#This Row],[Vertex]],Vertices[],MATCH("ID",Vertices[[#Headers],[Vertex]:[Vertex Content Word Count]],0),FALSE)</f>
        <v>138</v>
      </c>
    </row>
    <row r="370" spans="1:3" ht="15">
      <c r="A370" s="78" t="s">
        <v>4636</v>
      </c>
      <c r="B370" s="84" t="s">
        <v>566</v>
      </c>
      <c r="C370" s="78">
        <f>VLOOKUP(GroupVertices[[#This Row],[Vertex]],Vertices[],MATCH("ID",Vertices[[#Headers],[Vertex]:[Vertex Content Word Count]],0),FALSE)</f>
        <v>137</v>
      </c>
    </row>
    <row r="371" spans="1:3" ht="15">
      <c r="A371" s="78" t="s">
        <v>4637</v>
      </c>
      <c r="B371" s="84" t="s">
        <v>300</v>
      </c>
      <c r="C371" s="78">
        <f>VLOOKUP(GroupVertices[[#This Row],[Vertex]],Vertices[],MATCH("ID",Vertices[[#Headers],[Vertex]:[Vertex Content Word Count]],0),FALSE)</f>
        <v>127</v>
      </c>
    </row>
    <row r="372" spans="1:3" ht="15">
      <c r="A372" s="78" t="s">
        <v>4637</v>
      </c>
      <c r="B372" s="84" t="s">
        <v>299</v>
      </c>
      <c r="C372" s="78">
        <f>VLOOKUP(GroupVertices[[#This Row],[Vertex]],Vertices[],MATCH("ID",Vertices[[#Headers],[Vertex]:[Vertex Content Word Count]],0),FALSE)</f>
        <v>125</v>
      </c>
    </row>
    <row r="373" spans="1:3" ht="15">
      <c r="A373" s="78" t="s">
        <v>4637</v>
      </c>
      <c r="B373" s="84" t="s">
        <v>565</v>
      </c>
      <c r="C373" s="78">
        <f>VLOOKUP(GroupVertices[[#This Row],[Vertex]],Vertices[],MATCH("ID",Vertices[[#Headers],[Vertex]:[Vertex Content Word Count]],0),FALSE)</f>
        <v>126</v>
      </c>
    </row>
    <row r="374" spans="1:3" ht="15">
      <c r="A374" s="78" t="s">
        <v>4638</v>
      </c>
      <c r="B374" s="84" t="s">
        <v>298</v>
      </c>
      <c r="C374" s="78">
        <f>VLOOKUP(GroupVertices[[#This Row],[Vertex]],Vertices[],MATCH("ID",Vertices[[#Headers],[Vertex]:[Vertex Content Word Count]],0),FALSE)</f>
        <v>124</v>
      </c>
    </row>
    <row r="375" spans="1:3" ht="15">
      <c r="A375" s="78" t="s">
        <v>4638</v>
      </c>
      <c r="B375" s="84" t="s">
        <v>297</v>
      </c>
      <c r="C375" s="78">
        <f>VLOOKUP(GroupVertices[[#This Row],[Vertex]],Vertices[],MATCH("ID",Vertices[[#Headers],[Vertex]:[Vertex Content Word Count]],0),FALSE)</f>
        <v>123</v>
      </c>
    </row>
    <row r="376" spans="1:3" ht="15">
      <c r="A376" s="78" t="s">
        <v>4638</v>
      </c>
      <c r="B376" s="84" t="s">
        <v>296</v>
      </c>
      <c r="C376" s="78">
        <f>VLOOKUP(GroupVertices[[#This Row],[Vertex]],Vertices[],MATCH("ID",Vertices[[#Headers],[Vertex]:[Vertex Content Word Count]],0),FALSE)</f>
        <v>122</v>
      </c>
    </row>
    <row r="377" spans="1:3" ht="15">
      <c r="A377" s="78" t="s">
        <v>4639</v>
      </c>
      <c r="B377" s="84" t="s">
        <v>278</v>
      </c>
      <c r="C377" s="78">
        <f>VLOOKUP(GroupVertices[[#This Row],[Vertex]],Vertices[],MATCH("ID",Vertices[[#Headers],[Vertex]:[Vertex Content Word Count]],0),FALSE)</f>
        <v>103</v>
      </c>
    </row>
    <row r="378" spans="1:3" ht="15">
      <c r="A378" s="78" t="s">
        <v>4639</v>
      </c>
      <c r="B378" s="84" t="s">
        <v>212</v>
      </c>
      <c r="C378" s="78">
        <f>VLOOKUP(GroupVertices[[#This Row],[Vertex]],Vertices[],MATCH("ID",Vertices[[#Headers],[Vertex]:[Vertex Content Word Count]],0),FALSE)</f>
        <v>3</v>
      </c>
    </row>
    <row r="379" spans="1:3" ht="15">
      <c r="A379" s="78" t="s">
        <v>4639</v>
      </c>
      <c r="B379" s="84" t="s">
        <v>531</v>
      </c>
      <c r="C379" s="78">
        <f>VLOOKUP(GroupVertices[[#This Row],[Vertex]],Vertices[],MATCH("ID",Vertices[[#Headers],[Vertex]:[Vertex Content Word Count]],0),FALSE)</f>
        <v>4</v>
      </c>
    </row>
    <row r="380" spans="1:3" ht="15">
      <c r="A380" s="78" t="s">
        <v>4640</v>
      </c>
      <c r="B380" s="84" t="s">
        <v>243</v>
      </c>
      <c r="C380" s="78">
        <f>VLOOKUP(GroupVertices[[#This Row],[Vertex]],Vertices[],MATCH("ID",Vertices[[#Headers],[Vertex]:[Vertex Content Word Count]],0),FALSE)</f>
        <v>57</v>
      </c>
    </row>
    <row r="381" spans="1:3" ht="15">
      <c r="A381" s="78" t="s">
        <v>4640</v>
      </c>
      <c r="B381" s="84" t="s">
        <v>242</v>
      </c>
      <c r="C381" s="78">
        <f>VLOOKUP(GroupVertices[[#This Row],[Vertex]],Vertices[],MATCH("ID",Vertices[[#Headers],[Vertex]:[Vertex Content Word Count]],0),FALSE)</f>
        <v>55</v>
      </c>
    </row>
    <row r="382" spans="1:3" ht="15">
      <c r="A382" s="78" t="s">
        <v>4640</v>
      </c>
      <c r="B382" s="84" t="s">
        <v>553</v>
      </c>
      <c r="C382" s="78">
        <f>VLOOKUP(GroupVertices[[#This Row],[Vertex]],Vertices[],MATCH("ID",Vertices[[#Headers],[Vertex]:[Vertex Content Word Count]],0),FALSE)</f>
        <v>56</v>
      </c>
    </row>
    <row r="383" spans="1:3" ht="15">
      <c r="A383" s="78" t="s">
        <v>4641</v>
      </c>
      <c r="B383" s="84" t="s">
        <v>240</v>
      </c>
      <c r="C383" s="78">
        <f>VLOOKUP(GroupVertices[[#This Row],[Vertex]],Vertices[],MATCH("ID",Vertices[[#Headers],[Vertex]:[Vertex Content Word Count]],0),FALSE)</f>
        <v>47</v>
      </c>
    </row>
    <row r="384" spans="1:3" ht="15">
      <c r="A384" s="78" t="s">
        <v>4641</v>
      </c>
      <c r="B384" s="84" t="s">
        <v>548</v>
      </c>
      <c r="C384" s="78">
        <f>VLOOKUP(GroupVertices[[#This Row],[Vertex]],Vertices[],MATCH("ID",Vertices[[#Headers],[Vertex]:[Vertex Content Word Count]],0),FALSE)</f>
        <v>49</v>
      </c>
    </row>
    <row r="385" spans="1:3" ht="15">
      <c r="A385" s="78" t="s">
        <v>4641</v>
      </c>
      <c r="B385" s="84" t="s">
        <v>547</v>
      </c>
      <c r="C385" s="78">
        <f>VLOOKUP(GroupVertices[[#This Row],[Vertex]],Vertices[],MATCH("ID",Vertices[[#Headers],[Vertex]:[Vertex Content Word Count]],0),FALSE)</f>
        <v>48</v>
      </c>
    </row>
    <row r="386" spans="1:3" ht="15">
      <c r="A386" s="78" t="s">
        <v>4642</v>
      </c>
      <c r="B386" s="84" t="s">
        <v>239</v>
      </c>
      <c r="C386" s="78">
        <f>VLOOKUP(GroupVertices[[#This Row],[Vertex]],Vertices[],MATCH("ID",Vertices[[#Headers],[Vertex]:[Vertex Content Word Count]],0),FALSE)</f>
        <v>46</v>
      </c>
    </row>
    <row r="387" spans="1:3" ht="15">
      <c r="A387" s="78" t="s">
        <v>4642</v>
      </c>
      <c r="B387" s="84" t="s">
        <v>238</v>
      </c>
      <c r="C387" s="78">
        <f>VLOOKUP(GroupVertices[[#This Row],[Vertex]],Vertices[],MATCH("ID",Vertices[[#Headers],[Vertex]:[Vertex Content Word Count]],0),FALSE)</f>
        <v>44</v>
      </c>
    </row>
    <row r="388" spans="1:3" ht="15">
      <c r="A388" s="78" t="s">
        <v>4642</v>
      </c>
      <c r="B388" s="84" t="s">
        <v>546</v>
      </c>
      <c r="C388" s="78">
        <f>VLOOKUP(GroupVertices[[#This Row],[Vertex]],Vertices[],MATCH("ID",Vertices[[#Headers],[Vertex]:[Vertex Content Word Count]],0),FALSE)</f>
        <v>45</v>
      </c>
    </row>
    <row r="389" spans="1:3" ht="15">
      <c r="A389" s="78" t="s">
        <v>4643</v>
      </c>
      <c r="B389" s="84" t="s">
        <v>236</v>
      </c>
      <c r="C389" s="78">
        <f>VLOOKUP(GroupVertices[[#This Row],[Vertex]],Vertices[],MATCH("ID",Vertices[[#Headers],[Vertex]:[Vertex Content Word Count]],0),FALSE)</f>
        <v>40</v>
      </c>
    </row>
    <row r="390" spans="1:3" ht="15">
      <c r="A390" s="78" t="s">
        <v>4643</v>
      </c>
      <c r="B390" s="84" t="s">
        <v>545</v>
      </c>
      <c r="C390" s="78">
        <f>VLOOKUP(GroupVertices[[#This Row],[Vertex]],Vertices[],MATCH("ID",Vertices[[#Headers],[Vertex]:[Vertex Content Word Count]],0),FALSE)</f>
        <v>42</v>
      </c>
    </row>
    <row r="391" spans="1:3" ht="15">
      <c r="A391" s="78" t="s">
        <v>4643</v>
      </c>
      <c r="B391" s="84" t="s">
        <v>544</v>
      </c>
      <c r="C391" s="78">
        <f>VLOOKUP(GroupVertices[[#This Row],[Vertex]],Vertices[],MATCH("ID",Vertices[[#Headers],[Vertex]:[Vertex Content Word Count]],0),FALSE)</f>
        <v>41</v>
      </c>
    </row>
    <row r="392" spans="1:3" ht="15">
      <c r="A392" s="78" t="s">
        <v>4644</v>
      </c>
      <c r="B392" s="84" t="s">
        <v>382</v>
      </c>
      <c r="C392" s="78">
        <f>VLOOKUP(GroupVertices[[#This Row],[Vertex]],Vertices[],MATCH("ID",Vertices[[#Headers],[Vertex]:[Vertex Content Word Count]],0),FALSE)</f>
        <v>284</v>
      </c>
    </row>
    <row r="393" spans="1:3" ht="15">
      <c r="A393" s="78" t="s">
        <v>4644</v>
      </c>
      <c r="B393" s="84" t="s">
        <v>641</v>
      </c>
      <c r="C393" s="78">
        <f>VLOOKUP(GroupVertices[[#This Row],[Vertex]],Vertices[],MATCH("ID",Vertices[[#Headers],[Vertex]:[Vertex Content Word Count]],0),FALSE)</f>
        <v>285</v>
      </c>
    </row>
    <row r="394" spans="1:3" ht="15">
      <c r="A394" s="78" t="s">
        <v>4645</v>
      </c>
      <c r="B394" s="84" t="s">
        <v>354</v>
      </c>
      <c r="C394" s="78">
        <f>VLOOKUP(GroupVertices[[#This Row],[Vertex]],Vertices[],MATCH("ID",Vertices[[#Headers],[Vertex]:[Vertex Content Word Count]],0),FALSE)</f>
        <v>252</v>
      </c>
    </row>
    <row r="395" spans="1:3" ht="15">
      <c r="A395" s="78" t="s">
        <v>4645</v>
      </c>
      <c r="B395" s="84" t="s">
        <v>637</v>
      </c>
      <c r="C395" s="78">
        <f>VLOOKUP(GroupVertices[[#This Row],[Vertex]],Vertices[],MATCH("ID",Vertices[[#Headers],[Vertex]:[Vertex Content Word Count]],0),FALSE)</f>
        <v>253</v>
      </c>
    </row>
    <row r="396" spans="1:3" ht="15">
      <c r="A396" s="78" t="s">
        <v>4646</v>
      </c>
      <c r="B396" s="84" t="s">
        <v>346</v>
      </c>
      <c r="C396" s="78">
        <f>VLOOKUP(GroupVertices[[#This Row],[Vertex]],Vertices[],MATCH("ID",Vertices[[#Headers],[Vertex]:[Vertex Content Word Count]],0),FALSE)</f>
        <v>234</v>
      </c>
    </row>
    <row r="397" spans="1:3" ht="15">
      <c r="A397" s="78" t="s">
        <v>4646</v>
      </c>
      <c r="B397" s="84" t="s">
        <v>345</v>
      </c>
      <c r="C397" s="78">
        <f>VLOOKUP(GroupVertices[[#This Row],[Vertex]],Vertices[],MATCH("ID",Vertices[[#Headers],[Vertex]:[Vertex Content Word Count]],0),FALSE)</f>
        <v>233</v>
      </c>
    </row>
    <row r="398" spans="1:3" ht="15">
      <c r="A398" s="78" t="s">
        <v>4647</v>
      </c>
      <c r="B398" s="84" t="s">
        <v>342</v>
      </c>
      <c r="C398" s="78">
        <f>VLOOKUP(GroupVertices[[#This Row],[Vertex]],Vertices[],MATCH("ID",Vertices[[#Headers],[Vertex]:[Vertex Content Word Count]],0),FALSE)</f>
        <v>228</v>
      </c>
    </row>
    <row r="399" spans="1:3" ht="15">
      <c r="A399" s="78" t="s">
        <v>4647</v>
      </c>
      <c r="B399" s="84" t="s">
        <v>625</v>
      </c>
      <c r="C399" s="78">
        <f>VLOOKUP(GroupVertices[[#This Row],[Vertex]],Vertices[],MATCH("ID",Vertices[[#Headers],[Vertex]:[Vertex Content Word Count]],0),FALSE)</f>
        <v>229</v>
      </c>
    </row>
    <row r="400" spans="1:3" ht="15">
      <c r="A400" s="78" t="s">
        <v>4648</v>
      </c>
      <c r="B400" s="84" t="s">
        <v>341</v>
      </c>
      <c r="C400" s="78">
        <f>VLOOKUP(GroupVertices[[#This Row],[Vertex]],Vertices[],MATCH("ID",Vertices[[#Headers],[Vertex]:[Vertex Content Word Count]],0),FALSE)</f>
        <v>226</v>
      </c>
    </row>
    <row r="401" spans="1:3" ht="15">
      <c r="A401" s="78" t="s">
        <v>4648</v>
      </c>
      <c r="B401" s="84" t="s">
        <v>624</v>
      </c>
      <c r="C401" s="78">
        <f>VLOOKUP(GroupVertices[[#This Row],[Vertex]],Vertices[],MATCH("ID",Vertices[[#Headers],[Vertex]:[Vertex Content Word Count]],0),FALSE)</f>
        <v>227</v>
      </c>
    </row>
    <row r="402" spans="1:3" ht="15">
      <c r="A402" s="78" t="s">
        <v>4649</v>
      </c>
      <c r="B402" s="84" t="s">
        <v>336</v>
      </c>
      <c r="C402" s="78">
        <f>VLOOKUP(GroupVertices[[#This Row],[Vertex]],Vertices[],MATCH("ID",Vertices[[#Headers],[Vertex]:[Vertex Content Word Count]],0),FALSE)</f>
        <v>176</v>
      </c>
    </row>
    <row r="403" spans="1:3" ht="15">
      <c r="A403" s="78" t="s">
        <v>4649</v>
      </c>
      <c r="B403" s="84" t="s">
        <v>335</v>
      </c>
      <c r="C403" s="78">
        <f>VLOOKUP(GroupVertices[[#This Row],[Vertex]],Vertices[],MATCH("ID",Vertices[[#Headers],[Vertex]:[Vertex Content Word Count]],0),FALSE)</f>
        <v>175</v>
      </c>
    </row>
    <row r="404" spans="1:3" ht="15">
      <c r="A404" s="78" t="s">
        <v>4650</v>
      </c>
      <c r="B404" s="84" t="s">
        <v>324</v>
      </c>
      <c r="C404" s="78">
        <f>VLOOKUP(GroupVertices[[#This Row],[Vertex]],Vertices[],MATCH("ID",Vertices[[#Headers],[Vertex]:[Vertex Content Word Count]],0),FALSE)</f>
        <v>164</v>
      </c>
    </row>
    <row r="405" spans="1:3" ht="15">
      <c r="A405" s="78" t="s">
        <v>4650</v>
      </c>
      <c r="B405" s="84" t="s">
        <v>577</v>
      </c>
      <c r="C405" s="78">
        <f>VLOOKUP(GroupVertices[[#This Row],[Vertex]],Vertices[],MATCH("ID",Vertices[[#Headers],[Vertex]:[Vertex Content Word Count]],0),FALSE)</f>
        <v>165</v>
      </c>
    </row>
    <row r="406" spans="1:3" ht="15">
      <c r="A406" s="78" t="s">
        <v>4651</v>
      </c>
      <c r="B406" s="84" t="s">
        <v>313</v>
      </c>
      <c r="C406" s="78">
        <f>VLOOKUP(GroupVertices[[#This Row],[Vertex]],Vertices[],MATCH("ID",Vertices[[#Headers],[Vertex]:[Vertex Content Word Count]],0),FALSE)</f>
        <v>151</v>
      </c>
    </row>
    <row r="407" spans="1:3" ht="15">
      <c r="A407" s="78" t="s">
        <v>4651</v>
      </c>
      <c r="B407" s="84" t="s">
        <v>576</v>
      </c>
      <c r="C407" s="78">
        <f>VLOOKUP(GroupVertices[[#This Row],[Vertex]],Vertices[],MATCH("ID",Vertices[[#Headers],[Vertex]:[Vertex Content Word Count]],0),FALSE)</f>
        <v>152</v>
      </c>
    </row>
    <row r="408" spans="1:3" ht="15">
      <c r="A408" s="78" t="s">
        <v>4652</v>
      </c>
      <c r="B408" s="84" t="s">
        <v>310</v>
      </c>
      <c r="C408" s="78">
        <f>VLOOKUP(GroupVertices[[#This Row],[Vertex]],Vertices[],MATCH("ID",Vertices[[#Headers],[Vertex]:[Vertex Content Word Count]],0),FALSE)</f>
        <v>147</v>
      </c>
    </row>
    <row r="409" spans="1:3" ht="15">
      <c r="A409" s="78" t="s">
        <v>4652</v>
      </c>
      <c r="B409" s="84" t="s">
        <v>575</v>
      </c>
      <c r="C409" s="78">
        <f>VLOOKUP(GroupVertices[[#This Row],[Vertex]],Vertices[],MATCH("ID",Vertices[[#Headers],[Vertex]:[Vertex Content Word Count]],0),FALSE)</f>
        <v>148</v>
      </c>
    </row>
    <row r="410" spans="1:3" ht="15">
      <c r="A410" s="78" t="s">
        <v>4653</v>
      </c>
      <c r="B410" s="84" t="s">
        <v>307</v>
      </c>
      <c r="C410" s="78">
        <f>VLOOKUP(GroupVertices[[#This Row],[Vertex]],Vertices[],MATCH("ID",Vertices[[#Headers],[Vertex]:[Vertex Content Word Count]],0),FALSE)</f>
        <v>135</v>
      </c>
    </row>
    <row r="411" spans="1:3" ht="15">
      <c r="A411" s="78" t="s">
        <v>4653</v>
      </c>
      <c r="B411" s="84" t="s">
        <v>306</v>
      </c>
      <c r="C411" s="78">
        <f>VLOOKUP(GroupVertices[[#This Row],[Vertex]],Vertices[],MATCH("ID",Vertices[[#Headers],[Vertex]:[Vertex Content Word Count]],0),FALSE)</f>
        <v>134</v>
      </c>
    </row>
    <row r="412" spans="1:3" ht="15">
      <c r="A412" s="78" t="s">
        <v>4654</v>
      </c>
      <c r="B412" s="84" t="s">
        <v>302</v>
      </c>
      <c r="C412" s="78">
        <f>VLOOKUP(GroupVertices[[#This Row],[Vertex]],Vertices[],MATCH("ID",Vertices[[#Headers],[Vertex]:[Vertex Content Word Count]],0),FALSE)</f>
        <v>129</v>
      </c>
    </row>
    <row r="413" spans="1:3" ht="15">
      <c r="A413" s="78" t="s">
        <v>4654</v>
      </c>
      <c r="B413" s="84" t="s">
        <v>301</v>
      </c>
      <c r="C413" s="78">
        <f>VLOOKUP(GroupVertices[[#This Row],[Vertex]],Vertices[],MATCH("ID",Vertices[[#Headers],[Vertex]:[Vertex Content Word Count]],0),FALSE)</f>
        <v>128</v>
      </c>
    </row>
    <row r="414" spans="1:3" ht="15">
      <c r="A414" s="78" t="s">
        <v>4655</v>
      </c>
      <c r="B414" s="84" t="s">
        <v>295</v>
      </c>
      <c r="C414" s="78">
        <f>VLOOKUP(GroupVertices[[#This Row],[Vertex]],Vertices[],MATCH("ID",Vertices[[#Headers],[Vertex]:[Vertex Content Word Count]],0),FALSE)</f>
        <v>121</v>
      </c>
    </row>
    <row r="415" spans="1:3" ht="15">
      <c r="A415" s="78" t="s">
        <v>4655</v>
      </c>
      <c r="B415" s="84" t="s">
        <v>294</v>
      </c>
      <c r="C415" s="78">
        <f>VLOOKUP(GroupVertices[[#This Row],[Vertex]],Vertices[],MATCH("ID",Vertices[[#Headers],[Vertex]:[Vertex Content Word Count]],0),FALSE)</f>
        <v>120</v>
      </c>
    </row>
    <row r="416" spans="1:3" ht="15">
      <c r="A416" s="78" t="s">
        <v>4656</v>
      </c>
      <c r="B416" s="84" t="s">
        <v>292</v>
      </c>
      <c r="C416" s="78">
        <f>VLOOKUP(GroupVertices[[#This Row],[Vertex]],Vertices[],MATCH("ID",Vertices[[#Headers],[Vertex]:[Vertex Content Word Count]],0),FALSE)</f>
        <v>118</v>
      </c>
    </row>
    <row r="417" spans="1:3" ht="15">
      <c r="A417" s="78" t="s">
        <v>4656</v>
      </c>
      <c r="B417" s="84" t="s">
        <v>291</v>
      </c>
      <c r="C417" s="78">
        <f>VLOOKUP(GroupVertices[[#This Row],[Vertex]],Vertices[],MATCH("ID",Vertices[[#Headers],[Vertex]:[Vertex Content Word Count]],0),FALSE)</f>
        <v>117</v>
      </c>
    </row>
    <row r="418" spans="1:3" ht="15">
      <c r="A418" s="78" t="s">
        <v>4657</v>
      </c>
      <c r="B418" s="84" t="s">
        <v>290</v>
      </c>
      <c r="C418" s="78">
        <f>VLOOKUP(GroupVertices[[#This Row],[Vertex]],Vertices[],MATCH("ID",Vertices[[#Headers],[Vertex]:[Vertex Content Word Count]],0),FALSE)</f>
        <v>115</v>
      </c>
    </row>
    <row r="419" spans="1:3" ht="15">
      <c r="A419" s="78" t="s">
        <v>4657</v>
      </c>
      <c r="B419" s="84" t="s">
        <v>564</v>
      </c>
      <c r="C419" s="78">
        <f>VLOOKUP(GroupVertices[[#This Row],[Vertex]],Vertices[],MATCH("ID",Vertices[[#Headers],[Vertex]:[Vertex Content Word Count]],0),FALSE)</f>
        <v>116</v>
      </c>
    </row>
    <row r="420" spans="1:3" ht="15">
      <c r="A420" s="78" t="s">
        <v>4658</v>
      </c>
      <c r="B420" s="84" t="s">
        <v>280</v>
      </c>
      <c r="C420" s="78">
        <f>VLOOKUP(GroupVertices[[#This Row],[Vertex]],Vertices[],MATCH("ID",Vertices[[#Headers],[Vertex]:[Vertex Content Word Count]],0),FALSE)</f>
        <v>106</v>
      </c>
    </row>
    <row r="421" spans="1:3" ht="15">
      <c r="A421" s="78" t="s">
        <v>4658</v>
      </c>
      <c r="B421" s="84" t="s">
        <v>563</v>
      </c>
      <c r="C421" s="78">
        <f>VLOOKUP(GroupVertices[[#This Row],[Vertex]],Vertices[],MATCH("ID",Vertices[[#Headers],[Vertex]:[Vertex Content Word Count]],0),FALSE)</f>
        <v>107</v>
      </c>
    </row>
    <row r="422" spans="1:3" ht="15">
      <c r="A422" s="78" t="s">
        <v>4659</v>
      </c>
      <c r="B422" s="84" t="s">
        <v>279</v>
      </c>
      <c r="C422" s="78">
        <f>VLOOKUP(GroupVertices[[#This Row],[Vertex]],Vertices[],MATCH("ID",Vertices[[#Headers],[Vertex]:[Vertex Content Word Count]],0),FALSE)</f>
        <v>104</v>
      </c>
    </row>
    <row r="423" spans="1:3" ht="15">
      <c r="A423" s="78" t="s">
        <v>4659</v>
      </c>
      <c r="B423" s="84" t="s">
        <v>562</v>
      </c>
      <c r="C423" s="78">
        <f>VLOOKUP(GroupVertices[[#This Row],[Vertex]],Vertices[],MATCH("ID",Vertices[[#Headers],[Vertex]:[Vertex Content Word Count]],0),FALSE)</f>
        <v>105</v>
      </c>
    </row>
    <row r="424" spans="1:3" ht="15">
      <c r="A424" s="78" t="s">
        <v>4660</v>
      </c>
      <c r="B424" s="84" t="s">
        <v>276</v>
      </c>
      <c r="C424" s="78">
        <f>VLOOKUP(GroupVertices[[#This Row],[Vertex]],Vertices[],MATCH("ID",Vertices[[#Headers],[Vertex]:[Vertex Content Word Count]],0),FALSE)</f>
        <v>100</v>
      </c>
    </row>
    <row r="425" spans="1:3" ht="15">
      <c r="A425" s="78" t="s">
        <v>4660</v>
      </c>
      <c r="B425" s="84" t="s">
        <v>561</v>
      </c>
      <c r="C425" s="78">
        <f>VLOOKUP(GroupVertices[[#This Row],[Vertex]],Vertices[],MATCH("ID",Vertices[[#Headers],[Vertex]:[Vertex Content Word Count]],0),FALSE)</f>
        <v>101</v>
      </c>
    </row>
    <row r="426" spans="1:3" ht="15">
      <c r="A426" s="78" t="s">
        <v>4661</v>
      </c>
      <c r="B426" s="84" t="s">
        <v>275</v>
      </c>
      <c r="C426" s="78">
        <f>VLOOKUP(GroupVertices[[#This Row],[Vertex]],Vertices[],MATCH("ID",Vertices[[#Headers],[Vertex]:[Vertex Content Word Count]],0),FALSE)</f>
        <v>98</v>
      </c>
    </row>
    <row r="427" spans="1:3" ht="15">
      <c r="A427" s="78" t="s">
        <v>4661</v>
      </c>
      <c r="B427" s="84" t="s">
        <v>560</v>
      </c>
      <c r="C427" s="78">
        <f>VLOOKUP(GroupVertices[[#This Row],[Vertex]],Vertices[],MATCH("ID",Vertices[[#Headers],[Vertex]:[Vertex Content Word Count]],0),FALSE)</f>
        <v>99</v>
      </c>
    </row>
    <row r="428" spans="1:3" ht="15">
      <c r="A428" s="78" t="s">
        <v>4662</v>
      </c>
      <c r="B428" s="84" t="s">
        <v>256</v>
      </c>
      <c r="C428" s="78">
        <f>VLOOKUP(GroupVertices[[#This Row],[Vertex]],Vertices[],MATCH("ID",Vertices[[#Headers],[Vertex]:[Vertex Content Word Count]],0),FALSE)</f>
        <v>73</v>
      </c>
    </row>
    <row r="429" spans="1:3" ht="15">
      <c r="A429" s="78" t="s">
        <v>4662</v>
      </c>
      <c r="B429" s="84" t="s">
        <v>555</v>
      </c>
      <c r="C429" s="78">
        <f>VLOOKUP(GroupVertices[[#This Row],[Vertex]],Vertices[],MATCH("ID",Vertices[[#Headers],[Vertex]:[Vertex Content Word Count]],0),FALSE)</f>
        <v>74</v>
      </c>
    </row>
    <row r="430" spans="1:3" ht="15">
      <c r="A430" s="78" t="s">
        <v>4663</v>
      </c>
      <c r="B430" s="84" t="s">
        <v>244</v>
      </c>
      <c r="C430" s="78">
        <f>VLOOKUP(GroupVertices[[#This Row],[Vertex]],Vertices[],MATCH("ID",Vertices[[#Headers],[Vertex]:[Vertex Content Word Count]],0),FALSE)</f>
        <v>58</v>
      </c>
    </row>
    <row r="431" spans="1:3" ht="15">
      <c r="A431" s="78" t="s">
        <v>4663</v>
      </c>
      <c r="B431" s="84" t="s">
        <v>554</v>
      </c>
      <c r="C431" s="78">
        <f>VLOOKUP(GroupVertices[[#This Row],[Vertex]],Vertices[],MATCH("ID",Vertices[[#Headers],[Vertex]:[Vertex Content Word Count]],0),FALSE)</f>
        <v>59</v>
      </c>
    </row>
    <row r="432" spans="1:3" ht="15">
      <c r="A432" s="78" t="s">
        <v>4664</v>
      </c>
      <c r="B432" s="84" t="s">
        <v>235</v>
      </c>
      <c r="C432" s="78">
        <f>VLOOKUP(GroupVertices[[#This Row],[Vertex]],Vertices[],MATCH("ID",Vertices[[#Headers],[Vertex]:[Vertex Content Word Count]],0),FALSE)</f>
        <v>38</v>
      </c>
    </row>
    <row r="433" spans="1:3" ht="15">
      <c r="A433" s="78" t="s">
        <v>4664</v>
      </c>
      <c r="B433" s="84" t="s">
        <v>543</v>
      </c>
      <c r="C433" s="78">
        <f>VLOOKUP(GroupVertices[[#This Row],[Vertex]],Vertices[],MATCH("ID",Vertices[[#Headers],[Vertex]:[Vertex Content Word Count]],0),FALSE)</f>
        <v>39</v>
      </c>
    </row>
    <row r="434" spans="1:3" ht="15">
      <c r="A434" s="78" t="s">
        <v>4665</v>
      </c>
      <c r="B434" s="84" t="s">
        <v>232</v>
      </c>
      <c r="C434" s="78">
        <f>VLOOKUP(GroupVertices[[#This Row],[Vertex]],Vertices[],MATCH("ID",Vertices[[#Headers],[Vertex]:[Vertex Content Word Count]],0),FALSE)</f>
        <v>29</v>
      </c>
    </row>
    <row r="435" spans="1:3" ht="15">
      <c r="A435" s="78" t="s">
        <v>4665</v>
      </c>
      <c r="B435" s="84" t="s">
        <v>231</v>
      </c>
      <c r="C435"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4684</v>
      </c>
      <c r="B2" s="34" t="s">
        <v>4572</v>
      </c>
      <c r="D2" s="31">
        <f>MIN(Vertices[Degree])</f>
        <v>0</v>
      </c>
      <c r="E2" s="3">
        <f>COUNTIF(Vertices[Degree],"&gt;= "&amp;D2)-COUNTIF(Vertices[Degree],"&gt;="&amp;D3)</f>
        <v>0</v>
      </c>
      <c r="F2" s="37">
        <f>MIN(Vertices[In-Degree])</f>
        <v>0</v>
      </c>
      <c r="G2" s="38">
        <f>COUNTIF(Vertices[In-Degree],"&gt;= "&amp;F2)-COUNTIF(Vertices[In-Degree],"&gt;="&amp;F3)</f>
        <v>387</v>
      </c>
      <c r="H2" s="37">
        <f>MIN(Vertices[Out-Degree])</f>
        <v>0</v>
      </c>
      <c r="I2" s="38">
        <f>COUNTIF(Vertices[Out-Degree],"&gt;= "&amp;H2)-COUNTIF(Vertices[Out-Degree],"&gt;="&amp;H3)</f>
        <v>115</v>
      </c>
      <c r="J2" s="37">
        <f>MIN(Vertices[Betweenness Centrality])</f>
        <v>0</v>
      </c>
      <c r="K2" s="38">
        <f>COUNTIF(Vertices[Betweenness Centrality],"&gt;= "&amp;J2)-COUNTIF(Vertices[Betweenness Centrality],"&gt;="&amp;J3)</f>
        <v>423</v>
      </c>
      <c r="L2" s="37">
        <f>MIN(Vertices[Closeness Centrality])</f>
        <v>0</v>
      </c>
      <c r="M2" s="38">
        <f>COUNTIF(Vertices[Closeness Centrality],"&gt;= "&amp;L2)-COUNTIF(Vertices[Closeness Centrality],"&gt;="&amp;L3)</f>
        <v>248</v>
      </c>
      <c r="N2" s="37">
        <f>MIN(Vertices[Eigenvector Centrality])</f>
        <v>0</v>
      </c>
      <c r="O2" s="38">
        <f>COUNTIF(Vertices[Eigenvector Centrality],"&gt;= "&amp;N2)-COUNTIF(Vertices[Eigenvector Centrality],"&gt;="&amp;N3)</f>
        <v>346</v>
      </c>
      <c r="P2" s="37">
        <f>MIN(Vertices[PageRank])</f>
        <v>0.402869</v>
      </c>
      <c r="Q2" s="38">
        <f>COUNTIF(Vertices[PageRank],"&gt;= "&amp;P2)-COUNTIF(Vertices[PageRank],"&gt;="&amp;P3)</f>
        <v>330</v>
      </c>
      <c r="R2" s="37">
        <f>MIN(Vertices[Clustering Coefficient])</f>
        <v>0</v>
      </c>
      <c r="S2" s="43">
        <f>COUNTIF(Vertices[Clustering Coefficient],"&gt;= "&amp;R2)-COUNTIF(Vertices[Clustering Coefficient],"&gt;="&amp;R3)</f>
        <v>306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1.5636363636363637</v>
      </c>
      <c r="G3" s="40">
        <f>COUNTIF(Vertices[In-Degree],"&gt;= "&amp;F3)-COUNTIF(Vertices[In-Degree],"&gt;="&amp;F4)</f>
        <v>34</v>
      </c>
      <c r="H3" s="39">
        <f aca="true" t="shared" si="3" ref="H3:H26">H2+($H$57-$H$2)/BinDivisor</f>
        <v>0.8363636363636363</v>
      </c>
      <c r="I3" s="40">
        <f>COUNTIF(Vertices[Out-Degree],"&gt;= "&amp;H3)-COUNTIF(Vertices[Out-Degree],"&gt;="&amp;H4)</f>
        <v>203</v>
      </c>
      <c r="J3" s="39">
        <f aca="true" t="shared" si="4" ref="J3:J26">J2+($J$57-$J$2)/BinDivisor</f>
        <v>331.9030303090909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4</v>
      </c>
      <c r="N3" s="39">
        <f aca="true" t="shared" si="6" ref="N3:N26">N2+($N$57-$N$2)/BinDivisor</f>
        <v>0.0012117818181818182</v>
      </c>
      <c r="O3" s="40">
        <f>COUNTIF(Vertices[Eigenvector Centrality],"&gt;= "&amp;N3)-COUNTIF(Vertices[Eigenvector Centrality],"&gt;="&amp;N4)</f>
        <v>0</v>
      </c>
      <c r="P3" s="39">
        <f aca="true" t="shared" si="7" ref="P3:P26">P2+($P$57-$P$2)/BinDivisor</f>
        <v>0.9899819272727273</v>
      </c>
      <c r="Q3" s="40">
        <f>COUNTIF(Vertices[PageRank],"&gt;= "&amp;P3)-COUNTIF(Vertices[PageRank],"&gt;="&amp;P4)</f>
        <v>79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434</v>
      </c>
      <c r="D4" s="32">
        <f t="shared" si="1"/>
        <v>0</v>
      </c>
      <c r="E4" s="3">
        <f>COUNTIF(Vertices[Degree],"&gt;= "&amp;D4)-COUNTIF(Vertices[Degree],"&gt;="&amp;D5)</f>
        <v>0</v>
      </c>
      <c r="F4" s="37">
        <f t="shared" si="2"/>
        <v>3.1272727272727274</v>
      </c>
      <c r="G4" s="38">
        <f>COUNTIF(Vertices[In-Degree],"&gt;= "&amp;F4)-COUNTIF(Vertices[In-Degree],"&gt;="&amp;F5)</f>
        <v>2</v>
      </c>
      <c r="H4" s="37">
        <f t="shared" si="3"/>
        <v>1.6727272727272726</v>
      </c>
      <c r="I4" s="38">
        <f>COUNTIF(Vertices[Out-Degree],"&gt;= "&amp;H4)-COUNTIF(Vertices[Out-Degree],"&gt;="&amp;H5)</f>
        <v>98</v>
      </c>
      <c r="J4" s="37">
        <f t="shared" si="4"/>
        <v>663.8060606181818</v>
      </c>
      <c r="K4" s="38">
        <f>COUNTIF(Vertices[Betweenness Centrality],"&gt;= "&amp;J4)-COUNTIF(Vertices[Betweenness Centrality],"&gt;="&amp;J5)</f>
        <v>0</v>
      </c>
      <c r="L4" s="37">
        <f t="shared" si="5"/>
        <v>0.03636363636363636</v>
      </c>
      <c r="M4" s="38">
        <f>COUNTIF(Vertices[Closeness Centrality],"&gt;= "&amp;L4)-COUNTIF(Vertices[Closeness Centrality],"&gt;="&amp;L5)</f>
        <v>23</v>
      </c>
      <c r="N4" s="37">
        <f t="shared" si="6"/>
        <v>0.0024235636363636364</v>
      </c>
      <c r="O4" s="38">
        <f>COUNTIF(Vertices[Eigenvector Centrality],"&gt;= "&amp;N4)-COUNTIF(Vertices[Eigenvector Centrality],"&gt;="&amp;N5)</f>
        <v>0</v>
      </c>
      <c r="P4" s="37">
        <f t="shared" si="7"/>
        <v>1.5770948545454546</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4.690909090909091</v>
      </c>
      <c r="G5" s="40">
        <f>COUNTIF(Vertices[In-Degree],"&gt;= "&amp;F5)-COUNTIF(Vertices[In-Degree],"&gt;="&amp;F6)</f>
        <v>3</v>
      </c>
      <c r="H5" s="39">
        <f t="shared" si="3"/>
        <v>2.509090909090909</v>
      </c>
      <c r="I5" s="40">
        <f>COUNTIF(Vertices[Out-Degree],"&gt;= "&amp;H5)-COUNTIF(Vertices[Out-Degree],"&gt;="&amp;H6)</f>
        <v>9</v>
      </c>
      <c r="J5" s="39">
        <f t="shared" si="4"/>
        <v>995.7090909272728</v>
      </c>
      <c r="K5" s="40">
        <f>COUNTIF(Vertices[Betweenness Centrality],"&gt;= "&amp;J5)-COUNTIF(Vertices[Betweenness Centrality],"&gt;="&amp;J6)</f>
        <v>0</v>
      </c>
      <c r="L5" s="39">
        <f t="shared" si="5"/>
        <v>0.05454545454545454</v>
      </c>
      <c r="M5" s="40">
        <f>COUNTIF(Vertices[Closeness Centrality],"&gt;= "&amp;L5)-COUNTIF(Vertices[Closeness Centrality],"&gt;="&amp;L6)</f>
        <v>10</v>
      </c>
      <c r="N5" s="39">
        <f t="shared" si="6"/>
        <v>0.0036353454545454546</v>
      </c>
      <c r="O5" s="40">
        <f>COUNTIF(Vertices[Eigenvector Centrality],"&gt;= "&amp;N5)-COUNTIF(Vertices[Eigenvector Centrality],"&gt;="&amp;N6)</f>
        <v>0</v>
      </c>
      <c r="P5" s="39">
        <f t="shared" si="7"/>
        <v>2.164207781818182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515</v>
      </c>
      <c r="D6" s="32">
        <f t="shared" si="1"/>
        <v>0</v>
      </c>
      <c r="E6" s="3">
        <f>COUNTIF(Vertices[Degree],"&gt;= "&amp;D6)-COUNTIF(Vertices[Degree],"&gt;="&amp;D7)</f>
        <v>0</v>
      </c>
      <c r="F6" s="37">
        <f t="shared" si="2"/>
        <v>6.254545454545455</v>
      </c>
      <c r="G6" s="38">
        <f>COUNTIF(Vertices[In-Degree],"&gt;= "&amp;F6)-COUNTIF(Vertices[In-Degree],"&gt;="&amp;F7)</f>
        <v>1</v>
      </c>
      <c r="H6" s="37">
        <f t="shared" si="3"/>
        <v>3.3454545454545452</v>
      </c>
      <c r="I6" s="38">
        <f>COUNTIF(Vertices[Out-Degree],"&gt;= "&amp;H6)-COUNTIF(Vertices[Out-Degree],"&gt;="&amp;H7)</f>
        <v>4</v>
      </c>
      <c r="J6" s="37">
        <f t="shared" si="4"/>
        <v>1327.6121212363637</v>
      </c>
      <c r="K6" s="38">
        <f>COUNTIF(Vertices[Betweenness Centrality],"&gt;= "&amp;J6)-COUNTIF(Vertices[Betweenness Centrality],"&gt;="&amp;J7)</f>
        <v>0</v>
      </c>
      <c r="L6" s="37">
        <f t="shared" si="5"/>
        <v>0.07272727272727272</v>
      </c>
      <c r="M6" s="38">
        <f>COUNTIF(Vertices[Closeness Centrality],"&gt;= "&amp;L6)-COUNTIF(Vertices[Closeness Centrality],"&gt;="&amp;L7)</f>
        <v>21</v>
      </c>
      <c r="N6" s="37">
        <f t="shared" si="6"/>
        <v>0.004847127272727273</v>
      </c>
      <c r="O6" s="38">
        <f>COUNTIF(Vertices[Eigenvector Centrality],"&gt;= "&amp;N6)-COUNTIF(Vertices[Eigenvector Centrality],"&gt;="&amp;N7)</f>
        <v>3</v>
      </c>
      <c r="P6" s="37">
        <f t="shared" si="7"/>
        <v>2.7513207090909093</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22</v>
      </c>
      <c r="D7" s="32">
        <f t="shared" si="1"/>
        <v>0</v>
      </c>
      <c r="E7" s="3">
        <f>COUNTIF(Vertices[Degree],"&gt;= "&amp;D7)-COUNTIF(Vertices[Degree],"&gt;="&amp;D8)</f>
        <v>0</v>
      </c>
      <c r="F7" s="39">
        <f t="shared" si="2"/>
        <v>7.818181818181818</v>
      </c>
      <c r="G7" s="40">
        <f>COUNTIF(Vertices[In-Degree],"&gt;= "&amp;F7)-COUNTIF(Vertices[In-Degree],"&gt;="&amp;F8)</f>
        <v>0</v>
      </c>
      <c r="H7" s="39">
        <f t="shared" si="3"/>
        <v>4.181818181818182</v>
      </c>
      <c r="I7" s="40">
        <f>COUNTIF(Vertices[Out-Degree],"&gt;= "&amp;H7)-COUNTIF(Vertices[Out-Degree],"&gt;="&amp;H8)</f>
        <v>0</v>
      </c>
      <c r="J7" s="39">
        <f t="shared" si="4"/>
        <v>1659.5151515454545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0.0060589090909090905</v>
      </c>
      <c r="O7" s="40">
        <f>COUNTIF(Vertices[Eigenvector Centrality],"&gt;= "&amp;N7)-COUNTIF(Vertices[Eigenvector Centrality],"&gt;="&amp;N8)</f>
        <v>2</v>
      </c>
      <c r="P7" s="39">
        <f t="shared" si="7"/>
        <v>3.3384336363636367</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537</v>
      </c>
      <c r="D8" s="32">
        <f t="shared" si="1"/>
        <v>0</v>
      </c>
      <c r="E8" s="3">
        <f>COUNTIF(Vertices[Degree],"&gt;= "&amp;D8)-COUNTIF(Vertices[Degree],"&gt;="&amp;D9)</f>
        <v>0</v>
      </c>
      <c r="F8" s="37">
        <f t="shared" si="2"/>
        <v>9.381818181818183</v>
      </c>
      <c r="G8" s="38">
        <f>COUNTIF(Vertices[In-Degree],"&gt;= "&amp;F8)-COUNTIF(Vertices[In-Degree],"&gt;="&amp;F9)</f>
        <v>1</v>
      </c>
      <c r="H8" s="37">
        <f t="shared" si="3"/>
        <v>5.018181818181818</v>
      </c>
      <c r="I8" s="38">
        <f>COUNTIF(Vertices[Out-Degree],"&gt;= "&amp;H8)-COUNTIF(Vertices[Out-Degree],"&gt;="&amp;H9)</f>
        <v>0</v>
      </c>
      <c r="J8" s="37">
        <f t="shared" si="4"/>
        <v>1991.4181818545453</v>
      </c>
      <c r="K8" s="38">
        <f>COUNTIF(Vertices[Betweenness Centrality],"&gt;= "&amp;J8)-COUNTIF(Vertices[Betweenness Centrality],"&gt;="&amp;J9)</f>
        <v>1</v>
      </c>
      <c r="L8" s="37">
        <f t="shared" si="5"/>
        <v>0.1090909090909091</v>
      </c>
      <c r="M8" s="38">
        <f>COUNTIF(Vertices[Closeness Centrality],"&gt;= "&amp;L8)-COUNTIF(Vertices[Closeness Centrality],"&gt;="&amp;L9)</f>
        <v>6</v>
      </c>
      <c r="N8" s="37">
        <f t="shared" si="6"/>
        <v>0.007270690909090908</v>
      </c>
      <c r="O8" s="38">
        <f>COUNTIF(Vertices[Eigenvector Centrality],"&gt;= "&amp;N8)-COUNTIF(Vertices[Eigenvector Centrality],"&gt;="&amp;N9)</f>
        <v>0</v>
      </c>
      <c r="P8" s="37">
        <f t="shared" si="7"/>
        <v>3.925546563636364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10.945454545454547</v>
      </c>
      <c r="G9" s="40">
        <f>COUNTIF(Vertices[In-Degree],"&gt;= "&amp;F9)-COUNTIF(Vertices[In-Degree],"&gt;="&amp;F10)</f>
        <v>1</v>
      </c>
      <c r="H9" s="39">
        <f t="shared" si="3"/>
        <v>5.854545454545454</v>
      </c>
      <c r="I9" s="40">
        <f>COUNTIF(Vertices[Out-Degree],"&gt;= "&amp;H9)-COUNTIF(Vertices[Out-Degree],"&gt;="&amp;H10)</f>
        <v>1</v>
      </c>
      <c r="J9" s="39">
        <f t="shared" si="4"/>
        <v>2323.321212163636</v>
      </c>
      <c r="K9" s="40">
        <f>COUNTIF(Vertices[Betweenness Centrality],"&gt;= "&amp;J9)-COUNTIF(Vertices[Betweenness Centrality],"&gt;="&amp;J10)</f>
        <v>4</v>
      </c>
      <c r="L9" s="39">
        <f t="shared" si="5"/>
        <v>0.1272727272727273</v>
      </c>
      <c r="M9" s="40">
        <f>COUNTIF(Vertices[Closeness Centrality],"&gt;= "&amp;L9)-COUNTIF(Vertices[Closeness Centrality],"&gt;="&amp;L10)</f>
        <v>18</v>
      </c>
      <c r="N9" s="39">
        <f t="shared" si="6"/>
        <v>0.008482472727272726</v>
      </c>
      <c r="O9" s="40">
        <f>COUNTIF(Vertices[Eigenvector Centrality],"&gt;= "&amp;N9)-COUNTIF(Vertices[Eigenvector Centrality],"&gt;="&amp;N10)</f>
        <v>0</v>
      </c>
      <c r="P9" s="39">
        <f t="shared" si="7"/>
        <v>4.512659490909091</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4685</v>
      </c>
      <c r="B10" s="34">
        <v>3</v>
      </c>
      <c r="D10" s="32">
        <f t="shared" si="1"/>
        <v>0</v>
      </c>
      <c r="E10" s="3">
        <f>COUNTIF(Vertices[Degree],"&gt;= "&amp;D10)-COUNTIF(Vertices[Degree],"&gt;="&amp;D11)</f>
        <v>0</v>
      </c>
      <c r="F10" s="37">
        <f t="shared" si="2"/>
        <v>12.509090909090911</v>
      </c>
      <c r="G10" s="38">
        <f>COUNTIF(Vertices[In-Degree],"&gt;= "&amp;F10)-COUNTIF(Vertices[In-Degree],"&gt;="&amp;F11)</f>
        <v>2</v>
      </c>
      <c r="H10" s="37">
        <f t="shared" si="3"/>
        <v>6.69090909090909</v>
      </c>
      <c r="I10" s="38">
        <f>COUNTIF(Vertices[Out-Degree],"&gt;= "&amp;H10)-COUNTIF(Vertices[Out-Degree],"&gt;="&amp;H11)</f>
        <v>1</v>
      </c>
      <c r="J10" s="37">
        <f t="shared" si="4"/>
        <v>2655.224242472727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0.009694254545454544</v>
      </c>
      <c r="O10" s="38">
        <f>COUNTIF(Vertices[Eigenvector Centrality],"&gt;= "&amp;N10)-COUNTIF(Vertices[Eigenvector Centrality],"&gt;="&amp;N11)</f>
        <v>81</v>
      </c>
      <c r="P10" s="37">
        <f t="shared" si="7"/>
        <v>5.099772418181819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14.072727272727276</v>
      </c>
      <c r="G11" s="40">
        <f>COUNTIF(Vertices[In-Degree],"&gt;= "&amp;F11)-COUNTIF(Vertices[In-Degree],"&gt;="&amp;F12)</f>
        <v>0</v>
      </c>
      <c r="H11" s="39">
        <f t="shared" si="3"/>
        <v>7.527272727272726</v>
      </c>
      <c r="I11" s="40">
        <f>COUNTIF(Vertices[Out-Degree],"&gt;= "&amp;H11)-COUNTIF(Vertices[Out-Degree],"&gt;="&amp;H12)</f>
        <v>0</v>
      </c>
      <c r="J11" s="39">
        <f t="shared" si="4"/>
        <v>2987.1272727818177</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0.010906036363636362</v>
      </c>
      <c r="O11" s="40">
        <f>COUNTIF(Vertices[Eigenvector Centrality],"&gt;= "&amp;N11)-COUNTIF(Vertices[Eigenvector Centrality],"&gt;="&amp;N12)</f>
        <v>0</v>
      </c>
      <c r="P11" s="39">
        <f t="shared" si="7"/>
        <v>5.686885345454546</v>
      </c>
      <c r="Q11" s="40">
        <f>COUNTIF(Vertices[PageRank],"&gt;= "&amp;P11)-COUNTIF(Vertices[PageRank],"&gt;="&amp;P12)</f>
        <v>1</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646</v>
      </c>
      <c r="B12" s="34">
        <v>456</v>
      </c>
      <c r="D12" s="32">
        <f t="shared" si="1"/>
        <v>0</v>
      </c>
      <c r="E12" s="3">
        <f>COUNTIF(Vertices[Degree],"&gt;= "&amp;D12)-COUNTIF(Vertices[Degree],"&gt;="&amp;D13)</f>
        <v>0</v>
      </c>
      <c r="F12" s="37">
        <f t="shared" si="2"/>
        <v>15.63636363636364</v>
      </c>
      <c r="G12" s="38">
        <f>COUNTIF(Vertices[In-Degree],"&gt;= "&amp;F12)-COUNTIF(Vertices[In-Degree],"&gt;="&amp;F13)</f>
        <v>0</v>
      </c>
      <c r="H12" s="37">
        <f t="shared" si="3"/>
        <v>8.363636363636362</v>
      </c>
      <c r="I12" s="38">
        <f>COUNTIF(Vertices[Out-Degree],"&gt;= "&amp;H12)-COUNTIF(Vertices[Out-Degree],"&gt;="&amp;H13)</f>
        <v>0</v>
      </c>
      <c r="J12" s="37">
        <f t="shared" si="4"/>
        <v>3319.0303030909085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0.01211781818181818</v>
      </c>
      <c r="O12" s="38">
        <f>COUNTIF(Vertices[Eigenvector Centrality],"&gt;= "&amp;N12)-COUNTIF(Vertices[Eigenvector Centrality],"&gt;="&amp;N13)</f>
        <v>0</v>
      </c>
      <c r="P12" s="37">
        <f t="shared" si="7"/>
        <v>6.273998272727273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647</v>
      </c>
      <c r="B13" s="34">
        <v>29</v>
      </c>
      <c r="D13" s="32">
        <f t="shared" si="1"/>
        <v>0</v>
      </c>
      <c r="E13" s="3">
        <f>COUNTIF(Vertices[Degree],"&gt;= "&amp;D13)-COUNTIF(Vertices[Degree],"&gt;="&amp;D14)</f>
        <v>0</v>
      </c>
      <c r="F13" s="39">
        <f t="shared" si="2"/>
        <v>17.200000000000003</v>
      </c>
      <c r="G13" s="40">
        <f>COUNTIF(Vertices[In-Degree],"&gt;= "&amp;F13)-COUNTIF(Vertices[In-Degree],"&gt;="&amp;F14)</f>
        <v>0</v>
      </c>
      <c r="H13" s="39">
        <f t="shared" si="3"/>
        <v>9.199999999999998</v>
      </c>
      <c r="I13" s="40">
        <f>COUNTIF(Vertices[Out-Degree],"&gt;= "&amp;H13)-COUNTIF(Vertices[Out-Degree],"&gt;="&amp;H14)</f>
        <v>1</v>
      </c>
      <c r="J13" s="39">
        <f t="shared" si="4"/>
        <v>3650.9333333999994</v>
      </c>
      <c r="K13" s="40">
        <f>COUNTIF(Vertices[Betweenness Centrality],"&gt;= "&amp;J13)-COUNTIF(Vertices[Betweenness Centrality],"&gt;="&amp;J14)</f>
        <v>0</v>
      </c>
      <c r="L13" s="39">
        <f t="shared" si="5"/>
        <v>0.20000000000000004</v>
      </c>
      <c r="M13" s="40">
        <f>COUNTIF(Vertices[Closeness Centrality],"&gt;= "&amp;L13)-COUNTIF(Vertices[Closeness Centrality],"&gt;="&amp;L14)</f>
        <v>8</v>
      </c>
      <c r="N13" s="39">
        <f t="shared" si="6"/>
        <v>0.013329599999999997</v>
      </c>
      <c r="O13" s="40">
        <f>COUNTIF(Vertices[Eigenvector Centrality],"&gt;= "&amp;N13)-COUNTIF(Vertices[Eigenvector Centrality],"&gt;="&amp;N14)</f>
        <v>0</v>
      </c>
      <c r="P13" s="39">
        <f t="shared" si="7"/>
        <v>6.861111200000001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18.763636363636365</v>
      </c>
      <c r="G14" s="38">
        <f>COUNTIF(Vertices[In-Degree],"&gt;= "&amp;F14)-COUNTIF(Vertices[In-Degree],"&gt;="&amp;F15)</f>
        <v>0</v>
      </c>
      <c r="H14" s="37">
        <f t="shared" si="3"/>
        <v>10.036363636363633</v>
      </c>
      <c r="I14" s="38">
        <f>COUNTIF(Vertices[Out-Degree],"&gt;= "&amp;H14)-COUNTIF(Vertices[Out-Degree],"&gt;="&amp;H15)</f>
        <v>0</v>
      </c>
      <c r="J14" s="37">
        <f t="shared" si="4"/>
        <v>3982.83636370909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0.014541381818181815</v>
      </c>
      <c r="O14" s="38">
        <f>COUNTIF(Vertices[Eigenvector Centrality],"&gt;= "&amp;N14)-COUNTIF(Vertices[Eigenvector Centrality],"&gt;="&amp;N15)</f>
        <v>0</v>
      </c>
      <c r="P14" s="37">
        <f t="shared" si="7"/>
        <v>7.448224127272728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20.327272727272728</v>
      </c>
      <c r="G15" s="40">
        <f>COUNTIF(Vertices[In-Degree],"&gt;= "&amp;F15)-COUNTIF(Vertices[In-Degree],"&gt;="&amp;F16)</f>
        <v>0</v>
      </c>
      <c r="H15" s="39">
        <f t="shared" si="3"/>
        <v>10.87272727272727</v>
      </c>
      <c r="I15" s="40">
        <f>COUNTIF(Vertices[Out-Degree],"&gt;= "&amp;H15)-COUNTIF(Vertices[Out-Degree],"&gt;="&amp;H16)</f>
        <v>1</v>
      </c>
      <c r="J15" s="39">
        <f t="shared" si="4"/>
        <v>4314.739394018181</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0.015753163636363633</v>
      </c>
      <c r="O15" s="40">
        <f>COUNTIF(Vertices[Eigenvector Centrality],"&gt;= "&amp;N15)-COUNTIF(Vertices[Eigenvector Centrality],"&gt;="&amp;N16)</f>
        <v>0</v>
      </c>
      <c r="P15" s="39">
        <f t="shared" si="7"/>
        <v>8.035337054545455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21.89090909090909</v>
      </c>
      <c r="G16" s="38">
        <f>COUNTIF(Vertices[In-Degree],"&gt;= "&amp;F16)-COUNTIF(Vertices[In-Degree],"&gt;="&amp;F17)</f>
        <v>0</v>
      </c>
      <c r="H16" s="37">
        <f t="shared" si="3"/>
        <v>11.709090909090905</v>
      </c>
      <c r="I16" s="38">
        <f>COUNTIF(Vertices[Out-Degree],"&gt;= "&amp;H16)-COUNTIF(Vertices[Out-Degree],"&gt;="&amp;H17)</f>
        <v>0</v>
      </c>
      <c r="J16" s="37">
        <f t="shared" si="4"/>
        <v>4646.642424327272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0.016964945454545452</v>
      </c>
      <c r="O16" s="38">
        <f>COUNTIF(Vertices[Eigenvector Centrality],"&gt;= "&amp;N16)-COUNTIF(Vertices[Eigenvector Centrality],"&gt;="&amp;N17)</f>
        <v>0</v>
      </c>
      <c r="P16" s="37">
        <f t="shared" si="7"/>
        <v>8.622449981818182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23.454545454545453</v>
      </c>
      <c r="G17" s="40">
        <f>COUNTIF(Vertices[In-Degree],"&gt;= "&amp;F17)-COUNTIF(Vertices[In-Degree],"&gt;="&amp;F18)</f>
        <v>0</v>
      </c>
      <c r="H17" s="39">
        <f t="shared" si="3"/>
        <v>12.545454545454541</v>
      </c>
      <c r="I17" s="40">
        <f>COUNTIF(Vertices[Out-Degree],"&gt;= "&amp;H17)-COUNTIF(Vertices[Out-Degree],"&gt;="&amp;H18)</f>
        <v>0</v>
      </c>
      <c r="J17" s="39">
        <f t="shared" si="4"/>
        <v>4978.5454546363635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0.01817672727272727</v>
      </c>
      <c r="O17" s="40">
        <f>COUNTIF(Vertices[Eigenvector Centrality],"&gt;= "&amp;N17)-COUNTIF(Vertices[Eigenvector Centrality],"&gt;="&amp;N18)</f>
        <v>0</v>
      </c>
      <c r="P17" s="39">
        <f t="shared" si="7"/>
        <v>9.20956290909091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0.004158004158004158</v>
      </c>
      <c r="D18" s="32">
        <f t="shared" si="1"/>
        <v>0</v>
      </c>
      <c r="E18" s="3">
        <f>COUNTIF(Vertices[Degree],"&gt;= "&amp;D18)-COUNTIF(Vertices[Degree],"&gt;="&amp;D19)</f>
        <v>0</v>
      </c>
      <c r="F18" s="37">
        <f t="shared" si="2"/>
        <v>25.018181818181816</v>
      </c>
      <c r="G18" s="38">
        <f>COUNTIF(Vertices[In-Degree],"&gt;= "&amp;F18)-COUNTIF(Vertices[In-Degree],"&gt;="&amp;F19)</f>
        <v>0</v>
      </c>
      <c r="H18" s="37">
        <f t="shared" si="3"/>
        <v>13.381818181818177</v>
      </c>
      <c r="I18" s="38">
        <f>COUNTIF(Vertices[Out-Degree],"&gt;= "&amp;H18)-COUNTIF(Vertices[Out-Degree],"&gt;="&amp;H19)</f>
        <v>0</v>
      </c>
      <c r="J18" s="37">
        <f t="shared" si="4"/>
        <v>5310.448484945455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0.01938850909090909</v>
      </c>
      <c r="O18" s="38">
        <f>COUNTIF(Vertices[Eigenvector Centrality],"&gt;= "&amp;N18)-COUNTIF(Vertices[Eigenvector Centrality],"&gt;="&amp;N19)</f>
        <v>0</v>
      </c>
      <c r="P18" s="37">
        <f t="shared" si="7"/>
        <v>9.796675836363637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0.008281573498964804</v>
      </c>
      <c r="D19" s="32">
        <f t="shared" si="1"/>
        <v>0</v>
      </c>
      <c r="E19" s="3">
        <f>COUNTIF(Vertices[Degree],"&gt;= "&amp;D19)-COUNTIF(Vertices[Degree],"&gt;="&amp;D20)</f>
        <v>0</v>
      </c>
      <c r="F19" s="39">
        <f t="shared" si="2"/>
        <v>26.58181818181818</v>
      </c>
      <c r="G19" s="40">
        <f>COUNTIF(Vertices[In-Degree],"&gt;= "&amp;F19)-COUNTIF(Vertices[In-Degree],"&gt;="&amp;F20)</f>
        <v>0</v>
      </c>
      <c r="H19" s="39">
        <f t="shared" si="3"/>
        <v>14.218181818181813</v>
      </c>
      <c r="I19" s="40">
        <f>COUNTIF(Vertices[Out-Degree],"&gt;= "&amp;H19)-COUNTIF(Vertices[Out-Degree],"&gt;="&amp;H20)</f>
        <v>0</v>
      </c>
      <c r="J19" s="39">
        <f t="shared" si="4"/>
        <v>5642.351515254546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0.02060029090909091</v>
      </c>
      <c r="O19" s="40">
        <f>COUNTIF(Vertices[Eigenvector Centrality],"&gt;= "&amp;N19)-COUNTIF(Vertices[Eigenvector Centrality],"&gt;="&amp;N20)</f>
        <v>0</v>
      </c>
      <c r="P19" s="39">
        <f t="shared" si="7"/>
        <v>10.383788763636364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28.14545454545454</v>
      </c>
      <c r="G20" s="38">
        <f>COUNTIF(Vertices[In-Degree],"&gt;= "&amp;F20)-COUNTIF(Vertices[In-Degree],"&gt;="&amp;F21)</f>
        <v>0</v>
      </c>
      <c r="H20" s="37">
        <f t="shared" si="3"/>
        <v>15.05454545454545</v>
      </c>
      <c r="I20" s="38">
        <f>COUNTIF(Vertices[Out-Degree],"&gt;= "&amp;H20)-COUNTIF(Vertices[Out-Degree],"&gt;="&amp;H21)</f>
        <v>0</v>
      </c>
      <c r="J20" s="37">
        <f t="shared" si="4"/>
        <v>5974.254545563637</v>
      </c>
      <c r="K20" s="38">
        <f>COUNTIF(Vertices[Betweenness Centrality],"&gt;= "&amp;J20)-COUNTIF(Vertices[Betweenness Centrality],"&gt;="&amp;J21)</f>
        <v>0</v>
      </c>
      <c r="L20" s="37">
        <f t="shared" si="5"/>
        <v>0.3272727272727273</v>
      </c>
      <c r="M20" s="38">
        <f>COUNTIF(Vertices[Closeness Centrality],"&gt;= "&amp;L20)-COUNTIF(Vertices[Closeness Centrality],"&gt;="&amp;L21)</f>
        <v>24</v>
      </c>
      <c r="N20" s="37">
        <f t="shared" si="6"/>
        <v>0.02181207272727273</v>
      </c>
      <c r="O20" s="38">
        <f>COUNTIF(Vertices[Eigenvector Centrality],"&gt;= "&amp;N20)-COUNTIF(Vertices[Eigenvector Centrality],"&gt;="&amp;N21)</f>
        <v>0</v>
      </c>
      <c r="P20" s="37">
        <f t="shared" si="7"/>
        <v>10.970901690909091</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70</v>
      </c>
      <c r="D21" s="32">
        <f t="shared" si="1"/>
        <v>0</v>
      </c>
      <c r="E21" s="3">
        <f>COUNTIF(Vertices[Degree],"&gt;= "&amp;D21)-COUNTIF(Vertices[Degree],"&gt;="&amp;D22)</f>
        <v>0</v>
      </c>
      <c r="F21" s="39">
        <f t="shared" si="2"/>
        <v>29.709090909090904</v>
      </c>
      <c r="G21" s="40">
        <f>COUNTIF(Vertices[In-Degree],"&gt;= "&amp;F21)-COUNTIF(Vertices[In-Degree],"&gt;="&amp;F22)</f>
        <v>0</v>
      </c>
      <c r="H21" s="39">
        <f t="shared" si="3"/>
        <v>15.890909090909085</v>
      </c>
      <c r="I21" s="40">
        <f>COUNTIF(Vertices[Out-Degree],"&gt;= "&amp;H21)-COUNTIF(Vertices[Out-Degree],"&gt;="&amp;H22)</f>
        <v>0</v>
      </c>
      <c r="J21" s="39">
        <f t="shared" si="4"/>
        <v>6306.157575872729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0.02302385454545455</v>
      </c>
      <c r="O21" s="40">
        <f>COUNTIF(Vertices[Eigenvector Centrality],"&gt;= "&amp;N21)-COUNTIF(Vertices[Eigenvector Centrality],"&gt;="&amp;N22)</f>
        <v>0</v>
      </c>
      <c r="P21" s="39">
        <f t="shared" si="7"/>
        <v>11.558014618181819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31.272727272727266</v>
      </c>
      <c r="G22" s="38">
        <f>COUNTIF(Vertices[In-Degree],"&gt;= "&amp;F22)-COUNTIF(Vertices[In-Degree],"&gt;="&amp;F23)</f>
        <v>0</v>
      </c>
      <c r="H22" s="37">
        <f t="shared" si="3"/>
        <v>16.727272727272723</v>
      </c>
      <c r="I22" s="38">
        <f>COUNTIF(Vertices[Out-Degree],"&gt;= "&amp;H22)-COUNTIF(Vertices[Out-Degree],"&gt;="&amp;H23)</f>
        <v>0</v>
      </c>
      <c r="J22" s="37">
        <f t="shared" si="4"/>
        <v>6638.06060618182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0.02423563636363637</v>
      </c>
      <c r="O22" s="38">
        <f>COUNTIF(Vertices[Eigenvector Centrality],"&gt;= "&amp;N22)-COUNTIF(Vertices[Eigenvector Centrality],"&gt;="&amp;N23)</f>
        <v>0</v>
      </c>
      <c r="P22" s="37">
        <f t="shared" si="7"/>
        <v>12.145127545454546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163</v>
      </c>
      <c r="D23" s="32">
        <f t="shared" si="1"/>
        <v>0</v>
      </c>
      <c r="E23" s="3">
        <f>COUNTIF(Vertices[Degree],"&gt;= "&amp;D23)-COUNTIF(Vertices[Degree],"&gt;="&amp;D24)</f>
        <v>0</v>
      </c>
      <c r="F23" s="39">
        <f t="shared" si="2"/>
        <v>32.83636363636363</v>
      </c>
      <c r="G23" s="40">
        <f>COUNTIF(Vertices[In-Degree],"&gt;= "&amp;F23)-COUNTIF(Vertices[In-Degree],"&gt;="&amp;F24)</f>
        <v>0</v>
      </c>
      <c r="H23" s="39">
        <f t="shared" si="3"/>
        <v>17.56363636363636</v>
      </c>
      <c r="I23" s="40">
        <f>COUNTIF(Vertices[Out-Degree],"&gt;= "&amp;H23)-COUNTIF(Vertices[Out-Degree],"&gt;="&amp;H24)</f>
        <v>0</v>
      </c>
      <c r="J23" s="39">
        <f t="shared" si="4"/>
        <v>6969.963636490911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0.02544741818181819</v>
      </c>
      <c r="O23" s="40">
        <f>COUNTIF(Vertices[Eigenvector Centrality],"&gt;= "&amp;N23)-COUNTIF(Vertices[Eigenvector Centrality],"&gt;="&amp;N24)</f>
        <v>0</v>
      </c>
      <c r="P23" s="39">
        <f t="shared" si="7"/>
        <v>12.732240472727273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252</v>
      </c>
      <c r="D24" s="32">
        <f t="shared" si="1"/>
        <v>0</v>
      </c>
      <c r="E24" s="3">
        <f>COUNTIF(Vertices[Degree],"&gt;= "&amp;D24)-COUNTIF(Vertices[Degree],"&gt;="&amp;D25)</f>
        <v>0</v>
      </c>
      <c r="F24" s="37">
        <f t="shared" si="2"/>
        <v>34.39999999999999</v>
      </c>
      <c r="G24" s="38">
        <f>COUNTIF(Vertices[In-Degree],"&gt;= "&amp;F24)-COUNTIF(Vertices[In-Degree],"&gt;="&amp;F25)</f>
        <v>0</v>
      </c>
      <c r="H24" s="37">
        <f t="shared" si="3"/>
        <v>18.399999999999995</v>
      </c>
      <c r="I24" s="38">
        <f>COUNTIF(Vertices[Out-Degree],"&gt;= "&amp;H24)-COUNTIF(Vertices[Out-Degree],"&gt;="&amp;H25)</f>
        <v>0</v>
      </c>
      <c r="J24" s="37">
        <f t="shared" si="4"/>
        <v>7301.866666800002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0.026659200000000008</v>
      </c>
      <c r="O24" s="38">
        <f>COUNTIF(Vertices[Eigenvector Centrality],"&gt;= "&amp;N24)-COUNTIF(Vertices[Eigenvector Centrality],"&gt;="&amp;N25)</f>
        <v>0</v>
      </c>
      <c r="P24" s="37">
        <f t="shared" si="7"/>
        <v>13.3193534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35.963636363636354</v>
      </c>
      <c r="G25" s="40">
        <f>COUNTIF(Vertices[In-Degree],"&gt;= "&amp;F25)-COUNTIF(Vertices[In-Degree],"&gt;="&amp;F26)</f>
        <v>0</v>
      </c>
      <c r="H25" s="39">
        <f t="shared" si="3"/>
        <v>19.23636363636363</v>
      </c>
      <c r="I25" s="40">
        <f>COUNTIF(Vertices[Out-Degree],"&gt;= "&amp;H25)-COUNTIF(Vertices[Out-Degree],"&gt;="&amp;H26)</f>
        <v>0</v>
      </c>
      <c r="J25" s="39">
        <f t="shared" si="4"/>
        <v>7633.769697109094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0.027870981818181827</v>
      </c>
      <c r="O25" s="40">
        <f>COUNTIF(Vertices[Eigenvector Centrality],"&gt;= "&amp;N25)-COUNTIF(Vertices[Eigenvector Centrality],"&gt;="&amp;N26)</f>
        <v>0</v>
      </c>
      <c r="P25" s="39">
        <f t="shared" si="7"/>
        <v>13.906466327272728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37.52727272727272</v>
      </c>
      <c r="G26" s="38">
        <f>COUNTIF(Vertices[In-Degree],"&gt;= "&amp;F26)-COUNTIF(Vertices[In-Degree],"&gt;="&amp;F28)</f>
        <v>0</v>
      </c>
      <c r="H26" s="37">
        <f t="shared" si="3"/>
        <v>20.072727272727267</v>
      </c>
      <c r="I26" s="38">
        <f>COUNTIF(Vertices[Out-Degree],"&gt;= "&amp;H26)-COUNTIF(Vertices[Out-Degree],"&gt;="&amp;H28)</f>
        <v>0</v>
      </c>
      <c r="J26" s="37">
        <f t="shared" si="4"/>
        <v>7965.672727418185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0.029082763636363647</v>
      </c>
      <c r="O26" s="38">
        <f>COUNTIF(Vertices[Eigenvector Centrality],"&gt;= "&amp;N26)-COUNTIF(Vertices[Eigenvector Centrality],"&gt;="&amp;N28)</f>
        <v>0</v>
      </c>
      <c r="P26" s="37">
        <f t="shared" si="7"/>
        <v>14.493579254545455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2.795289</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-62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39.09090909090908</v>
      </c>
      <c r="G28" s="40">
        <f>COUNTIF(Vertices[In-Degree],"&gt;= "&amp;F28)-COUNTIF(Vertices[In-Degree],"&gt;="&amp;F40)</f>
        <v>0</v>
      </c>
      <c r="H28" s="39">
        <f>H26+($H$57-$H$2)/BinDivisor</f>
        <v>20.909090909090903</v>
      </c>
      <c r="I28" s="40">
        <f>COUNTIF(Vertices[Out-Degree],"&gt;= "&amp;H28)-COUNTIF(Vertices[Out-Degree],"&gt;="&amp;H40)</f>
        <v>0</v>
      </c>
      <c r="J28" s="39">
        <f>J26+($J$57-$J$2)/BinDivisor</f>
        <v>8297.575757727276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0.030294545454545466</v>
      </c>
      <c r="O28" s="40">
        <f>COUNTIF(Vertices[Eigenvector Centrality],"&gt;= "&amp;N28)-COUNTIF(Vertices[Eigenvector Centrality],"&gt;="&amp;N40)</f>
        <v>0</v>
      </c>
      <c r="P28" s="39">
        <f>P26+($P$57-$P$2)/BinDivisor</f>
        <v>15.080692181818183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0.0025702153020934217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4686</v>
      </c>
      <c r="B30" s="34">
        <v>0.781624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4687</v>
      </c>
      <c r="B32" s="34" t="s">
        <v>4688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-62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-107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-62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-107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40.65454545454544</v>
      </c>
      <c r="G40" s="38">
        <f>COUNTIF(Vertices[In-Degree],"&gt;= "&amp;F40)-COUNTIF(Vertices[In-Degree],"&gt;="&amp;F41)</f>
        <v>0</v>
      </c>
      <c r="H40" s="37">
        <f>H28+($H$57-$H$2)/BinDivisor</f>
        <v>21.74545454545454</v>
      </c>
      <c r="I40" s="38">
        <f>COUNTIF(Vertices[Out-Degree],"&gt;= "&amp;H40)-COUNTIF(Vertices[Out-Degree],"&gt;="&amp;H41)</f>
        <v>0</v>
      </c>
      <c r="J40" s="37">
        <f>J28+($J$57-$J$2)/BinDivisor</f>
        <v>8629.478788036367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0.031506327272727286</v>
      </c>
      <c r="O40" s="38">
        <f>COUNTIF(Vertices[Eigenvector Centrality],"&gt;= "&amp;N40)-COUNTIF(Vertices[Eigenvector Centrality],"&gt;="&amp;N41)</f>
        <v>0</v>
      </c>
      <c r="P40" s="37">
        <f>P28+($P$57-$P$2)/BinDivisor</f>
        <v>15.66780510909091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42.218181818181804</v>
      </c>
      <c r="G41" s="40">
        <f>COUNTIF(Vertices[In-Degree],"&gt;= "&amp;F41)-COUNTIF(Vertices[In-Degree],"&gt;="&amp;F42)</f>
        <v>0</v>
      </c>
      <c r="H41" s="39">
        <f aca="true" t="shared" si="12" ref="H41:H56">H40+($H$57-$H$2)/BinDivisor</f>
        <v>22.581818181818175</v>
      </c>
      <c r="I41" s="40">
        <f>COUNTIF(Vertices[Out-Degree],"&gt;= "&amp;H41)-COUNTIF(Vertices[Out-Degree],"&gt;="&amp;H42)</f>
        <v>0</v>
      </c>
      <c r="J41" s="39">
        <f aca="true" t="shared" si="13" ref="J41:J56">J40+($J$57-$J$2)/BinDivisor</f>
        <v>8961.381818345459</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18</v>
      </c>
      <c r="N41" s="39">
        <f aca="true" t="shared" si="15" ref="N41:N56">N40+($N$57-$N$2)/BinDivisor</f>
        <v>0.0327181090909091</v>
      </c>
      <c r="O41" s="40">
        <f>COUNTIF(Vertices[Eigenvector Centrality],"&gt;= "&amp;N41)-COUNTIF(Vertices[Eigenvector Centrality],"&gt;="&amp;N42)</f>
        <v>0</v>
      </c>
      <c r="P41" s="39">
        <f aca="true" t="shared" si="16" ref="P41:P56">P40+($P$57-$P$2)/BinDivisor</f>
        <v>16.254918036363637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97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43.78181818181817</v>
      </c>
      <c r="G42" s="38">
        <f>COUNTIF(Vertices[In-Degree],"&gt;= "&amp;F42)-COUNTIF(Vertices[In-Degree],"&gt;="&amp;F43)</f>
        <v>0</v>
      </c>
      <c r="H42" s="37">
        <f t="shared" si="12"/>
        <v>23.41818181818181</v>
      </c>
      <c r="I42" s="38">
        <f>COUNTIF(Vertices[Out-Degree],"&gt;= "&amp;H42)-COUNTIF(Vertices[Out-Degree],"&gt;="&amp;H43)</f>
        <v>0</v>
      </c>
      <c r="J42" s="37">
        <f t="shared" si="13"/>
        <v>9293.28484865455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0.03392989090909092</v>
      </c>
      <c r="O42" s="38">
        <f>COUNTIF(Vertices[Eigenvector Centrality],"&gt;= "&amp;N42)-COUNTIF(Vertices[Eigenvector Centrality],"&gt;="&amp;N43)</f>
        <v>0</v>
      </c>
      <c r="P42" s="37">
        <f t="shared" si="16"/>
        <v>16.842030963636365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45.34545454545453</v>
      </c>
      <c r="G43" s="40">
        <f>COUNTIF(Vertices[In-Degree],"&gt;= "&amp;F43)-COUNTIF(Vertices[In-Degree],"&gt;="&amp;F44)</f>
        <v>0</v>
      </c>
      <c r="H43" s="39">
        <f t="shared" si="12"/>
        <v>24.254545454545447</v>
      </c>
      <c r="I43" s="40">
        <f>COUNTIF(Vertices[Out-Degree],"&gt;= "&amp;H43)-COUNTIF(Vertices[Out-Degree],"&gt;="&amp;H44)</f>
        <v>0</v>
      </c>
      <c r="J43" s="39">
        <f t="shared" si="13"/>
        <v>9625.187878963641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0.035141672727272734</v>
      </c>
      <c r="O43" s="40">
        <f>COUNTIF(Vertices[Eigenvector Centrality],"&gt;= "&amp;N43)-COUNTIF(Vertices[Eigenvector Centrality],"&gt;="&amp;N44)</f>
        <v>0</v>
      </c>
      <c r="P43" s="39">
        <f t="shared" si="16"/>
        <v>17.429143890909092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46.90909090909089</v>
      </c>
      <c r="G44" s="38">
        <f>COUNTIF(Vertices[In-Degree],"&gt;= "&amp;F44)-COUNTIF(Vertices[In-Degree],"&gt;="&amp;F45)</f>
        <v>0</v>
      </c>
      <c r="H44" s="37">
        <f t="shared" si="12"/>
        <v>25.090909090909083</v>
      </c>
      <c r="I44" s="38">
        <f>COUNTIF(Vertices[Out-Degree],"&gt;= "&amp;H44)-COUNTIF(Vertices[Out-Degree],"&gt;="&amp;H45)</f>
        <v>0</v>
      </c>
      <c r="J44" s="37">
        <f t="shared" si="13"/>
        <v>9957.090909272732</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0.03635345454545455</v>
      </c>
      <c r="O44" s="38">
        <f>COUNTIF(Vertices[Eigenvector Centrality],"&gt;= "&amp;N44)-COUNTIF(Vertices[Eigenvector Centrality],"&gt;="&amp;N45)</f>
        <v>0</v>
      </c>
      <c r="P44" s="37">
        <f t="shared" si="16"/>
        <v>18.01625681818182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48.472727272727255</v>
      </c>
      <c r="G45" s="40">
        <f>COUNTIF(Vertices[In-Degree],"&gt;= "&amp;F45)-COUNTIF(Vertices[In-Degree],"&gt;="&amp;F46)</f>
        <v>0</v>
      </c>
      <c r="H45" s="39">
        <f t="shared" si="12"/>
        <v>25.92727272727272</v>
      </c>
      <c r="I45" s="40">
        <f>COUNTIF(Vertices[Out-Degree],"&gt;= "&amp;H45)-COUNTIF(Vertices[Out-Degree],"&gt;="&amp;H46)</f>
        <v>0</v>
      </c>
      <c r="J45" s="39">
        <f t="shared" si="13"/>
        <v>10288.993939581824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0.037565236363636366</v>
      </c>
      <c r="O45" s="40">
        <f>COUNTIF(Vertices[Eigenvector Centrality],"&gt;= "&amp;N45)-COUNTIF(Vertices[Eigenvector Centrality],"&gt;="&amp;N46)</f>
        <v>0</v>
      </c>
      <c r="P45" s="39">
        <f t="shared" si="16"/>
        <v>18.603369745454547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50.03636363636362</v>
      </c>
      <c r="G46" s="38">
        <f>COUNTIF(Vertices[In-Degree],"&gt;= "&amp;F46)-COUNTIF(Vertices[In-Degree],"&gt;="&amp;F47)</f>
        <v>0</v>
      </c>
      <c r="H46" s="37">
        <f t="shared" si="12"/>
        <v>26.763636363636355</v>
      </c>
      <c r="I46" s="38">
        <f>COUNTIF(Vertices[Out-Degree],"&gt;= "&amp;H46)-COUNTIF(Vertices[Out-Degree],"&gt;="&amp;H47)</f>
        <v>0</v>
      </c>
      <c r="J46" s="37">
        <f t="shared" si="13"/>
        <v>10620.896969890915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0.03877701818181818</v>
      </c>
      <c r="O46" s="38">
        <f>COUNTIF(Vertices[Eigenvector Centrality],"&gt;= "&amp;N46)-COUNTIF(Vertices[Eigenvector Centrality],"&gt;="&amp;N47)</f>
        <v>0</v>
      </c>
      <c r="P46" s="37">
        <f t="shared" si="16"/>
        <v>19.190482672727274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51.59999999999998</v>
      </c>
      <c r="G47" s="40">
        <f>COUNTIF(Vertices[In-Degree],"&gt;= "&amp;F47)-COUNTIF(Vertices[In-Degree],"&gt;="&amp;F48)</f>
        <v>0</v>
      </c>
      <c r="H47" s="39">
        <f t="shared" si="12"/>
        <v>27.59999999999999</v>
      </c>
      <c r="I47" s="40">
        <f>COUNTIF(Vertices[Out-Degree],"&gt;= "&amp;H47)-COUNTIF(Vertices[Out-Degree],"&gt;="&amp;H48)</f>
        <v>0</v>
      </c>
      <c r="J47" s="39">
        <f t="shared" si="13"/>
        <v>10952.800000200006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0.0399888</v>
      </c>
      <c r="O47" s="40">
        <f>COUNTIF(Vertices[Eigenvector Centrality],"&gt;= "&amp;N47)-COUNTIF(Vertices[Eigenvector Centrality],"&gt;="&amp;N48)</f>
        <v>0</v>
      </c>
      <c r="P47" s="39">
        <f t="shared" si="16"/>
        <v>19.7775956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53.16363636363634</v>
      </c>
      <c r="G48" s="38">
        <f>COUNTIF(Vertices[In-Degree],"&gt;= "&amp;F48)-COUNTIF(Vertices[In-Degree],"&gt;="&amp;F49)</f>
        <v>0</v>
      </c>
      <c r="H48" s="37">
        <f t="shared" si="12"/>
        <v>28.436363636363627</v>
      </c>
      <c r="I48" s="38">
        <f>COUNTIF(Vertices[Out-Degree],"&gt;= "&amp;H48)-COUNTIF(Vertices[Out-Degree],"&gt;="&amp;H49)</f>
        <v>0</v>
      </c>
      <c r="J48" s="37">
        <f t="shared" si="13"/>
        <v>11284.703030509098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0.041200581818181814</v>
      </c>
      <c r="O48" s="38">
        <f>COUNTIF(Vertices[Eigenvector Centrality],"&gt;= "&amp;N48)-COUNTIF(Vertices[Eigenvector Centrality],"&gt;="&amp;N49)</f>
        <v>0</v>
      </c>
      <c r="P48" s="37">
        <f t="shared" si="16"/>
        <v>20.36470852727273</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54.727272727272705</v>
      </c>
      <c r="G49" s="40">
        <f>COUNTIF(Vertices[In-Degree],"&gt;= "&amp;F49)-COUNTIF(Vertices[In-Degree],"&gt;="&amp;F50)</f>
        <v>0</v>
      </c>
      <c r="H49" s="39">
        <f t="shared" si="12"/>
        <v>29.272727272727263</v>
      </c>
      <c r="I49" s="40">
        <f>COUNTIF(Vertices[Out-Degree],"&gt;= "&amp;H49)-COUNTIF(Vertices[Out-Degree],"&gt;="&amp;H50)</f>
        <v>0</v>
      </c>
      <c r="J49" s="39">
        <f t="shared" si="13"/>
        <v>11616.606060818189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0.04241236363636363</v>
      </c>
      <c r="O49" s="40">
        <f>COUNTIF(Vertices[Eigenvector Centrality],"&gt;= "&amp;N49)-COUNTIF(Vertices[Eigenvector Centrality],"&gt;="&amp;N50)</f>
        <v>0</v>
      </c>
      <c r="P49" s="39">
        <f t="shared" si="16"/>
        <v>20.951821454545456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56.29090909090907</v>
      </c>
      <c r="G50" s="38">
        <f>COUNTIF(Vertices[In-Degree],"&gt;= "&amp;F50)-COUNTIF(Vertices[In-Degree],"&gt;="&amp;F51)</f>
        <v>0</v>
      </c>
      <c r="H50" s="37">
        <f t="shared" si="12"/>
        <v>30.1090909090909</v>
      </c>
      <c r="I50" s="38">
        <f>COUNTIF(Vertices[Out-Degree],"&gt;= "&amp;H50)-COUNTIF(Vertices[Out-Degree],"&gt;="&amp;H51)</f>
        <v>0</v>
      </c>
      <c r="J50" s="37">
        <f t="shared" si="13"/>
        <v>11948.50909112728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0.043624145454545446</v>
      </c>
      <c r="O50" s="38">
        <f>COUNTIF(Vertices[Eigenvector Centrality],"&gt;= "&amp;N50)-COUNTIF(Vertices[Eigenvector Centrality],"&gt;="&amp;N51)</f>
        <v>0</v>
      </c>
      <c r="P50" s="37">
        <f t="shared" si="16"/>
        <v>21.538934381818184</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57.85454545454543</v>
      </c>
      <c r="G51" s="40">
        <f>COUNTIF(Vertices[In-Degree],"&gt;= "&amp;F51)-COUNTIF(Vertices[In-Degree],"&gt;="&amp;F52)</f>
        <v>0</v>
      </c>
      <c r="H51" s="39">
        <f t="shared" si="12"/>
        <v>30.945454545454535</v>
      </c>
      <c r="I51" s="40">
        <f>COUNTIF(Vertices[Out-Degree],"&gt;= "&amp;H51)-COUNTIF(Vertices[Out-Degree],"&gt;="&amp;H52)</f>
        <v>0</v>
      </c>
      <c r="J51" s="39">
        <f t="shared" si="13"/>
        <v>12280.412121436371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0.04483592727272726</v>
      </c>
      <c r="O51" s="40">
        <f>COUNTIF(Vertices[Eigenvector Centrality],"&gt;= "&amp;N51)-COUNTIF(Vertices[Eigenvector Centrality],"&gt;="&amp;N52)</f>
        <v>0</v>
      </c>
      <c r="P51" s="39">
        <f t="shared" si="16"/>
        <v>22.12604730909091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59.41818181818179</v>
      </c>
      <c r="G52" s="38">
        <f>COUNTIF(Vertices[In-Degree],"&gt;= "&amp;F52)-COUNTIF(Vertices[In-Degree],"&gt;="&amp;F53)</f>
        <v>0</v>
      </c>
      <c r="H52" s="37">
        <f t="shared" si="12"/>
        <v>31.78181818181817</v>
      </c>
      <c r="I52" s="38">
        <f>COUNTIF(Vertices[Out-Degree],"&gt;= "&amp;H52)-COUNTIF(Vertices[Out-Degree],"&gt;="&amp;H53)</f>
        <v>0</v>
      </c>
      <c r="J52" s="37">
        <f t="shared" si="13"/>
        <v>12612.315151745463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0.04604770909090908</v>
      </c>
      <c r="O52" s="38">
        <f>COUNTIF(Vertices[Eigenvector Centrality],"&gt;= "&amp;N52)-COUNTIF(Vertices[Eigenvector Centrality],"&gt;="&amp;N53)</f>
        <v>0</v>
      </c>
      <c r="P52" s="37">
        <f t="shared" si="16"/>
        <v>22.71316023636364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60.981818181818156</v>
      </c>
      <c r="G53" s="40">
        <f>COUNTIF(Vertices[In-Degree],"&gt;= "&amp;F53)-COUNTIF(Vertices[In-Degree],"&gt;="&amp;F54)</f>
        <v>0</v>
      </c>
      <c r="H53" s="39">
        <f t="shared" si="12"/>
        <v>32.61818181818181</v>
      </c>
      <c r="I53" s="40">
        <f>COUNTIF(Vertices[Out-Degree],"&gt;= "&amp;H53)-COUNTIF(Vertices[Out-Degree],"&gt;="&amp;H54)</f>
        <v>0</v>
      </c>
      <c r="J53" s="39">
        <f t="shared" si="13"/>
        <v>12944.218182054554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0.047259490909090894</v>
      </c>
      <c r="O53" s="40">
        <f>COUNTIF(Vertices[Eigenvector Centrality],"&gt;= "&amp;N53)-COUNTIF(Vertices[Eigenvector Centrality],"&gt;="&amp;N54)</f>
        <v>0</v>
      </c>
      <c r="P53" s="39">
        <f t="shared" si="16"/>
        <v>23.300273163636366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62.54545454545452</v>
      </c>
      <c r="G54" s="38">
        <f>COUNTIF(Vertices[In-Degree],"&gt;= "&amp;F54)-COUNTIF(Vertices[In-Degree],"&gt;="&amp;F55)</f>
        <v>0</v>
      </c>
      <c r="H54" s="37">
        <f t="shared" si="12"/>
        <v>33.454545454545446</v>
      </c>
      <c r="I54" s="38">
        <f>COUNTIF(Vertices[Out-Degree],"&gt;= "&amp;H54)-COUNTIF(Vertices[Out-Degree],"&gt;="&amp;H55)</f>
        <v>0</v>
      </c>
      <c r="J54" s="37">
        <f t="shared" si="13"/>
        <v>13276.121212363645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0.04847127272727271</v>
      </c>
      <c r="O54" s="38">
        <f>COUNTIF(Vertices[Eigenvector Centrality],"&gt;= "&amp;N54)-COUNTIF(Vertices[Eigenvector Centrality],"&gt;="&amp;N55)</f>
        <v>0</v>
      </c>
      <c r="P54" s="37">
        <f t="shared" si="16"/>
        <v>23.887386090909093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64.10909090909088</v>
      </c>
      <c r="G55" s="40">
        <f>COUNTIF(Vertices[In-Degree],"&gt;= "&amp;F55)-COUNTIF(Vertices[In-Degree],"&gt;="&amp;F56)</f>
        <v>0</v>
      </c>
      <c r="H55" s="39">
        <f t="shared" si="12"/>
        <v>34.29090909090908</v>
      </c>
      <c r="I55" s="40">
        <f>COUNTIF(Vertices[Out-Degree],"&gt;= "&amp;H55)-COUNTIF(Vertices[Out-Degree],"&gt;="&amp;H56)</f>
        <v>0</v>
      </c>
      <c r="J55" s="39">
        <f t="shared" si="13"/>
        <v>13608.024242672736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0.049683054545454526</v>
      </c>
      <c r="O55" s="40">
        <f>COUNTIF(Vertices[Eigenvector Centrality],"&gt;= "&amp;N55)-COUNTIF(Vertices[Eigenvector Centrality],"&gt;="&amp;N56)</f>
        <v>0</v>
      </c>
      <c r="P55" s="39">
        <f t="shared" si="16"/>
        <v>24.47449901818182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65.67272727272724</v>
      </c>
      <c r="G56" s="38">
        <f>COUNTIF(Vertices[In-Degree],"&gt;= "&amp;F56)-COUNTIF(Vertices[In-Degree],"&gt;="&amp;F57)</f>
        <v>2</v>
      </c>
      <c r="H56" s="37">
        <f t="shared" si="12"/>
        <v>35.12727272727272</v>
      </c>
      <c r="I56" s="38">
        <f>COUNTIF(Vertices[Out-Degree],"&gt;= "&amp;H56)-COUNTIF(Vertices[Out-Degree],"&gt;="&amp;H57)</f>
        <v>0</v>
      </c>
      <c r="J56" s="37">
        <f t="shared" si="13"/>
        <v>13939.927272981828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0.05089483636363634</v>
      </c>
      <c r="O56" s="38">
        <f>COUNTIF(Vertices[Eigenvector Centrality],"&gt;= "&amp;N56)-COUNTIF(Vertices[Eigenvector Centrality],"&gt;="&amp;N57)</f>
        <v>1</v>
      </c>
      <c r="P56" s="37">
        <f t="shared" si="16"/>
        <v>25.061611945454548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86</v>
      </c>
      <c r="G57" s="42">
        <f>COUNTIF(Vertices[In-Degree],"&gt;= "&amp;F57)-COUNTIF(Vertices[In-Degree],"&gt;="&amp;F58)</f>
        <v>1</v>
      </c>
      <c r="H57" s="41">
        <f>MAX(Vertices[Out-Degree])</f>
        <v>46</v>
      </c>
      <c r="I57" s="42">
        <f>COUNTIF(Vertices[Out-Degree],"&gt;= "&amp;H57)-COUNTIF(Vertices[Out-Degree],"&gt;="&amp;H58)</f>
        <v>1</v>
      </c>
      <c r="J57" s="41">
        <f>MAX(Vertices[Betweenness Centrality])</f>
        <v>18254.666667</v>
      </c>
      <c r="K57" s="42">
        <f>COUNTIF(Vertices[Betweenness Centrality],"&gt;= "&amp;J57)-COUNTIF(Vertices[Betweenness Centrality],"&gt;="&amp;J58)</f>
        <v>1</v>
      </c>
      <c r="L57" s="41">
        <f>MAX(Vertices[Closeness Centrality])</f>
        <v>1</v>
      </c>
      <c r="M57" s="42">
        <f>COUNTIF(Vertices[Closeness Centrality],"&gt;= "&amp;L57)-COUNTIF(Vertices[Closeness Centrality],"&gt;="&amp;L58)</f>
        <v>44</v>
      </c>
      <c r="N57" s="41">
        <f>MAX(Vertices[Eigenvector Centrality])</f>
        <v>0.066648</v>
      </c>
      <c r="O57" s="42">
        <f>COUNTIF(Vertices[Eigenvector Centrality],"&gt;= "&amp;N57)-COUNTIF(Vertices[Eigenvector Centrality],"&gt;="&amp;N58)</f>
        <v>1</v>
      </c>
      <c r="P57" s="41">
        <f>MAX(Vertices[PageRank])</f>
        <v>32.69408</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86</v>
      </c>
    </row>
    <row r="71" spans="1:2" ht="15">
      <c r="A71" s="33" t="s">
        <v>90</v>
      </c>
      <c r="B71" s="47">
        <f>_xlfn.IFERROR(AVERAGE(Vertices[In-Degree]),NoMetricMessage)</f>
        <v>1.2027649769585254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46</v>
      </c>
    </row>
    <row r="85" spans="1:2" ht="15">
      <c r="A85" s="33" t="s">
        <v>96</v>
      </c>
      <c r="B85" s="47">
        <f>_xlfn.IFERROR(AVERAGE(Vertices[Out-Degree]),NoMetricMessage)</f>
        <v>1.2027649769585254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18254.666667</v>
      </c>
    </row>
    <row r="99" spans="1:2" ht="15">
      <c r="A99" s="33" t="s">
        <v>102</v>
      </c>
      <c r="B99" s="47">
        <f>_xlfn.IFERROR(AVERAGE(Vertices[Betweenness Centrality]),NoMetricMessage)</f>
        <v>126.72811060138248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0.16750708525345726</v>
      </c>
    </row>
    <row r="114" spans="1:2" ht="15">
      <c r="A114" s="33" t="s">
        <v>109</v>
      </c>
      <c r="B114" s="47">
        <f>_xlfn.IFERROR(MEDIAN(Vertices[Closeness Centrality]),NoMetricMessage)</f>
        <v>0.010989</v>
      </c>
    </row>
    <row r="125" spans="1:2" ht="15">
      <c r="A125" s="33" t="s">
        <v>112</v>
      </c>
      <c r="B125" s="47">
        <f>IF(COUNT(Vertices[Eigenvector Centrality])&gt;0,N2,NoMetricMessage)</f>
        <v>0</v>
      </c>
    </row>
    <row r="126" spans="1:2" ht="15">
      <c r="A126" s="33" t="s">
        <v>113</v>
      </c>
      <c r="B126" s="47">
        <f>IF(COUNT(Vertices[Eigenvector Centrality])&gt;0,N57,NoMetricMessage)</f>
        <v>0.066648</v>
      </c>
    </row>
    <row r="127" spans="1:2" ht="15">
      <c r="A127" s="33" t="s">
        <v>114</v>
      </c>
      <c r="B127" s="47">
        <f>_xlfn.IFERROR(AVERAGE(Vertices[Eigenvector Centrality]),NoMetricMessage)</f>
        <v>0.002304225806451609</v>
      </c>
    </row>
    <row r="128" spans="1:2" ht="15">
      <c r="A128" s="33" t="s">
        <v>115</v>
      </c>
      <c r="B128" s="47">
        <f>_xlfn.IFERROR(MEDIAN(Vertices[Eigenvector Centrality]),NoMetricMessage)</f>
        <v>0</v>
      </c>
    </row>
    <row r="139" spans="1:2" ht="15">
      <c r="A139" s="33" t="s">
        <v>140</v>
      </c>
      <c r="B139" s="47">
        <f>IF(COUNT(Vertices[PageRank])&gt;0,P2,NoMetricMessage)</f>
        <v>0.402869</v>
      </c>
    </row>
    <row r="140" spans="1:2" ht="15">
      <c r="A140" s="33" t="s">
        <v>141</v>
      </c>
      <c r="B140" s="47">
        <f>IF(COUNT(Vertices[PageRank])&gt;0,P57,NoMetricMessage)</f>
        <v>32.69408</v>
      </c>
    </row>
    <row r="141" spans="1:2" ht="15">
      <c r="A141" s="33" t="s">
        <v>142</v>
      </c>
      <c r="B141" s="47">
        <f>_xlfn.IFERROR(AVERAGE(Vertices[PageRank]),NoMetricMessage)</f>
        <v>0.9999989124424002</v>
      </c>
    </row>
    <row r="142" spans="1:2" ht="15">
      <c r="A142" s="33" t="s">
        <v>143</v>
      </c>
      <c r="B142" s="47">
        <f>_xlfn.IFERROR(MEDIAN(Vertices[PageRank]),NoMetricMessage)</f>
        <v>0.560344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0.1458776430092212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4574</v>
      </c>
      <c r="K7" s="13" t="s">
        <v>4575</v>
      </c>
    </row>
    <row r="8" spans="1:11" ht="409.5">
      <c r="A8"/>
      <c r="B8">
        <v>2</v>
      </c>
      <c r="C8">
        <v>2</v>
      </c>
      <c r="D8" t="s">
        <v>61</v>
      </c>
      <c r="E8" t="s">
        <v>61</v>
      </c>
      <c r="H8" t="s">
        <v>73</v>
      </c>
      <c r="J8" t="s">
        <v>4576</v>
      </c>
      <c r="K8" s="13" t="s">
        <v>4577</v>
      </c>
    </row>
    <row r="9" spans="1:11" ht="409.5">
      <c r="A9"/>
      <c r="B9">
        <v>3</v>
      </c>
      <c r="C9">
        <v>4</v>
      </c>
      <c r="D9" t="s">
        <v>62</v>
      </c>
      <c r="E9" t="s">
        <v>62</v>
      </c>
      <c r="H9" t="s">
        <v>74</v>
      </c>
      <c r="J9" t="s">
        <v>4578</v>
      </c>
      <c r="K9" s="13" t="s">
        <v>4579</v>
      </c>
    </row>
    <row r="10" spans="1:11" ht="409.5">
      <c r="A10"/>
      <c r="B10">
        <v>4</v>
      </c>
      <c r="D10" t="s">
        <v>63</v>
      </c>
      <c r="E10" t="s">
        <v>63</v>
      </c>
      <c r="H10" t="s">
        <v>75</v>
      </c>
      <c r="J10" t="s">
        <v>4580</v>
      </c>
      <c r="K10" s="13" t="s">
        <v>4581</v>
      </c>
    </row>
    <row r="11" spans="1:11" ht="15">
      <c r="A11"/>
      <c r="B11">
        <v>5</v>
      </c>
      <c r="D11" t="s">
        <v>46</v>
      </c>
      <c r="E11">
        <v>1</v>
      </c>
      <c r="H11" t="s">
        <v>76</v>
      </c>
      <c r="J11" t="s">
        <v>4582</v>
      </c>
      <c r="K11" t="s">
        <v>4583</v>
      </c>
    </row>
    <row r="12" spans="1:11" ht="15">
      <c r="A12"/>
      <c r="B12"/>
      <c r="D12" t="s">
        <v>64</v>
      </c>
      <c r="E12">
        <v>2</v>
      </c>
      <c r="H12">
        <v>0</v>
      </c>
      <c r="J12" t="s">
        <v>4584</v>
      </c>
      <c r="K12" t="s">
        <v>4585</v>
      </c>
    </row>
    <row r="13" spans="1:11" ht="15">
      <c r="A13"/>
      <c r="B13"/>
      <c r="D13">
        <v>1</v>
      </c>
      <c r="E13">
        <v>3</v>
      </c>
      <c r="H13">
        <v>1</v>
      </c>
      <c r="J13" t="s">
        <v>4586</v>
      </c>
      <c r="K13" t="s">
        <v>4587</v>
      </c>
    </row>
    <row r="14" spans="4:11" ht="15">
      <c r="D14">
        <v>2</v>
      </c>
      <c r="E14">
        <v>4</v>
      </c>
      <c r="H14">
        <v>2</v>
      </c>
      <c r="J14" t="s">
        <v>4588</v>
      </c>
      <c r="K14" t="s">
        <v>4589</v>
      </c>
    </row>
    <row r="15" spans="4:11" ht="15">
      <c r="D15">
        <v>3</v>
      </c>
      <c r="E15">
        <v>5</v>
      </c>
      <c r="H15">
        <v>3</v>
      </c>
      <c r="J15" t="s">
        <v>4590</v>
      </c>
      <c r="K15" t="s">
        <v>4591</v>
      </c>
    </row>
    <row r="16" spans="4:11" ht="15">
      <c r="D16">
        <v>4</v>
      </c>
      <c r="E16">
        <v>6</v>
      </c>
      <c r="H16">
        <v>4</v>
      </c>
      <c r="J16" t="s">
        <v>4592</v>
      </c>
      <c r="K16" t="s">
        <v>4593</v>
      </c>
    </row>
    <row r="17" spans="4:11" ht="15">
      <c r="D17">
        <v>5</v>
      </c>
      <c r="E17">
        <v>7</v>
      </c>
      <c r="H17">
        <v>5</v>
      </c>
      <c r="J17" t="s">
        <v>4594</v>
      </c>
      <c r="K17" t="s">
        <v>4595</v>
      </c>
    </row>
    <row r="18" spans="4:11" ht="15">
      <c r="D18">
        <v>6</v>
      </c>
      <c r="E18">
        <v>8</v>
      </c>
      <c r="H18">
        <v>6</v>
      </c>
      <c r="J18" t="s">
        <v>4596</v>
      </c>
      <c r="K18" t="s">
        <v>4597</v>
      </c>
    </row>
    <row r="19" spans="4:11" ht="15">
      <c r="D19">
        <v>7</v>
      </c>
      <c r="E19">
        <v>9</v>
      </c>
      <c r="H19">
        <v>7</v>
      </c>
      <c r="J19" t="s">
        <v>4598</v>
      </c>
      <c r="K19" t="s">
        <v>4599</v>
      </c>
    </row>
    <row r="20" spans="4:11" ht="15">
      <c r="D20">
        <v>8</v>
      </c>
      <c r="H20">
        <v>8</v>
      </c>
      <c r="J20" t="s">
        <v>4600</v>
      </c>
      <c r="K20" t="s">
        <v>4601</v>
      </c>
    </row>
    <row r="21" spans="4:11" ht="409.5">
      <c r="D21">
        <v>9</v>
      </c>
      <c r="H21">
        <v>9</v>
      </c>
      <c r="J21" t="s">
        <v>4602</v>
      </c>
      <c r="K21" s="13" t="s">
        <v>4603</v>
      </c>
    </row>
    <row r="22" spans="4:11" ht="409.5">
      <c r="D22">
        <v>10</v>
      </c>
      <c r="J22" t="s">
        <v>4604</v>
      </c>
      <c r="K22" s="13" t="s">
        <v>4605</v>
      </c>
    </row>
    <row r="23" spans="4:11" ht="409.5">
      <c r="D23">
        <v>11</v>
      </c>
      <c r="J23" t="s">
        <v>4606</v>
      </c>
      <c r="K23" s="13" t="s">
        <v>4607</v>
      </c>
    </row>
    <row r="24" spans="10:11" ht="409.5">
      <c r="J24" t="s">
        <v>4608</v>
      </c>
      <c r="K24" s="13" t="s">
        <v>5853</v>
      </c>
    </row>
    <row r="25" spans="10:11" ht="15">
      <c r="J25" t="s">
        <v>4609</v>
      </c>
      <c r="K25" t="b">
        <v>0</v>
      </c>
    </row>
    <row r="26" spans="10:11" ht="15">
      <c r="J26" t="s">
        <v>5851</v>
      </c>
      <c r="K26" t="s">
        <v>5852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4681</v>
      </c>
      <c r="B2" s="116" t="s">
        <v>4682</v>
      </c>
      <c r="C2" s="117" t="s">
        <v>4683</v>
      </c>
    </row>
    <row r="3" spans="1:3" ht="15">
      <c r="A3" s="115" t="s">
        <v>4611</v>
      </c>
      <c r="B3" s="115" t="s">
        <v>4611</v>
      </c>
      <c r="C3" s="34">
        <v>170</v>
      </c>
    </row>
    <row r="4" spans="1:3" ht="15">
      <c r="A4" s="115" t="s">
        <v>4611</v>
      </c>
      <c r="B4" s="115" t="s">
        <v>4612</v>
      </c>
      <c r="C4" s="34">
        <v>5</v>
      </c>
    </row>
    <row r="5" spans="1:3" ht="15">
      <c r="A5" s="115" t="s">
        <v>4612</v>
      </c>
      <c r="B5" s="115" t="s">
        <v>4612</v>
      </c>
      <c r="C5" s="34">
        <v>73</v>
      </c>
    </row>
    <row r="6" spans="1:3" ht="15">
      <c r="A6" s="115" t="s">
        <v>4613</v>
      </c>
      <c r="B6" s="115" t="s">
        <v>4613</v>
      </c>
      <c r="C6" s="34">
        <v>46</v>
      </c>
    </row>
    <row r="7" spans="1:3" ht="15">
      <c r="A7" s="115" t="s">
        <v>4614</v>
      </c>
      <c r="B7" s="115" t="s">
        <v>4614</v>
      </c>
      <c r="C7" s="34">
        <v>29</v>
      </c>
    </row>
    <row r="8" spans="1:3" ht="15">
      <c r="A8" s="115" t="s">
        <v>4615</v>
      </c>
      <c r="B8" s="115" t="s">
        <v>4615</v>
      </c>
      <c r="C8" s="34">
        <v>24</v>
      </c>
    </row>
    <row r="9" spans="1:3" ht="15">
      <c r="A9" s="115" t="s">
        <v>4616</v>
      </c>
      <c r="B9" s="115" t="s">
        <v>4616</v>
      </c>
      <c r="C9" s="34">
        <v>23</v>
      </c>
    </row>
    <row r="10" spans="1:3" ht="15">
      <c r="A10" s="115" t="s">
        <v>4617</v>
      </c>
      <c r="B10" s="115" t="s">
        <v>4617</v>
      </c>
      <c r="C10" s="34">
        <v>13</v>
      </c>
    </row>
    <row r="11" spans="1:3" ht="15">
      <c r="A11" s="115" t="s">
        <v>4618</v>
      </c>
      <c r="B11" s="115" t="s">
        <v>4618</v>
      </c>
      <c r="C11" s="34">
        <v>10</v>
      </c>
    </row>
    <row r="12" spans="1:3" ht="15">
      <c r="A12" s="115" t="s">
        <v>4619</v>
      </c>
      <c r="B12" s="115" t="s">
        <v>4619</v>
      </c>
      <c r="C12" s="34">
        <v>13</v>
      </c>
    </row>
    <row r="13" spans="1:3" ht="15">
      <c r="A13" s="115" t="s">
        <v>4620</v>
      </c>
      <c r="B13" s="115" t="s">
        <v>4620</v>
      </c>
      <c r="C13" s="34">
        <v>7</v>
      </c>
    </row>
    <row r="14" spans="1:3" ht="15">
      <c r="A14" s="115" t="s">
        <v>4621</v>
      </c>
      <c r="B14" s="115" t="s">
        <v>4621</v>
      </c>
      <c r="C14" s="34">
        <v>6</v>
      </c>
    </row>
    <row r="15" spans="1:3" ht="15">
      <c r="A15" s="115" t="s">
        <v>4622</v>
      </c>
      <c r="B15" s="115" t="s">
        <v>4622</v>
      </c>
      <c r="C15" s="34">
        <v>6</v>
      </c>
    </row>
    <row r="16" spans="1:3" ht="15">
      <c r="A16" s="115" t="s">
        <v>4623</v>
      </c>
      <c r="B16" s="115" t="s">
        <v>4623</v>
      </c>
      <c r="C16" s="34">
        <v>11</v>
      </c>
    </row>
    <row r="17" spans="1:3" ht="15">
      <c r="A17" s="115" t="s">
        <v>4624</v>
      </c>
      <c r="B17" s="115" t="s">
        <v>4624</v>
      </c>
      <c r="C17" s="34">
        <v>5</v>
      </c>
    </row>
    <row r="18" spans="1:3" ht="15">
      <c r="A18" s="115" t="s">
        <v>4625</v>
      </c>
      <c r="B18" s="115" t="s">
        <v>4625</v>
      </c>
      <c r="C18" s="34">
        <v>4</v>
      </c>
    </row>
    <row r="19" spans="1:3" ht="15">
      <c r="A19" s="115" t="s">
        <v>4626</v>
      </c>
      <c r="B19" s="115" t="s">
        <v>4626</v>
      </c>
      <c r="C19" s="34">
        <v>4</v>
      </c>
    </row>
    <row r="20" spans="1:3" ht="15">
      <c r="A20" s="115" t="s">
        <v>4627</v>
      </c>
      <c r="B20" s="115" t="s">
        <v>4627</v>
      </c>
      <c r="C20" s="34">
        <v>3</v>
      </c>
    </row>
    <row r="21" spans="1:3" ht="15">
      <c r="A21" s="115" t="s">
        <v>4628</v>
      </c>
      <c r="B21" s="115" t="s">
        <v>4628</v>
      </c>
      <c r="C21" s="34">
        <v>4</v>
      </c>
    </row>
    <row r="22" spans="1:3" ht="15">
      <c r="A22" s="115" t="s">
        <v>4629</v>
      </c>
      <c r="B22" s="115" t="s">
        <v>4629</v>
      </c>
      <c r="C22" s="34">
        <v>5</v>
      </c>
    </row>
    <row r="23" spans="1:3" ht="15">
      <c r="A23" s="115" t="s">
        <v>4630</v>
      </c>
      <c r="B23" s="115" t="s">
        <v>4630</v>
      </c>
      <c r="C23" s="34">
        <v>6</v>
      </c>
    </row>
    <row r="24" spans="1:3" ht="15">
      <c r="A24" s="115" t="s">
        <v>4631</v>
      </c>
      <c r="B24" s="115" t="s">
        <v>4611</v>
      </c>
      <c r="C24" s="34">
        <v>2</v>
      </c>
    </row>
    <row r="25" spans="1:3" ht="15">
      <c r="A25" s="115" t="s">
        <v>4631</v>
      </c>
      <c r="B25" s="115" t="s">
        <v>4631</v>
      </c>
      <c r="C25" s="34">
        <v>2</v>
      </c>
    </row>
    <row r="26" spans="1:3" ht="15">
      <c r="A26" s="115" t="s">
        <v>4632</v>
      </c>
      <c r="B26" s="115" t="s">
        <v>4632</v>
      </c>
      <c r="C26" s="34">
        <v>6</v>
      </c>
    </row>
    <row r="27" spans="1:3" ht="15">
      <c r="A27" s="115" t="s">
        <v>4633</v>
      </c>
      <c r="B27" s="115" t="s">
        <v>4633</v>
      </c>
      <c r="C27" s="34">
        <v>3</v>
      </c>
    </row>
    <row r="28" spans="1:3" ht="15">
      <c r="A28" s="115" t="s">
        <v>4634</v>
      </c>
      <c r="B28" s="115" t="s">
        <v>4634</v>
      </c>
      <c r="C28" s="34">
        <v>3</v>
      </c>
    </row>
    <row r="29" spans="1:3" ht="15">
      <c r="A29" s="115" t="s">
        <v>4635</v>
      </c>
      <c r="B29" s="115" t="s">
        <v>4635</v>
      </c>
      <c r="C29" s="34">
        <v>3</v>
      </c>
    </row>
    <row r="30" spans="1:3" ht="15">
      <c r="A30" s="115" t="s">
        <v>4636</v>
      </c>
      <c r="B30" s="115" t="s">
        <v>4636</v>
      </c>
      <c r="C30" s="34">
        <v>2</v>
      </c>
    </row>
    <row r="31" spans="1:3" ht="15">
      <c r="A31" s="115" t="s">
        <v>4637</v>
      </c>
      <c r="B31" s="115" t="s">
        <v>4637</v>
      </c>
      <c r="C31" s="34">
        <v>3</v>
      </c>
    </row>
    <row r="32" spans="1:3" ht="15">
      <c r="A32" s="115" t="s">
        <v>4638</v>
      </c>
      <c r="B32" s="115" t="s">
        <v>4638</v>
      </c>
      <c r="C32" s="34">
        <v>3</v>
      </c>
    </row>
    <row r="33" spans="1:3" ht="15">
      <c r="A33" s="115" t="s">
        <v>4639</v>
      </c>
      <c r="B33" s="115" t="s">
        <v>4639</v>
      </c>
      <c r="C33" s="34">
        <v>2</v>
      </c>
    </row>
    <row r="34" spans="1:3" ht="15">
      <c r="A34" s="115" t="s">
        <v>4640</v>
      </c>
      <c r="B34" s="115" t="s">
        <v>4640</v>
      </c>
      <c r="C34" s="34">
        <v>3</v>
      </c>
    </row>
    <row r="35" spans="1:3" ht="15">
      <c r="A35" s="115" t="s">
        <v>4641</v>
      </c>
      <c r="B35" s="115" t="s">
        <v>4641</v>
      </c>
      <c r="C35" s="34">
        <v>2</v>
      </c>
    </row>
    <row r="36" spans="1:3" ht="15">
      <c r="A36" s="115" t="s">
        <v>4642</v>
      </c>
      <c r="B36" s="115" t="s">
        <v>4642</v>
      </c>
      <c r="C36" s="34">
        <v>3</v>
      </c>
    </row>
    <row r="37" spans="1:3" ht="15">
      <c r="A37" s="115" t="s">
        <v>4643</v>
      </c>
      <c r="B37" s="115" t="s">
        <v>4643</v>
      </c>
      <c r="C37" s="34">
        <v>2</v>
      </c>
    </row>
    <row r="38" spans="1:3" ht="15">
      <c r="A38" s="115" t="s">
        <v>4644</v>
      </c>
      <c r="B38" s="115" t="s">
        <v>4644</v>
      </c>
      <c r="C38" s="34">
        <v>1</v>
      </c>
    </row>
    <row r="39" spans="1:3" ht="15">
      <c r="A39" s="115" t="s">
        <v>4645</v>
      </c>
      <c r="B39" s="115" t="s">
        <v>4645</v>
      </c>
      <c r="C39" s="34">
        <v>1</v>
      </c>
    </row>
    <row r="40" spans="1:3" ht="15">
      <c r="A40" s="115" t="s">
        <v>4646</v>
      </c>
      <c r="B40" s="115" t="s">
        <v>4646</v>
      </c>
      <c r="C40" s="34">
        <v>2</v>
      </c>
    </row>
    <row r="41" spans="1:3" ht="15">
      <c r="A41" s="115" t="s">
        <v>4647</v>
      </c>
      <c r="B41" s="115" t="s">
        <v>4647</v>
      </c>
      <c r="C41" s="34">
        <v>1</v>
      </c>
    </row>
    <row r="42" spans="1:3" ht="15">
      <c r="A42" s="115" t="s">
        <v>4648</v>
      </c>
      <c r="B42" s="115" t="s">
        <v>4648</v>
      </c>
      <c r="C42" s="34">
        <v>1</v>
      </c>
    </row>
    <row r="43" spans="1:3" ht="15">
      <c r="A43" s="115" t="s">
        <v>4649</v>
      </c>
      <c r="B43" s="115" t="s">
        <v>4649</v>
      </c>
      <c r="C43" s="34">
        <v>2</v>
      </c>
    </row>
    <row r="44" spans="1:3" ht="15">
      <c r="A44" s="115" t="s">
        <v>4650</v>
      </c>
      <c r="B44" s="115" t="s">
        <v>4650</v>
      </c>
      <c r="C44" s="34">
        <v>1</v>
      </c>
    </row>
    <row r="45" spans="1:3" ht="15">
      <c r="A45" s="115" t="s">
        <v>4651</v>
      </c>
      <c r="B45" s="115" t="s">
        <v>4651</v>
      </c>
      <c r="C45" s="34">
        <v>1</v>
      </c>
    </row>
    <row r="46" spans="1:3" ht="15">
      <c r="A46" s="115" t="s">
        <v>4652</v>
      </c>
      <c r="B46" s="115" t="s">
        <v>4652</v>
      </c>
      <c r="C46" s="34">
        <v>1</v>
      </c>
    </row>
    <row r="47" spans="1:3" ht="15">
      <c r="A47" s="115" t="s">
        <v>4653</v>
      </c>
      <c r="B47" s="115" t="s">
        <v>4653</v>
      </c>
      <c r="C47" s="34">
        <v>4</v>
      </c>
    </row>
    <row r="48" spans="1:3" ht="15">
      <c r="A48" s="115" t="s">
        <v>4654</v>
      </c>
      <c r="B48" s="115" t="s">
        <v>4654</v>
      </c>
      <c r="C48" s="34">
        <v>2</v>
      </c>
    </row>
    <row r="49" spans="1:3" ht="15">
      <c r="A49" s="115" t="s">
        <v>4655</v>
      </c>
      <c r="B49" s="115" t="s">
        <v>4655</v>
      </c>
      <c r="C49" s="34">
        <v>2</v>
      </c>
    </row>
    <row r="50" spans="1:3" ht="15">
      <c r="A50" s="115" t="s">
        <v>4656</v>
      </c>
      <c r="B50" s="115" t="s">
        <v>4656</v>
      </c>
      <c r="C50" s="34">
        <v>2</v>
      </c>
    </row>
    <row r="51" spans="1:3" ht="15">
      <c r="A51" s="115" t="s">
        <v>4657</v>
      </c>
      <c r="B51" s="115" t="s">
        <v>4657</v>
      </c>
      <c r="C51" s="34">
        <v>1</v>
      </c>
    </row>
    <row r="52" spans="1:3" ht="15">
      <c r="A52" s="115" t="s">
        <v>4658</v>
      </c>
      <c r="B52" s="115" t="s">
        <v>4658</v>
      </c>
      <c r="C52" s="34">
        <v>1</v>
      </c>
    </row>
    <row r="53" spans="1:3" ht="15">
      <c r="A53" s="115" t="s">
        <v>4659</v>
      </c>
      <c r="B53" s="115" t="s">
        <v>4659</v>
      </c>
      <c r="C53" s="34">
        <v>1</v>
      </c>
    </row>
    <row r="54" spans="1:3" ht="15">
      <c r="A54" s="115" t="s">
        <v>4660</v>
      </c>
      <c r="B54" s="115" t="s">
        <v>4660</v>
      </c>
      <c r="C54" s="34">
        <v>1</v>
      </c>
    </row>
    <row r="55" spans="1:3" ht="15">
      <c r="A55" s="115" t="s">
        <v>4661</v>
      </c>
      <c r="B55" s="115" t="s">
        <v>4661</v>
      </c>
      <c r="C55" s="34">
        <v>1</v>
      </c>
    </row>
    <row r="56" spans="1:3" ht="15">
      <c r="A56" s="115" t="s">
        <v>4662</v>
      </c>
      <c r="B56" s="115" t="s">
        <v>4662</v>
      </c>
      <c r="C56" s="34">
        <v>1</v>
      </c>
    </row>
    <row r="57" spans="1:3" ht="15">
      <c r="A57" s="115" t="s">
        <v>4663</v>
      </c>
      <c r="B57" s="115" t="s">
        <v>4663</v>
      </c>
      <c r="C57" s="34">
        <v>1</v>
      </c>
    </row>
    <row r="58" spans="1:3" ht="15">
      <c r="A58" s="115" t="s">
        <v>4664</v>
      </c>
      <c r="B58" s="115" t="s">
        <v>4664</v>
      </c>
      <c r="C58" s="34">
        <v>1</v>
      </c>
    </row>
    <row r="59" spans="1:3" ht="15">
      <c r="A59" s="115" t="s">
        <v>4665</v>
      </c>
      <c r="B59" s="115" t="s">
        <v>4665</v>
      </c>
      <c r="C5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4689</v>
      </c>
      <c r="B1" s="13" t="s">
        <v>4690</v>
      </c>
      <c r="C1" s="13" t="s">
        <v>4691</v>
      </c>
      <c r="D1" s="13" t="s">
        <v>4693</v>
      </c>
      <c r="E1" s="13" t="s">
        <v>4692</v>
      </c>
      <c r="F1" s="13" t="s">
        <v>4695</v>
      </c>
      <c r="G1" s="78" t="s">
        <v>4694</v>
      </c>
      <c r="H1" s="78" t="s">
        <v>4697</v>
      </c>
      <c r="I1" s="13" t="s">
        <v>4696</v>
      </c>
      <c r="J1" s="13" t="s">
        <v>4700</v>
      </c>
      <c r="K1" s="13" t="s">
        <v>4699</v>
      </c>
      <c r="L1" s="13" t="s">
        <v>4702</v>
      </c>
      <c r="M1" s="78" t="s">
        <v>4701</v>
      </c>
      <c r="N1" s="78" t="s">
        <v>4704</v>
      </c>
      <c r="O1" s="78" t="s">
        <v>4703</v>
      </c>
      <c r="P1" s="78" t="s">
        <v>4706</v>
      </c>
      <c r="Q1" s="13" t="s">
        <v>4705</v>
      </c>
      <c r="R1" s="13" t="s">
        <v>4710</v>
      </c>
      <c r="S1" s="78" t="s">
        <v>4709</v>
      </c>
      <c r="T1" s="78" t="s">
        <v>4712</v>
      </c>
      <c r="U1" s="78" t="s">
        <v>4711</v>
      </c>
      <c r="V1" s="78" t="s">
        <v>4713</v>
      </c>
    </row>
    <row r="2" spans="1:22" ht="15">
      <c r="A2" s="83" t="s">
        <v>774</v>
      </c>
      <c r="B2" s="78">
        <v>8</v>
      </c>
      <c r="C2" s="83" t="s">
        <v>799</v>
      </c>
      <c r="D2" s="78">
        <v>1</v>
      </c>
      <c r="E2" s="83" t="s">
        <v>798</v>
      </c>
      <c r="F2" s="78">
        <v>1</v>
      </c>
      <c r="G2" s="78"/>
      <c r="H2" s="78"/>
      <c r="I2" s="83" t="s">
        <v>774</v>
      </c>
      <c r="J2" s="78">
        <v>8</v>
      </c>
      <c r="K2" s="83" t="s">
        <v>776</v>
      </c>
      <c r="L2" s="78">
        <v>1</v>
      </c>
      <c r="M2" s="78"/>
      <c r="N2" s="78"/>
      <c r="O2" s="78"/>
      <c r="P2" s="78"/>
      <c r="Q2" s="83" t="s">
        <v>4707</v>
      </c>
      <c r="R2" s="78">
        <v>1</v>
      </c>
      <c r="S2" s="78"/>
      <c r="T2" s="78"/>
      <c r="U2" s="78"/>
      <c r="V2" s="78"/>
    </row>
    <row r="3" spans="1:22" ht="15">
      <c r="A3" s="83" t="s">
        <v>799</v>
      </c>
      <c r="B3" s="78">
        <v>2</v>
      </c>
      <c r="C3" s="83" t="s">
        <v>800</v>
      </c>
      <c r="D3" s="78">
        <v>1</v>
      </c>
      <c r="E3" s="78"/>
      <c r="F3" s="78"/>
      <c r="G3" s="78"/>
      <c r="H3" s="78"/>
      <c r="I3" s="83" t="s">
        <v>780</v>
      </c>
      <c r="J3" s="78">
        <v>2</v>
      </c>
      <c r="K3" s="83" t="s">
        <v>779</v>
      </c>
      <c r="L3" s="78">
        <v>1</v>
      </c>
      <c r="M3" s="78"/>
      <c r="N3" s="78"/>
      <c r="O3" s="78"/>
      <c r="P3" s="78"/>
      <c r="Q3" s="83" t="s">
        <v>4708</v>
      </c>
      <c r="R3" s="78">
        <v>1</v>
      </c>
      <c r="S3" s="78"/>
      <c r="T3" s="78"/>
      <c r="U3" s="78"/>
      <c r="V3" s="78"/>
    </row>
    <row r="4" spans="1:22" ht="15">
      <c r="A4" s="83" t="s">
        <v>782</v>
      </c>
      <c r="B4" s="78">
        <v>2</v>
      </c>
      <c r="C4" s="78"/>
      <c r="D4" s="78"/>
      <c r="E4" s="78"/>
      <c r="F4" s="78"/>
      <c r="G4" s="78"/>
      <c r="H4" s="78"/>
      <c r="I4" s="83" t="s">
        <v>782</v>
      </c>
      <c r="J4" s="78">
        <v>1</v>
      </c>
      <c r="K4" s="83" t="s">
        <v>785</v>
      </c>
      <c r="L4" s="78">
        <v>1</v>
      </c>
      <c r="M4" s="78"/>
      <c r="N4" s="78"/>
      <c r="O4" s="78"/>
      <c r="P4" s="78"/>
      <c r="Q4" s="78"/>
      <c r="R4" s="78"/>
      <c r="S4" s="78"/>
      <c r="T4" s="78"/>
      <c r="U4" s="78"/>
      <c r="V4" s="78"/>
    </row>
    <row r="5" spans="1:22" ht="15">
      <c r="A5" s="83" t="s">
        <v>784</v>
      </c>
      <c r="B5" s="78">
        <v>2</v>
      </c>
      <c r="C5" s="78"/>
      <c r="D5" s="78"/>
      <c r="E5" s="78"/>
      <c r="F5" s="78"/>
      <c r="G5" s="78"/>
      <c r="H5" s="78"/>
      <c r="I5" s="83" t="s">
        <v>4698</v>
      </c>
      <c r="J5" s="78">
        <v>1</v>
      </c>
      <c r="K5" s="83" t="s">
        <v>786</v>
      </c>
      <c r="L5" s="78">
        <v>1</v>
      </c>
      <c r="M5" s="78"/>
      <c r="N5" s="78"/>
      <c r="O5" s="78"/>
      <c r="P5" s="78"/>
      <c r="Q5" s="78"/>
      <c r="R5" s="78"/>
      <c r="S5" s="78"/>
      <c r="T5" s="78"/>
      <c r="U5" s="78"/>
      <c r="V5" s="78"/>
    </row>
    <row r="6" spans="1:22" ht="15">
      <c r="A6" s="83" t="s">
        <v>780</v>
      </c>
      <c r="B6" s="78">
        <v>2</v>
      </c>
      <c r="C6" s="78"/>
      <c r="D6" s="78"/>
      <c r="E6" s="78"/>
      <c r="F6" s="78"/>
      <c r="G6" s="78"/>
      <c r="H6" s="78"/>
      <c r="I6" s="78"/>
      <c r="J6" s="78"/>
      <c r="K6" s="83" t="s">
        <v>790</v>
      </c>
      <c r="L6" s="78">
        <v>1</v>
      </c>
      <c r="M6" s="78"/>
      <c r="N6" s="78"/>
      <c r="O6" s="78"/>
      <c r="P6" s="78"/>
      <c r="Q6" s="78"/>
      <c r="R6" s="78"/>
      <c r="S6" s="78"/>
      <c r="T6" s="78"/>
      <c r="U6" s="78"/>
      <c r="V6" s="78"/>
    </row>
    <row r="7" spans="1:22" ht="15">
      <c r="A7" s="83" t="s">
        <v>800</v>
      </c>
      <c r="B7" s="78">
        <v>1</v>
      </c>
      <c r="C7" s="78"/>
      <c r="D7" s="78"/>
      <c r="E7" s="78"/>
      <c r="F7" s="78"/>
      <c r="G7" s="78"/>
      <c r="H7" s="78"/>
      <c r="I7" s="78"/>
      <c r="J7" s="78"/>
      <c r="K7" s="83" t="s">
        <v>791</v>
      </c>
      <c r="L7" s="78">
        <v>1</v>
      </c>
      <c r="M7" s="78"/>
      <c r="N7" s="78"/>
      <c r="O7" s="78"/>
      <c r="P7" s="78"/>
      <c r="Q7" s="78"/>
      <c r="R7" s="78"/>
      <c r="S7" s="78"/>
      <c r="T7" s="78"/>
      <c r="U7" s="78"/>
      <c r="V7" s="78"/>
    </row>
    <row r="8" spans="1:22" ht="15">
      <c r="A8" s="83" t="s">
        <v>798</v>
      </c>
      <c r="B8" s="78">
        <v>1</v>
      </c>
      <c r="C8" s="78"/>
      <c r="D8" s="78"/>
      <c r="E8" s="78"/>
      <c r="F8" s="78"/>
      <c r="G8" s="78"/>
      <c r="H8" s="78"/>
      <c r="I8" s="78"/>
      <c r="J8" s="78"/>
      <c r="K8" s="83" t="s">
        <v>795</v>
      </c>
      <c r="L8" s="78">
        <v>1</v>
      </c>
      <c r="M8" s="78"/>
      <c r="N8" s="78"/>
      <c r="O8" s="78"/>
      <c r="P8" s="78"/>
      <c r="Q8" s="78"/>
      <c r="R8" s="78"/>
      <c r="S8" s="78"/>
      <c r="T8" s="78"/>
      <c r="U8" s="78"/>
      <c r="V8" s="78"/>
    </row>
    <row r="9" spans="1:22" ht="15">
      <c r="A9" s="83" t="s">
        <v>797</v>
      </c>
      <c r="B9" s="78">
        <v>1</v>
      </c>
      <c r="C9" s="78"/>
      <c r="D9" s="78"/>
      <c r="E9" s="78"/>
      <c r="F9" s="78"/>
      <c r="G9" s="78"/>
      <c r="H9" s="78"/>
      <c r="I9" s="78"/>
      <c r="J9" s="78"/>
      <c r="K9" s="78"/>
      <c r="L9" s="78"/>
      <c r="M9" s="78"/>
      <c r="N9" s="78"/>
      <c r="O9" s="78"/>
      <c r="P9" s="78"/>
      <c r="Q9" s="78"/>
      <c r="R9" s="78"/>
      <c r="S9" s="78"/>
      <c r="T9" s="78"/>
      <c r="U9" s="78"/>
      <c r="V9" s="78"/>
    </row>
    <row r="10" spans="1:22" ht="15">
      <c r="A10" s="83" t="s">
        <v>796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795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4719</v>
      </c>
      <c r="B14" s="13" t="s">
        <v>4690</v>
      </c>
      <c r="C14" s="13" t="s">
        <v>4722</v>
      </c>
      <c r="D14" s="13" t="s">
        <v>4693</v>
      </c>
      <c r="E14" s="13" t="s">
        <v>4723</v>
      </c>
      <c r="F14" s="13" t="s">
        <v>4695</v>
      </c>
      <c r="G14" s="78" t="s">
        <v>4724</v>
      </c>
      <c r="H14" s="78" t="s">
        <v>4697</v>
      </c>
      <c r="I14" s="13" t="s">
        <v>4725</v>
      </c>
      <c r="J14" s="13" t="s">
        <v>4700</v>
      </c>
      <c r="K14" s="13" t="s">
        <v>4726</v>
      </c>
      <c r="L14" s="13" t="s">
        <v>4702</v>
      </c>
      <c r="M14" s="78" t="s">
        <v>4727</v>
      </c>
      <c r="N14" s="78" t="s">
        <v>4704</v>
      </c>
      <c r="O14" s="78" t="s">
        <v>4728</v>
      </c>
      <c r="P14" s="78" t="s">
        <v>4706</v>
      </c>
      <c r="Q14" s="13" t="s">
        <v>4729</v>
      </c>
      <c r="R14" s="13" t="s">
        <v>4710</v>
      </c>
      <c r="S14" s="78" t="s">
        <v>4731</v>
      </c>
      <c r="T14" s="78" t="s">
        <v>4712</v>
      </c>
      <c r="U14" s="78" t="s">
        <v>4732</v>
      </c>
      <c r="V14" s="78" t="s">
        <v>4713</v>
      </c>
    </row>
    <row r="15" spans="1:22" ht="15">
      <c r="A15" s="78" t="s">
        <v>804</v>
      </c>
      <c r="B15" s="78">
        <v>11</v>
      </c>
      <c r="C15" s="78" t="s">
        <v>818</v>
      </c>
      <c r="D15" s="78">
        <v>1</v>
      </c>
      <c r="E15" s="78" t="s">
        <v>801</v>
      </c>
      <c r="F15" s="78">
        <v>1</v>
      </c>
      <c r="G15" s="78"/>
      <c r="H15" s="78"/>
      <c r="I15" s="78" t="s">
        <v>804</v>
      </c>
      <c r="J15" s="78">
        <v>9</v>
      </c>
      <c r="K15" s="78" t="s">
        <v>801</v>
      </c>
      <c r="L15" s="78">
        <v>4</v>
      </c>
      <c r="M15" s="78"/>
      <c r="N15" s="78"/>
      <c r="O15" s="78"/>
      <c r="P15" s="78"/>
      <c r="Q15" s="78" t="s">
        <v>4721</v>
      </c>
      <c r="R15" s="78">
        <v>1</v>
      </c>
      <c r="S15" s="78"/>
      <c r="T15" s="78"/>
      <c r="U15" s="78"/>
      <c r="V15" s="78"/>
    </row>
    <row r="16" spans="1:22" ht="15">
      <c r="A16" s="78" t="s">
        <v>801</v>
      </c>
      <c r="B16" s="78">
        <v>10</v>
      </c>
      <c r="C16" s="78" t="s">
        <v>801</v>
      </c>
      <c r="D16" s="78">
        <v>1</v>
      </c>
      <c r="E16" s="78"/>
      <c r="F16" s="78"/>
      <c r="G16" s="78"/>
      <c r="H16" s="78"/>
      <c r="I16" s="78" t="s">
        <v>808</v>
      </c>
      <c r="J16" s="78">
        <v>3</v>
      </c>
      <c r="K16" s="78" t="s">
        <v>812</v>
      </c>
      <c r="L16" s="78">
        <v>1</v>
      </c>
      <c r="M16" s="78"/>
      <c r="N16" s="78"/>
      <c r="O16" s="78"/>
      <c r="P16" s="78"/>
      <c r="Q16" s="78" t="s">
        <v>4730</v>
      </c>
      <c r="R16" s="78">
        <v>1</v>
      </c>
      <c r="S16" s="78"/>
      <c r="T16" s="78"/>
      <c r="U16" s="78"/>
      <c r="V16" s="78"/>
    </row>
    <row r="17" spans="1:22" ht="15">
      <c r="A17" s="78" t="s">
        <v>808</v>
      </c>
      <c r="B17" s="78">
        <v>3</v>
      </c>
      <c r="C17" s="78"/>
      <c r="D17" s="78"/>
      <c r="E17" s="78"/>
      <c r="F17" s="78"/>
      <c r="G17" s="78"/>
      <c r="H17" s="78"/>
      <c r="I17" s="78"/>
      <c r="J17" s="78"/>
      <c r="K17" s="78" t="s">
        <v>804</v>
      </c>
      <c r="L17" s="78">
        <v>1</v>
      </c>
      <c r="M17" s="78"/>
      <c r="N17" s="78"/>
      <c r="O17" s="78"/>
      <c r="P17" s="78"/>
      <c r="Q17" s="78"/>
      <c r="R17" s="78"/>
      <c r="S17" s="78"/>
      <c r="T17" s="78"/>
      <c r="U17" s="78"/>
      <c r="V17" s="78"/>
    </row>
    <row r="18" spans="1:22" ht="15">
      <c r="A18" s="78" t="s">
        <v>818</v>
      </c>
      <c r="B18" s="78">
        <v>2</v>
      </c>
      <c r="C18" s="78"/>
      <c r="D18" s="78"/>
      <c r="E18" s="78"/>
      <c r="F18" s="78"/>
      <c r="G18" s="78"/>
      <c r="H18" s="78"/>
      <c r="I18" s="78"/>
      <c r="J18" s="78"/>
      <c r="K18" s="78" t="s">
        <v>814</v>
      </c>
      <c r="L18" s="78">
        <v>1</v>
      </c>
      <c r="M18" s="78"/>
      <c r="N18" s="78"/>
      <c r="O18" s="78"/>
      <c r="P18" s="78"/>
      <c r="Q18" s="78"/>
      <c r="R18" s="78"/>
      <c r="S18" s="78"/>
      <c r="T18" s="78"/>
      <c r="U18" s="78"/>
      <c r="V18" s="78"/>
    </row>
    <row r="19" spans="1:22" ht="15">
      <c r="A19" s="78" t="s">
        <v>813</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811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4720</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817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816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4736</v>
      </c>
      <c r="B27" s="13" t="s">
        <v>4690</v>
      </c>
      <c r="C27" s="13" t="s">
        <v>4745</v>
      </c>
      <c r="D27" s="13" t="s">
        <v>4693</v>
      </c>
      <c r="E27" s="78" t="s">
        <v>4749</v>
      </c>
      <c r="F27" s="78" t="s">
        <v>4695</v>
      </c>
      <c r="G27" s="78" t="s">
        <v>4750</v>
      </c>
      <c r="H27" s="78" t="s">
        <v>4697</v>
      </c>
      <c r="I27" s="13" t="s">
        <v>4751</v>
      </c>
      <c r="J27" s="13" t="s">
        <v>4700</v>
      </c>
      <c r="K27" s="13" t="s">
        <v>4752</v>
      </c>
      <c r="L27" s="13" t="s">
        <v>4702</v>
      </c>
      <c r="M27" s="78" t="s">
        <v>4755</v>
      </c>
      <c r="N27" s="78" t="s">
        <v>4704</v>
      </c>
      <c r="O27" s="13" t="s">
        <v>4756</v>
      </c>
      <c r="P27" s="13" t="s">
        <v>4706</v>
      </c>
      <c r="Q27" s="78" t="s">
        <v>4759</v>
      </c>
      <c r="R27" s="78" t="s">
        <v>4710</v>
      </c>
      <c r="S27" s="78" t="s">
        <v>4760</v>
      </c>
      <c r="T27" s="78" t="s">
        <v>4712</v>
      </c>
      <c r="U27" s="78" t="s">
        <v>4761</v>
      </c>
      <c r="V27" s="78" t="s">
        <v>4713</v>
      </c>
    </row>
    <row r="28" spans="1:22" ht="15">
      <c r="A28" s="78" t="s">
        <v>823</v>
      </c>
      <c r="B28" s="78">
        <v>18</v>
      </c>
      <c r="C28" s="78" t="s">
        <v>4746</v>
      </c>
      <c r="D28" s="78">
        <v>1</v>
      </c>
      <c r="E28" s="78"/>
      <c r="F28" s="78"/>
      <c r="G28" s="78"/>
      <c r="H28" s="78"/>
      <c r="I28" s="78" t="s">
        <v>823</v>
      </c>
      <c r="J28" s="78">
        <v>16</v>
      </c>
      <c r="K28" s="78" t="s">
        <v>840</v>
      </c>
      <c r="L28" s="78">
        <v>1</v>
      </c>
      <c r="M28" s="78"/>
      <c r="N28" s="78"/>
      <c r="O28" s="78" t="s">
        <v>4737</v>
      </c>
      <c r="P28" s="78">
        <v>13</v>
      </c>
      <c r="Q28" s="78"/>
      <c r="R28" s="78"/>
      <c r="S28" s="78"/>
      <c r="T28" s="78"/>
      <c r="U28" s="78"/>
      <c r="V28" s="78"/>
    </row>
    <row r="29" spans="1:22" ht="15">
      <c r="A29" s="78" t="s">
        <v>4737</v>
      </c>
      <c r="B29" s="78">
        <v>13</v>
      </c>
      <c r="C29" s="78" t="s">
        <v>4747</v>
      </c>
      <c r="D29" s="78">
        <v>1</v>
      </c>
      <c r="E29" s="78"/>
      <c r="F29" s="78"/>
      <c r="G29" s="78"/>
      <c r="H29" s="78"/>
      <c r="I29" s="78" t="s">
        <v>4740</v>
      </c>
      <c r="J29" s="78">
        <v>10</v>
      </c>
      <c r="K29" s="78" t="s">
        <v>4744</v>
      </c>
      <c r="L29" s="78">
        <v>1</v>
      </c>
      <c r="M29" s="78"/>
      <c r="N29" s="78"/>
      <c r="O29" s="78" t="s">
        <v>4738</v>
      </c>
      <c r="P29" s="78">
        <v>13</v>
      </c>
      <c r="Q29" s="78"/>
      <c r="R29" s="78"/>
      <c r="S29" s="78"/>
      <c r="T29" s="78"/>
      <c r="U29" s="78"/>
      <c r="V29" s="78"/>
    </row>
    <row r="30" spans="1:22" ht="15">
      <c r="A30" s="78" t="s">
        <v>4738</v>
      </c>
      <c r="B30" s="78">
        <v>13</v>
      </c>
      <c r="C30" s="78" t="s">
        <v>4748</v>
      </c>
      <c r="D30" s="78">
        <v>1</v>
      </c>
      <c r="E30" s="78"/>
      <c r="F30" s="78"/>
      <c r="G30" s="78"/>
      <c r="H30" s="78"/>
      <c r="I30" s="78"/>
      <c r="J30" s="78"/>
      <c r="K30" s="78" t="s">
        <v>4753</v>
      </c>
      <c r="L30" s="78">
        <v>1</v>
      </c>
      <c r="M30" s="78"/>
      <c r="N30" s="78"/>
      <c r="O30" s="78" t="s">
        <v>4739</v>
      </c>
      <c r="P30" s="78">
        <v>13</v>
      </c>
      <c r="Q30" s="78"/>
      <c r="R30" s="78"/>
      <c r="S30" s="78"/>
      <c r="T30" s="78"/>
      <c r="U30" s="78"/>
      <c r="V30" s="78"/>
    </row>
    <row r="31" spans="1:22" ht="15">
      <c r="A31" s="78" t="s">
        <v>4739</v>
      </c>
      <c r="B31" s="78">
        <v>13</v>
      </c>
      <c r="C31" s="78"/>
      <c r="D31" s="78"/>
      <c r="E31" s="78"/>
      <c r="F31" s="78"/>
      <c r="G31" s="78"/>
      <c r="H31" s="78"/>
      <c r="I31" s="78"/>
      <c r="J31" s="78"/>
      <c r="K31" s="78" t="s">
        <v>4754</v>
      </c>
      <c r="L31" s="78">
        <v>1</v>
      </c>
      <c r="M31" s="78"/>
      <c r="N31" s="78"/>
      <c r="O31" s="78" t="s">
        <v>4757</v>
      </c>
      <c r="P31" s="78">
        <v>1</v>
      </c>
      <c r="Q31" s="78"/>
      <c r="R31" s="78"/>
      <c r="S31" s="78"/>
      <c r="T31" s="78"/>
      <c r="U31" s="78"/>
      <c r="V31" s="78"/>
    </row>
    <row r="32" spans="1:22" ht="15">
      <c r="A32" s="78" t="s">
        <v>4740</v>
      </c>
      <c r="B32" s="78">
        <v>10</v>
      </c>
      <c r="C32" s="78"/>
      <c r="D32" s="78"/>
      <c r="E32" s="78"/>
      <c r="F32" s="78"/>
      <c r="G32" s="78"/>
      <c r="H32" s="78"/>
      <c r="I32" s="78"/>
      <c r="J32" s="78"/>
      <c r="K32" s="78" t="s">
        <v>832</v>
      </c>
      <c r="L32" s="78">
        <v>1</v>
      </c>
      <c r="M32" s="78"/>
      <c r="N32" s="78"/>
      <c r="O32" s="78" t="s">
        <v>4758</v>
      </c>
      <c r="P32" s="78">
        <v>1</v>
      </c>
      <c r="Q32" s="78"/>
      <c r="R32" s="78"/>
      <c r="S32" s="78"/>
      <c r="T32" s="78"/>
      <c r="U32" s="78"/>
      <c r="V32" s="78"/>
    </row>
    <row r="33" spans="1:22" ht="15">
      <c r="A33" s="78" t="s">
        <v>841</v>
      </c>
      <c r="B33" s="78">
        <v>6</v>
      </c>
      <c r="C33" s="78"/>
      <c r="D33" s="78"/>
      <c r="E33" s="78"/>
      <c r="F33" s="78"/>
      <c r="G33" s="78"/>
      <c r="H33" s="78"/>
      <c r="I33" s="78"/>
      <c r="J33" s="78"/>
      <c r="K33" s="78"/>
      <c r="L33" s="78"/>
      <c r="M33" s="78"/>
      <c r="N33" s="78"/>
      <c r="O33" s="78" t="s">
        <v>227</v>
      </c>
      <c r="P33" s="78">
        <v>1</v>
      </c>
      <c r="Q33" s="78"/>
      <c r="R33" s="78"/>
      <c r="S33" s="78"/>
      <c r="T33" s="78"/>
      <c r="U33" s="78"/>
      <c r="V33" s="78"/>
    </row>
    <row r="34" spans="1:22" ht="15">
      <c r="A34" s="78" t="s">
        <v>4741</v>
      </c>
      <c r="B34" s="78">
        <v>5</v>
      </c>
      <c r="C34" s="78"/>
      <c r="D34" s="78"/>
      <c r="E34" s="78"/>
      <c r="F34" s="78"/>
      <c r="G34" s="78"/>
      <c r="H34" s="78"/>
      <c r="I34" s="78"/>
      <c r="J34" s="78"/>
      <c r="K34" s="78"/>
      <c r="L34" s="78"/>
      <c r="M34" s="78"/>
      <c r="N34" s="78"/>
      <c r="O34" s="78"/>
      <c r="P34" s="78"/>
      <c r="Q34" s="78"/>
      <c r="R34" s="78"/>
      <c r="S34" s="78"/>
      <c r="T34" s="78"/>
      <c r="U34" s="78"/>
      <c r="V34" s="78"/>
    </row>
    <row r="35" spans="1:22" ht="15">
      <c r="A35" s="78" t="s">
        <v>4742</v>
      </c>
      <c r="B35" s="78">
        <v>5</v>
      </c>
      <c r="C35" s="78"/>
      <c r="D35" s="78"/>
      <c r="E35" s="78"/>
      <c r="F35" s="78"/>
      <c r="G35" s="78"/>
      <c r="H35" s="78"/>
      <c r="I35" s="78"/>
      <c r="J35" s="78"/>
      <c r="K35" s="78"/>
      <c r="L35" s="78"/>
      <c r="M35" s="78"/>
      <c r="N35" s="78"/>
      <c r="O35" s="78"/>
      <c r="P35" s="78"/>
      <c r="Q35" s="78"/>
      <c r="R35" s="78"/>
      <c r="S35" s="78"/>
      <c r="T35" s="78"/>
      <c r="U35" s="78"/>
      <c r="V35" s="78"/>
    </row>
    <row r="36" spans="1:22" ht="15">
      <c r="A36" s="78" t="s">
        <v>4743</v>
      </c>
      <c r="B36" s="78">
        <v>5</v>
      </c>
      <c r="C36" s="78"/>
      <c r="D36" s="78"/>
      <c r="E36" s="78"/>
      <c r="F36" s="78"/>
      <c r="G36" s="78"/>
      <c r="H36" s="78"/>
      <c r="I36" s="78"/>
      <c r="J36" s="78"/>
      <c r="K36" s="78"/>
      <c r="L36" s="78"/>
      <c r="M36" s="78"/>
      <c r="N36" s="78"/>
      <c r="O36" s="78"/>
      <c r="P36" s="78"/>
      <c r="Q36" s="78"/>
      <c r="R36" s="78"/>
      <c r="S36" s="78"/>
      <c r="T36" s="78"/>
      <c r="U36" s="78"/>
      <c r="V36" s="78"/>
    </row>
    <row r="37" spans="1:22" ht="15">
      <c r="A37" s="78" t="s">
        <v>4744</v>
      </c>
      <c r="B37" s="78">
        <v>5</v>
      </c>
      <c r="C37" s="78"/>
      <c r="D37" s="78"/>
      <c r="E37" s="78"/>
      <c r="F37" s="78"/>
      <c r="G37" s="78"/>
      <c r="H37" s="78"/>
      <c r="I37" s="78"/>
      <c r="J37" s="78"/>
      <c r="K37" s="78"/>
      <c r="L37" s="78"/>
      <c r="M37" s="78"/>
      <c r="N37" s="78"/>
      <c r="O37" s="78"/>
      <c r="P37" s="78"/>
      <c r="Q37" s="78"/>
      <c r="R37" s="78"/>
      <c r="S37" s="78"/>
      <c r="T37" s="78"/>
      <c r="U37" s="78"/>
      <c r="V37" s="78"/>
    </row>
    <row r="40" spans="1:22" ht="15" customHeight="1">
      <c r="A40" s="13" t="s">
        <v>4765</v>
      </c>
      <c r="B40" s="13" t="s">
        <v>4690</v>
      </c>
      <c r="C40" s="13" t="s">
        <v>4776</v>
      </c>
      <c r="D40" s="13" t="s">
        <v>4693</v>
      </c>
      <c r="E40" s="13" t="s">
        <v>4781</v>
      </c>
      <c r="F40" s="13" t="s">
        <v>4695</v>
      </c>
      <c r="G40" s="13" t="s">
        <v>4787</v>
      </c>
      <c r="H40" s="13" t="s">
        <v>4697</v>
      </c>
      <c r="I40" s="13" t="s">
        <v>4789</v>
      </c>
      <c r="J40" s="13" t="s">
        <v>4700</v>
      </c>
      <c r="K40" s="13" t="s">
        <v>4797</v>
      </c>
      <c r="L40" s="13" t="s">
        <v>4702</v>
      </c>
      <c r="M40" s="13" t="s">
        <v>4804</v>
      </c>
      <c r="N40" s="13" t="s">
        <v>4704</v>
      </c>
      <c r="O40" s="13" t="s">
        <v>4811</v>
      </c>
      <c r="P40" s="13" t="s">
        <v>4706</v>
      </c>
      <c r="Q40" s="13" t="s">
        <v>4818</v>
      </c>
      <c r="R40" s="13" t="s">
        <v>4710</v>
      </c>
      <c r="S40" s="13" t="s">
        <v>4826</v>
      </c>
      <c r="T40" s="13" t="s">
        <v>4712</v>
      </c>
      <c r="U40" s="13" t="s">
        <v>4835</v>
      </c>
      <c r="V40" s="13" t="s">
        <v>4713</v>
      </c>
    </row>
    <row r="41" spans="1:22" ht="15">
      <c r="A41" s="84" t="s">
        <v>4766</v>
      </c>
      <c r="B41" s="84">
        <v>68</v>
      </c>
      <c r="C41" s="84" t="s">
        <v>4771</v>
      </c>
      <c r="D41" s="84">
        <v>96</v>
      </c>
      <c r="E41" s="84" t="s">
        <v>4771</v>
      </c>
      <c r="F41" s="84">
        <v>144</v>
      </c>
      <c r="G41" s="84" t="s">
        <v>4788</v>
      </c>
      <c r="H41" s="84">
        <v>2</v>
      </c>
      <c r="I41" s="84" t="s">
        <v>4788</v>
      </c>
      <c r="J41" s="84">
        <v>37</v>
      </c>
      <c r="K41" s="84" t="s">
        <v>4772</v>
      </c>
      <c r="L41" s="84">
        <v>21</v>
      </c>
      <c r="M41" s="84" t="s">
        <v>4805</v>
      </c>
      <c r="N41" s="84">
        <v>6</v>
      </c>
      <c r="O41" s="84" t="s">
        <v>4812</v>
      </c>
      <c r="P41" s="84">
        <v>14</v>
      </c>
      <c r="Q41" s="84" t="s">
        <v>4771</v>
      </c>
      <c r="R41" s="84">
        <v>11</v>
      </c>
      <c r="S41" s="84" t="s">
        <v>4827</v>
      </c>
      <c r="T41" s="84">
        <v>8</v>
      </c>
      <c r="U41" s="84" t="s">
        <v>4836</v>
      </c>
      <c r="V41" s="84">
        <v>2</v>
      </c>
    </row>
    <row r="42" spans="1:22" ht="15">
      <c r="A42" s="84" t="s">
        <v>4767</v>
      </c>
      <c r="B42" s="84">
        <v>305</v>
      </c>
      <c r="C42" s="84" t="s">
        <v>4773</v>
      </c>
      <c r="D42" s="84">
        <v>91</v>
      </c>
      <c r="E42" s="84" t="s">
        <v>4782</v>
      </c>
      <c r="F42" s="84">
        <v>72</v>
      </c>
      <c r="G42" s="84"/>
      <c r="H42" s="84"/>
      <c r="I42" s="84" t="s">
        <v>4790</v>
      </c>
      <c r="J42" s="84">
        <v>19</v>
      </c>
      <c r="K42" s="84" t="s">
        <v>4798</v>
      </c>
      <c r="L42" s="84">
        <v>6</v>
      </c>
      <c r="M42" s="84" t="s">
        <v>4793</v>
      </c>
      <c r="N42" s="84">
        <v>6</v>
      </c>
      <c r="O42" s="84" t="s">
        <v>227</v>
      </c>
      <c r="P42" s="84">
        <v>13</v>
      </c>
      <c r="Q42" s="84" t="s">
        <v>4819</v>
      </c>
      <c r="R42" s="84">
        <v>10</v>
      </c>
      <c r="S42" s="84" t="s">
        <v>4828</v>
      </c>
      <c r="T42" s="84">
        <v>8</v>
      </c>
      <c r="U42" s="84"/>
      <c r="V42" s="84"/>
    </row>
    <row r="43" spans="1:22" ht="15">
      <c r="A43" s="84" t="s">
        <v>4768</v>
      </c>
      <c r="B43" s="84">
        <v>0</v>
      </c>
      <c r="C43" s="84" t="s">
        <v>4774</v>
      </c>
      <c r="D43" s="84">
        <v>91</v>
      </c>
      <c r="E43" s="84" t="s">
        <v>4783</v>
      </c>
      <c r="F43" s="84">
        <v>72</v>
      </c>
      <c r="G43" s="84"/>
      <c r="H43" s="84"/>
      <c r="I43" s="84" t="s">
        <v>4791</v>
      </c>
      <c r="J43" s="84">
        <v>18</v>
      </c>
      <c r="K43" s="84" t="s">
        <v>2904</v>
      </c>
      <c r="L43" s="84">
        <v>5</v>
      </c>
      <c r="M43" s="84" t="s">
        <v>4800</v>
      </c>
      <c r="N43" s="84">
        <v>4</v>
      </c>
      <c r="O43" s="84" t="s">
        <v>4813</v>
      </c>
      <c r="P43" s="84">
        <v>13</v>
      </c>
      <c r="Q43" s="84" t="s">
        <v>4820</v>
      </c>
      <c r="R43" s="84">
        <v>10</v>
      </c>
      <c r="S43" s="84" t="s">
        <v>4829</v>
      </c>
      <c r="T43" s="84">
        <v>8</v>
      </c>
      <c r="U43" s="84"/>
      <c r="V43" s="84"/>
    </row>
    <row r="44" spans="1:22" ht="15">
      <c r="A44" s="84" t="s">
        <v>4769</v>
      </c>
      <c r="B44" s="84">
        <v>8246</v>
      </c>
      <c r="C44" s="84" t="s">
        <v>642</v>
      </c>
      <c r="D44" s="84">
        <v>86</v>
      </c>
      <c r="E44" s="84" t="s">
        <v>4784</v>
      </c>
      <c r="F44" s="84">
        <v>72</v>
      </c>
      <c r="G44" s="84"/>
      <c r="H44" s="84"/>
      <c r="I44" s="84" t="s">
        <v>4792</v>
      </c>
      <c r="J44" s="84">
        <v>18</v>
      </c>
      <c r="K44" s="84" t="s">
        <v>4799</v>
      </c>
      <c r="L44" s="84">
        <v>5</v>
      </c>
      <c r="M44" s="84" t="s">
        <v>4806</v>
      </c>
      <c r="N44" s="84">
        <v>4</v>
      </c>
      <c r="O44" s="84" t="s">
        <v>4737</v>
      </c>
      <c r="P44" s="84">
        <v>13</v>
      </c>
      <c r="Q44" s="84" t="s">
        <v>4772</v>
      </c>
      <c r="R44" s="84">
        <v>10</v>
      </c>
      <c r="S44" s="84" t="s">
        <v>4830</v>
      </c>
      <c r="T44" s="84">
        <v>7</v>
      </c>
      <c r="U44" s="84"/>
      <c r="V44" s="84"/>
    </row>
    <row r="45" spans="1:22" ht="15">
      <c r="A45" s="84" t="s">
        <v>4770</v>
      </c>
      <c r="B45" s="84">
        <v>8619</v>
      </c>
      <c r="C45" s="84" t="s">
        <v>4777</v>
      </c>
      <c r="D45" s="84">
        <v>86</v>
      </c>
      <c r="E45" s="84" t="s">
        <v>4785</v>
      </c>
      <c r="F45" s="84">
        <v>72</v>
      </c>
      <c r="G45" s="84"/>
      <c r="H45" s="84"/>
      <c r="I45" s="84" t="s">
        <v>4793</v>
      </c>
      <c r="J45" s="84">
        <v>18</v>
      </c>
      <c r="K45" s="84" t="s">
        <v>4800</v>
      </c>
      <c r="L45" s="84">
        <v>4</v>
      </c>
      <c r="M45" s="84" t="s">
        <v>4807</v>
      </c>
      <c r="N45" s="84">
        <v>4</v>
      </c>
      <c r="O45" s="84" t="s">
        <v>4814</v>
      </c>
      <c r="P45" s="84">
        <v>13</v>
      </c>
      <c r="Q45" s="84" t="s">
        <v>4821</v>
      </c>
      <c r="R45" s="84">
        <v>10</v>
      </c>
      <c r="S45" s="84" t="s">
        <v>4831</v>
      </c>
      <c r="T45" s="84">
        <v>7</v>
      </c>
      <c r="U45" s="84"/>
      <c r="V45" s="84"/>
    </row>
    <row r="46" spans="1:22" ht="15">
      <c r="A46" s="84" t="s">
        <v>4771</v>
      </c>
      <c r="B46" s="84">
        <v>256</v>
      </c>
      <c r="C46" s="84" t="s">
        <v>4778</v>
      </c>
      <c r="D46" s="84">
        <v>86</v>
      </c>
      <c r="E46" s="84" t="s">
        <v>4786</v>
      </c>
      <c r="F46" s="84">
        <v>72</v>
      </c>
      <c r="G46" s="84"/>
      <c r="H46" s="84"/>
      <c r="I46" s="84" t="s">
        <v>4794</v>
      </c>
      <c r="J46" s="84">
        <v>18</v>
      </c>
      <c r="K46" s="84" t="s">
        <v>4801</v>
      </c>
      <c r="L46" s="84">
        <v>3</v>
      </c>
      <c r="M46" s="84" t="s">
        <v>4788</v>
      </c>
      <c r="N46" s="84">
        <v>4</v>
      </c>
      <c r="O46" s="84" t="s">
        <v>4815</v>
      </c>
      <c r="P46" s="84">
        <v>13</v>
      </c>
      <c r="Q46" s="84" t="s">
        <v>4775</v>
      </c>
      <c r="R46" s="84">
        <v>10</v>
      </c>
      <c r="S46" s="84" t="s">
        <v>638</v>
      </c>
      <c r="T46" s="84">
        <v>7</v>
      </c>
      <c r="U46" s="84"/>
      <c r="V46" s="84"/>
    </row>
    <row r="47" spans="1:22" ht="15">
      <c r="A47" s="84" t="s">
        <v>4772</v>
      </c>
      <c r="B47" s="84">
        <v>177</v>
      </c>
      <c r="C47" s="84" t="s">
        <v>4772</v>
      </c>
      <c r="D47" s="84">
        <v>86</v>
      </c>
      <c r="E47" s="84" t="s">
        <v>4773</v>
      </c>
      <c r="F47" s="84">
        <v>72</v>
      </c>
      <c r="G47" s="84"/>
      <c r="H47" s="84"/>
      <c r="I47" s="84" t="s">
        <v>4795</v>
      </c>
      <c r="J47" s="84">
        <v>18</v>
      </c>
      <c r="K47" s="84" t="s">
        <v>4790</v>
      </c>
      <c r="L47" s="84">
        <v>3</v>
      </c>
      <c r="M47" s="84" t="s">
        <v>348</v>
      </c>
      <c r="N47" s="84">
        <v>3</v>
      </c>
      <c r="O47" s="84" t="s">
        <v>4738</v>
      </c>
      <c r="P47" s="84">
        <v>13</v>
      </c>
      <c r="Q47" s="84" t="s">
        <v>4822</v>
      </c>
      <c r="R47" s="84">
        <v>10</v>
      </c>
      <c r="S47" s="84" t="s">
        <v>4832</v>
      </c>
      <c r="T47" s="84">
        <v>7</v>
      </c>
      <c r="U47" s="84"/>
      <c r="V47" s="84"/>
    </row>
    <row r="48" spans="1:22" ht="15">
      <c r="A48" s="84" t="s">
        <v>4773</v>
      </c>
      <c r="B48" s="84">
        <v>165</v>
      </c>
      <c r="C48" s="84" t="s">
        <v>4779</v>
      </c>
      <c r="D48" s="84">
        <v>86</v>
      </c>
      <c r="E48" s="84" t="s">
        <v>4774</v>
      </c>
      <c r="F48" s="84">
        <v>72</v>
      </c>
      <c r="G48" s="84"/>
      <c r="H48" s="84"/>
      <c r="I48" s="84" t="s">
        <v>4796</v>
      </c>
      <c r="J48" s="84">
        <v>18</v>
      </c>
      <c r="K48" s="84" t="s">
        <v>4802</v>
      </c>
      <c r="L48" s="84">
        <v>3</v>
      </c>
      <c r="M48" s="84" t="s">
        <v>4808</v>
      </c>
      <c r="N48" s="84">
        <v>3</v>
      </c>
      <c r="O48" s="84" t="s">
        <v>4772</v>
      </c>
      <c r="P48" s="84">
        <v>13</v>
      </c>
      <c r="Q48" s="84" t="s">
        <v>4823</v>
      </c>
      <c r="R48" s="84">
        <v>10</v>
      </c>
      <c r="S48" s="84" t="s">
        <v>4833</v>
      </c>
      <c r="T48" s="84">
        <v>7</v>
      </c>
      <c r="U48" s="84"/>
      <c r="V48" s="84"/>
    </row>
    <row r="49" spans="1:22" ht="15">
      <c r="A49" s="84" t="s">
        <v>4774</v>
      </c>
      <c r="B49" s="84">
        <v>165</v>
      </c>
      <c r="C49" s="84" t="s">
        <v>4775</v>
      </c>
      <c r="D49" s="84">
        <v>86</v>
      </c>
      <c r="E49" s="84" t="s">
        <v>369</v>
      </c>
      <c r="F49" s="84">
        <v>71</v>
      </c>
      <c r="G49" s="84"/>
      <c r="H49" s="84"/>
      <c r="I49" s="84" t="s">
        <v>823</v>
      </c>
      <c r="J49" s="84">
        <v>16</v>
      </c>
      <c r="K49" s="84" t="s">
        <v>840</v>
      </c>
      <c r="L49" s="84">
        <v>2</v>
      </c>
      <c r="M49" s="84" t="s">
        <v>4809</v>
      </c>
      <c r="N49" s="84">
        <v>3</v>
      </c>
      <c r="O49" s="84" t="s">
        <v>4816</v>
      </c>
      <c r="P49" s="84">
        <v>13</v>
      </c>
      <c r="Q49" s="84" t="s">
        <v>4824</v>
      </c>
      <c r="R49" s="84">
        <v>10</v>
      </c>
      <c r="S49" s="84" t="s">
        <v>4834</v>
      </c>
      <c r="T49" s="84">
        <v>7</v>
      </c>
      <c r="U49" s="84"/>
      <c r="V49" s="84"/>
    </row>
    <row r="50" spans="1:22" ht="15">
      <c r="A50" s="84" t="s">
        <v>4775</v>
      </c>
      <c r="B50" s="84">
        <v>99</v>
      </c>
      <c r="C50" s="84" t="s">
        <v>4780</v>
      </c>
      <c r="D50" s="84">
        <v>86</v>
      </c>
      <c r="E50" s="84" t="s">
        <v>4772</v>
      </c>
      <c r="F50" s="84">
        <v>2</v>
      </c>
      <c r="G50" s="84"/>
      <c r="H50" s="84"/>
      <c r="I50" s="84" t="s">
        <v>288</v>
      </c>
      <c r="J50" s="84">
        <v>13</v>
      </c>
      <c r="K50" s="84" t="s">
        <v>4803</v>
      </c>
      <c r="L50" s="84">
        <v>2</v>
      </c>
      <c r="M50" s="84" t="s">
        <v>4810</v>
      </c>
      <c r="N50" s="84">
        <v>3</v>
      </c>
      <c r="O50" s="84" t="s">
        <v>4817</v>
      </c>
      <c r="P50" s="84">
        <v>13</v>
      </c>
      <c r="Q50" s="84" t="s">
        <v>4825</v>
      </c>
      <c r="R50" s="84">
        <v>10</v>
      </c>
      <c r="S50" s="84" t="s">
        <v>4788</v>
      </c>
      <c r="T50" s="84">
        <v>7</v>
      </c>
      <c r="U50" s="84"/>
      <c r="V50" s="84"/>
    </row>
    <row r="53" spans="1:22" ht="15" customHeight="1">
      <c r="A53" s="13" t="s">
        <v>4876</v>
      </c>
      <c r="B53" s="13" t="s">
        <v>4690</v>
      </c>
      <c r="C53" s="13" t="s">
        <v>4887</v>
      </c>
      <c r="D53" s="13" t="s">
        <v>4693</v>
      </c>
      <c r="E53" s="13" t="s">
        <v>4888</v>
      </c>
      <c r="F53" s="13" t="s">
        <v>4695</v>
      </c>
      <c r="G53" s="78" t="s">
        <v>4896</v>
      </c>
      <c r="H53" s="78" t="s">
        <v>4697</v>
      </c>
      <c r="I53" s="13" t="s">
        <v>4897</v>
      </c>
      <c r="J53" s="13" t="s">
        <v>4700</v>
      </c>
      <c r="K53" s="13" t="s">
        <v>4908</v>
      </c>
      <c r="L53" s="13" t="s">
        <v>4702</v>
      </c>
      <c r="M53" s="13" t="s">
        <v>4916</v>
      </c>
      <c r="N53" s="13" t="s">
        <v>4704</v>
      </c>
      <c r="O53" s="13" t="s">
        <v>4927</v>
      </c>
      <c r="P53" s="13" t="s">
        <v>4706</v>
      </c>
      <c r="Q53" s="13" t="s">
        <v>4938</v>
      </c>
      <c r="R53" s="13" t="s">
        <v>4710</v>
      </c>
      <c r="S53" s="13" t="s">
        <v>4949</v>
      </c>
      <c r="T53" s="13" t="s">
        <v>4712</v>
      </c>
      <c r="U53" s="78" t="s">
        <v>4960</v>
      </c>
      <c r="V53" s="78" t="s">
        <v>4713</v>
      </c>
    </row>
    <row r="54" spans="1:22" ht="15">
      <c r="A54" s="84" t="s">
        <v>4877</v>
      </c>
      <c r="B54" s="84">
        <v>165</v>
      </c>
      <c r="C54" s="84" t="s">
        <v>4877</v>
      </c>
      <c r="D54" s="84">
        <v>91</v>
      </c>
      <c r="E54" s="84" t="s">
        <v>4889</v>
      </c>
      <c r="F54" s="84">
        <v>72</v>
      </c>
      <c r="G54" s="84"/>
      <c r="H54" s="84"/>
      <c r="I54" s="84" t="s">
        <v>4898</v>
      </c>
      <c r="J54" s="84">
        <v>18</v>
      </c>
      <c r="K54" s="84" t="s">
        <v>4909</v>
      </c>
      <c r="L54" s="84">
        <v>6</v>
      </c>
      <c r="M54" s="84" t="s">
        <v>4917</v>
      </c>
      <c r="N54" s="84">
        <v>3</v>
      </c>
      <c r="O54" s="84" t="s">
        <v>4928</v>
      </c>
      <c r="P54" s="84">
        <v>13</v>
      </c>
      <c r="Q54" s="84" t="s">
        <v>4939</v>
      </c>
      <c r="R54" s="84">
        <v>10</v>
      </c>
      <c r="S54" s="84" t="s">
        <v>4950</v>
      </c>
      <c r="T54" s="84">
        <v>7</v>
      </c>
      <c r="U54" s="84"/>
      <c r="V54" s="84"/>
    </row>
    <row r="55" spans="1:22" ht="15">
      <c r="A55" s="84" t="s">
        <v>4878</v>
      </c>
      <c r="B55" s="84">
        <v>165</v>
      </c>
      <c r="C55" s="84" t="s">
        <v>4878</v>
      </c>
      <c r="D55" s="84">
        <v>91</v>
      </c>
      <c r="E55" s="84" t="s">
        <v>4890</v>
      </c>
      <c r="F55" s="84">
        <v>72</v>
      </c>
      <c r="G55" s="84"/>
      <c r="H55" s="84"/>
      <c r="I55" s="84" t="s">
        <v>4899</v>
      </c>
      <c r="J55" s="84">
        <v>18</v>
      </c>
      <c r="K55" s="84" t="s">
        <v>4910</v>
      </c>
      <c r="L55" s="84">
        <v>2</v>
      </c>
      <c r="M55" s="84" t="s">
        <v>4918</v>
      </c>
      <c r="N55" s="84">
        <v>3</v>
      </c>
      <c r="O55" s="84" t="s">
        <v>4929</v>
      </c>
      <c r="P55" s="84">
        <v>13</v>
      </c>
      <c r="Q55" s="84" t="s">
        <v>4940</v>
      </c>
      <c r="R55" s="84">
        <v>10</v>
      </c>
      <c r="S55" s="84" t="s">
        <v>4951</v>
      </c>
      <c r="T55" s="84">
        <v>7</v>
      </c>
      <c r="U55" s="84"/>
      <c r="V55" s="84"/>
    </row>
    <row r="56" spans="1:22" ht="15">
      <c r="A56" s="84" t="s">
        <v>4879</v>
      </c>
      <c r="B56" s="84">
        <v>89</v>
      </c>
      <c r="C56" s="84" t="s">
        <v>4883</v>
      </c>
      <c r="D56" s="84">
        <v>86</v>
      </c>
      <c r="E56" s="84" t="s">
        <v>4891</v>
      </c>
      <c r="F56" s="84">
        <v>72</v>
      </c>
      <c r="G56" s="84"/>
      <c r="H56" s="84"/>
      <c r="I56" s="84" t="s">
        <v>4900</v>
      </c>
      <c r="J56" s="84">
        <v>18</v>
      </c>
      <c r="K56" s="84" t="s">
        <v>4911</v>
      </c>
      <c r="L56" s="84">
        <v>2</v>
      </c>
      <c r="M56" s="84" t="s">
        <v>4919</v>
      </c>
      <c r="N56" s="84">
        <v>3</v>
      </c>
      <c r="O56" s="84" t="s">
        <v>4930</v>
      </c>
      <c r="P56" s="84">
        <v>13</v>
      </c>
      <c r="Q56" s="84" t="s">
        <v>4941</v>
      </c>
      <c r="R56" s="84">
        <v>10</v>
      </c>
      <c r="S56" s="84" t="s">
        <v>4952</v>
      </c>
      <c r="T56" s="84">
        <v>7</v>
      </c>
      <c r="U56" s="84"/>
      <c r="V56" s="84"/>
    </row>
    <row r="57" spans="1:22" ht="15">
      <c r="A57" s="84" t="s">
        <v>4880</v>
      </c>
      <c r="B57" s="84">
        <v>89</v>
      </c>
      <c r="C57" s="84" t="s">
        <v>4884</v>
      </c>
      <c r="D57" s="84">
        <v>86</v>
      </c>
      <c r="E57" s="84" t="s">
        <v>4892</v>
      </c>
      <c r="F57" s="84">
        <v>72</v>
      </c>
      <c r="G57" s="84"/>
      <c r="H57" s="84"/>
      <c r="I57" s="84" t="s">
        <v>4901</v>
      </c>
      <c r="J57" s="84">
        <v>18</v>
      </c>
      <c r="K57" s="84" t="s">
        <v>4912</v>
      </c>
      <c r="L57" s="84">
        <v>2</v>
      </c>
      <c r="M57" s="84" t="s">
        <v>4920</v>
      </c>
      <c r="N57" s="84">
        <v>3</v>
      </c>
      <c r="O57" s="84" t="s">
        <v>4931</v>
      </c>
      <c r="P57" s="84">
        <v>13</v>
      </c>
      <c r="Q57" s="84" t="s">
        <v>4942</v>
      </c>
      <c r="R57" s="84">
        <v>10</v>
      </c>
      <c r="S57" s="84" t="s">
        <v>4953</v>
      </c>
      <c r="T57" s="84">
        <v>7</v>
      </c>
      <c r="U57" s="84"/>
      <c r="V57" s="84"/>
    </row>
    <row r="58" spans="1:22" ht="15">
      <c r="A58" s="84" t="s">
        <v>4881</v>
      </c>
      <c r="B58" s="84">
        <v>89</v>
      </c>
      <c r="C58" s="84" t="s">
        <v>4885</v>
      </c>
      <c r="D58" s="84">
        <v>86</v>
      </c>
      <c r="E58" s="84" t="s">
        <v>4893</v>
      </c>
      <c r="F58" s="84">
        <v>72</v>
      </c>
      <c r="G58" s="84"/>
      <c r="H58" s="84"/>
      <c r="I58" s="84" t="s">
        <v>4902</v>
      </c>
      <c r="J58" s="84">
        <v>18</v>
      </c>
      <c r="K58" s="84" t="s">
        <v>4913</v>
      </c>
      <c r="L58" s="84">
        <v>2</v>
      </c>
      <c r="M58" s="84" t="s">
        <v>4921</v>
      </c>
      <c r="N58" s="84">
        <v>3</v>
      </c>
      <c r="O58" s="84" t="s">
        <v>4932</v>
      </c>
      <c r="P58" s="84">
        <v>13</v>
      </c>
      <c r="Q58" s="84" t="s">
        <v>4943</v>
      </c>
      <c r="R58" s="84">
        <v>10</v>
      </c>
      <c r="S58" s="84" t="s">
        <v>4954</v>
      </c>
      <c r="T58" s="84">
        <v>7</v>
      </c>
      <c r="U58" s="84"/>
      <c r="V58" s="84"/>
    </row>
    <row r="59" spans="1:22" ht="15">
      <c r="A59" s="84" t="s">
        <v>4882</v>
      </c>
      <c r="B59" s="84">
        <v>89</v>
      </c>
      <c r="C59" s="84" t="s">
        <v>4879</v>
      </c>
      <c r="D59" s="84">
        <v>86</v>
      </c>
      <c r="E59" s="84" t="s">
        <v>4894</v>
      </c>
      <c r="F59" s="84">
        <v>72</v>
      </c>
      <c r="G59" s="84"/>
      <c r="H59" s="84"/>
      <c r="I59" s="84" t="s">
        <v>4903</v>
      </c>
      <c r="J59" s="84">
        <v>13</v>
      </c>
      <c r="K59" s="84" t="s">
        <v>4914</v>
      </c>
      <c r="L59" s="84">
        <v>2</v>
      </c>
      <c r="M59" s="84" t="s">
        <v>4922</v>
      </c>
      <c r="N59" s="84">
        <v>3</v>
      </c>
      <c r="O59" s="84" t="s">
        <v>4933</v>
      </c>
      <c r="P59" s="84">
        <v>13</v>
      </c>
      <c r="Q59" s="84" t="s">
        <v>4944</v>
      </c>
      <c r="R59" s="84">
        <v>10</v>
      </c>
      <c r="S59" s="84" t="s">
        <v>4955</v>
      </c>
      <c r="T59" s="84">
        <v>7</v>
      </c>
      <c r="U59" s="84"/>
      <c r="V59" s="84"/>
    </row>
    <row r="60" spans="1:22" ht="15">
      <c r="A60" s="84" t="s">
        <v>4883</v>
      </c>
      <c r="B60" s="84">
        <v>87</v>
      </c>
      <c r="C60" s="84" t="s">
        <v>4880</v>
      </c>
      <c r="D60" s="84">
        <v>86</v>
      </c>
      <c r="E60" s="84" t="s">
        <v>4877</v>
      </c>
      <c r="F60" s="84">
        <v>72</v>
      </c>
      <c r="G60" s="84"/>
      <c r="H60" s="84"/>
      <c r="I60" s="84" t="s">
        <v>4904</v>
      </c>
      <c r="J60" s="84">
        <v>11</v>
      </c>
      <c r="K60" s="84" t="s">
        <v>4915</v>
      </c>
      <c r="L60" s="84">
        <v>2</v>
      </c>
      <c r="M60" s="84" t="s">
        <v>4923</v>
      </c>
      <c r="N60" s="84">
        <v>3</v>
      </c>
      <c r="O60" s="84" t="s">
        <v>4934</v>
      </c>
      <c r="P60" s="84">
        <v>13</v>
      </c>
      <c r="Q60" s="84" t="s">
        <v>4945</v>
      </c>
      <c r="R60" s="84">
        <v>10</v>
      </c>
      <c r="S60" s="84" t="s">
        <v>4956</v>
      </c>
      <c r="T60" s="84">
        <v>7</v>
      </c>
      <c r="U60" s="84"/>
      <c r="V60" s="84"/>
    </row>
    <row r="61" spans="1:22" ht="15">
      <c r="A61" s="84" t="s">
        <v>4884</v>
      </c>
      <c r="B61" s="84">
        <v>87</v>
      </c>
      <c r="C61" s="84" t="s">
        <v>4881</v>
      </c>
      <c r="D61" s="84">
        <v>86</v>
      </c>
      <c r="E61" s="84" t="s">
        <v>4878</v>
      </c>
      <c r="F61" s="84">
        <v>72</v>
      </c>
      <c r="G61" s="84"/>
      <c r="H61" s="84"/>
      <c r="I61" s="84" t="s">
        <v>4905</v>
      </c>
      <c r="J61" s="84">
        <v>11</v>
      </c>
      <c r="K61" s="84"/>
      <c r="L61" s="84"/>
      <c r="M61" s="84" t="s">
        <v>4924</v>
      </c>
      <c r="N61" s="84">
        <v>3</v>
      </c>
      <c r="O61" s="84" t="s">
        <v>4935</v>
      </c>
      <c r="P61" s="84">
        <v>13</v>
      </c>
      <c r="Q61" s="84" t="s">
        <v>4946</v>
      </c>
      <c r="R61" s="84">
        <v>10</v>
      </c>
      <c r="S61" s="84" t="s">
        <v>4957</v>
      </c>
      <c r="T61" s="84">
        <v>7</v>
      </c>
      <c r="U61" s="84"/>
      <c r="V61" s="84"/>
    </row>
    <row r="62" spans="1:22" ht="15">
      <c r="A62" s="84" t="s">
        <v>4885</v>
      </c>
      <c r="B62" s="84">
        <v>87</v>
      </c>
      <c r="C62" s="84" t="s">
        <v>4882</v>
      </c>
      <c r="D62" s="84">
        <v>86</v>
      </c>
      <c r="E62" s="84" t="s">
        <v>4895</v>
      </c>
      <c r="F62" s="84">
        <v>71</v>
      </c>
      <c r="G62" s="84"/>
      <c r="H62" s="84"/>
      <c r="I62" s="84" t="s">
        <v>4906</v>
      </c>
      <c r="J62" s="84">
        <v>11</v>
      </c>
      <c r="K62" s="84"/>
      <c r="L62" s="84"/>
      <c r="M62" s="84" t="s">
        <v>4925</v>
      </c>
      <c r="N62" s="84">
        <v>3</v>
      </c>
      <c r="O62" s="84" t="s">
        <v>4936</v>
      </c>
      <c r="P62" s="84">
        <v>13</v>
      </c>
      <c r="Q62" s="84" t="s">
        <v>4947</v>
      </c>
      <c r="R62" s="84">
        <v>10</v>
      </c>
      <c r="S62" s="84" t="s">
        <v>4958</v>
      </c>
      <c r="T62" s="84">
        <v>6</v>
      </c>
      <c r="U62" s="84"/>
      <c r="V62" s="84"/>
    </row>
    <row r="63" spans="1:22" ht="15">
      <c r="A63" s="84" t="s">
        <v>4886</v>
      </c>
      <c r="B63" s="84">
        <v>81</v>
      </c>
      <c r="C63" s="84" t="s">
        <v>4886</v>
      </c>
      <c r="D63" s="84">
        <v>80</v>
      </c>
      <c r="E63" s="84"/>
      <c r="F63" s="84"/>
      <c r="G63" s="84"/>
      <c r="H63" s="84"/>
      <c r="I63" s="84" t="s">
        <v>4907</v>
      </c>
      <c r="J63" s="84">
        <v>11</v>
      </c>
      <c r="K63" s="84"/>
      <c r="L63" s="84"/>
      <c r="M63" s="84" t="s">
        <v>4926</v>
      </c>
      <c r="N63" s="84">
        <v>3</v>
      </c>
      <c r="O63" s="84" t="s">
        <v>4937</v>
      </c>
      <c r="P63" s="84">
        <v>13</v>
      </c>
      <c r="Q63" s="84" t="s">
        <v>4948</v>
      </c>
      <c r="R63" s="84">
        <v>10</v>
      </c>
      <c r="S63" s="84" t="s">
        <v>4959</v>
      </c>
      <c r="T63" s="84">
        <v>5</v>
      </c>
      <c r="U63" s="84"/>
      <c r="V63" s="84"/>
    </row>
    <row r="66" spans="1:22" ht="15" customHeight="1">
      <c r="A66" s="13" t="s">
        <v>4993</v>
      </c>
      <c r="B66" s="13" t="s">
        <v>4690</v>
      </c>
      <c r="C66" s="78" t="s">
        <v>4995</v>
      </c>
      <c r="D66" s="78" t="s">
        <v>4693</v>
      </c>
      <c r="E66" s="13" t="s">
        <v>4996</v>
      </c>
      <c r="F66" s="13" t="s">
        <v>4695</v>
      </c>
      <c r="G66" s="13" t="s">
        <v>4999</v>
      </c>
      <c r="H66" s="13" t="s">
        <v>4697</v>
      </c>
      <c r="I66" s="78" t="s">
        <v>5001</v>
      </c>
      <c r="J66" s="78" t="s">
        <v>4700</v>
      </c>
      <c r="K66" s="78" t="s">
        <v>5003</v>
      </c>
      <c r="L66" s="78" t="s">
        <v>4702</v>
      </c>
      <c r="M66" s="13" t="s">
        <v>5005</v>
      </c>
      <c r="N66" s="13" t="s">
        <v>4704</v>
      </c>
      <c r="O66" s="78" t="s">
        <v>5007</v>
      </c>
      <c r="P66" s="78" t="s">
        <v>4706</v>
      </c>
      <c r="Q66" s="78" t="s">
        <v>5009</v>
      </c>
      <c r="R66" s="78" t="s">
        <v>4710</v>
      </c>
      <c r="S66" s="78" t="s">
        <v>5011</v>
      </c>
      <c r="T66" s="78" t="s">
        <v>4712</v>
      </c>
      <c r="U66" s="13" t="s">
        <v>5013</v>
      </c>
      <c r="V66" s="13" t="s">
        <v>4713</v>
      </c>
    </row>
    <row r="67" spans="1:22" ht="15">
      <c r="A67" s="78" t="s">
        <v>645</v>
      </c>
      <c r="B67" s="78">
        <v>1</v>
      </c>
      <c r="C67" s="78"/>
      <c r="D67" s="78"/>
      <c r="E67" s="78" t="s">
        <v>640</v>
      </c>
      <c r="F67" s="78">
        <v>1</v>
      </c>
      <c r="G67" s="78" t="s">
        <v>623</v>
      </c>
      <c r="H67" s="78">
        <v>1</v>
      </c>
      <c r="I67" s="78"/>
      <c r="J67" s="78"/>
      <c r="K67" s="78"/>
      <c r="L67" s="78"/>
      <c r="M67" s="78" t="s">
        <v>636</v>
      </c>
      <c r="N67" s="78">
        <v>1</v>
      </c>
      <c r="O67" s="78"/>
      <c r="P67" s="78"/>
      <c r="Q67" s="78"/>
      <c r="R67" s="78"/>
      <c r="S67" s="78"/>
      <c r="T67" s="78"/>
      <c r="U67" s="78" t="s">
        <v>574</v>
      </c>
      <c r="V67" s="78">
        <v>1</v>
      </c>
    </row>
    <row r="68" spans="1:22" ht="15">
      <c r="A68" s="78" t="s">
        <v>640</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637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636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626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624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623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577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575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574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4994</v>
      </c>
      <c r="B79" s="13" t="s">
        <v>4690</v>
      </c>
      <c r="C79" s="13" t="s">
        <v>4997</v>
      </c>
      <c r="D79" s="13" t="s">
        <v>4693</v>
      </c>
      <c r="E79" s="13" t="s">
        <v>4998</v>
      </c>
      <c r="F79" s="13" t="s">
        <v>4695</v>
      </c>
      <c r="G79" s="13" t="s">
        <v>5000</v>
      </c>
      <c r="H79" s="13" t="s">
        <v>4697</v>
      </c>
      <c r="I79" s="13" t="s">
        <v>5002</v>
      </c>
      <c r="J79" s="13" t="s">
        <v>4700</v>
      </c>
      <c r="K79" s="13" t="s">
        <v>5004</v>
      </c>
      <c r="L79" s="13" t="s">
        <v>4702</v>
      </c>
      <c r="M79" s="13" t="s">
        <v>5006</v>
      </c>
      <c r="N79" s="13" t="s">
        <v>4704</v>
      </c>
      <c r="O79" s="13" t="s">
        <v>5008</v>
      </c>
      <c r="P79" s="13" t="s">
        <v>4706</v>
      </c>
      <c r="Q79" s="13" t="s">
        <v>5010</v>
      </c>
      <c r="R79" s="13" t="s">
        <v>4710</v>
      </c>
      <c r="S79" s="13" t="s">
        <v>5012</v>
      </c>
      <c r="T79" s="13" t="s">
        <v>4712</v>
      </c>
      <c r="U79" s="13" t="s">
        <v>5014</v>
      </c>
      <c r="V79" s="13" t="s">
        <v>4713</v>
      </c>
    </row>
    <row r="80" spans="1:22" ht="15">
      <c r="A80" s="78" t="s">
        <v>642</v>
      </c>
      <c r="B80" s="78">
        <v>87</v>
      </c>
      <c r="C80" s="78" t="s">
        <v>642</v>
      </c>
      <c r="D80" s="78">
        <v>86</v>
      </c>
      <c r="E80" s="78" t="s">
        <v>369</v>
      </c>
      <c r="F80" s="78">
        <v>71</v>
      </c>
      <c r="G80" s="78" t="s">
        <v>622</v>
      </c>
      <c r="H80" s="78">
        <v>1</v>
      </c>
      <c r="I80" s="78" t="s">
        <v>288</v>
      </c>
      <c r="J80" s="78">
        <v>13</v>
      </c>
      <c r="K80" s="78" t="s">
        <v>347</v>
      </c>
      <c r="L80" s="78">
        <v>1</v>
      </c>
      <c r="M80" s="78" t="s">
        <v>348</v>
      </c>
      <c r="N80" s="78">
        <v>3</v>
      </c>
      <c r="O80" s="78" t="s">
        <v>227</v>
      </c>
      <c r="P80" s="78">
        <v>12</v>
      </c>
      <c r="Q80" s="78" t="s">
        <v>328</v>
      </c>
      <c r="R80" s="78">
        <v>9</v>
      </c>
      <c r="S80" s="78" t="s">
        <v>638</v>
      </c>
      <c r="T80" s="78">
        <v>7</v>
      </c>
      <c r="U80" s="78" t="s">
        <v>573</v>
      </c>
      <c r="V80" s="78">
        <v>1</v>
      </c>
    </row>
    <row r="81" spans="1:22" ht="15">
      <c r="A81" s="78" t="s">
        <v>530</v>
      </c>
      <c r="B81" s="78">
        <v>81</v>
      </c>
      <c r="C81" s="78" t="s">
        <v>530</v>
      </c>
      <c r="D81" s="78">
        <v>80</v>
      </c>
      <c r="E81" s="78" t="s">
        <v>639</v>
      </c>
      <c r="F81" s="78">
        <v>1</v>
      </c>
      <c r="G81" s="78" t="s">
        <v>621</v>
      </c>
      <c r="H81" s="78">
        <v>1</v>
      </c>
      <c r="I81" s="78" t="s">
        <v>282</v>
      </c>
      <c r="J81" s="78">
        <v>10</v>
      </c>
      <c r="K81" s="78"/>
      <c r="L81" s="78"/>
      <c r="M81" s="78" t="s">
        <v>352</v>
      </c>
      <c r="N81" s="78">
        <v>2</v>
      </c>
      <c r="O81" s="78"/>
      <c r="P81" s="78"/>
      <c r="Q81" s="78"/>
      <c r="R81" s="78"/>
      <c r="S81" s="78" t="s">
        <v>367</v>
      </c>
      <c r="T81" s="78">
        <v>6</v>
      </c>
      <c r="U81" s="78" t="s">
        <v>572</v>
      </c>
      <c r="V81" s="78">
        <v>1</v>
      </c>
    </row>
    <row r="82" spans="1:22" ht="15">
      <c r="A82" s="78" t="s">
        <v>369</v>
      </c>
      <c r="B82" s="78">
        <v>76</v>
      </c>
      <c r="C82" s="78" t="s">
        <v>369</v>
      </c>
      <c r="D82" s="78">
        <v>5</v>
      </c>
      <c r="E82" s="78"/>
      <c r="F82" s="78"/>
      <c r="G82" s="78" t="s">
        <v>620</v>
      </c>
      <c r="H82" s="78">
        <v>1</v>
      </c>
      <c r="I82" s="78" t="s">
        <v>286</v>
      </c>
      <c r="J82" s="78">
        <v>1</v>
      </c>
      <c r="K82" s="78"/>
      <c r="L82" s="78"/>
      <c r="M82" s="78" t="s">
        <v>635</v>
      </c>
      <c r="N82" s="78">
        <v>2</v>
      </c>
      <c r="O82" s="78"/>
      <c r="P82" s="78"/>
      <c r="Q82" s="78"/>
      <c r="R82" s="78"/>
      <c r="S82" s="78"/>
      <c r="T82" s="78"/>
      <c r="U82" s="78" t="s">
        <v>571</v>
      </c>
      <c r="V82" s="78">
        <v>1</v>
      </c>
    </row>
    <row r="83" spans="1:22" ht="15">
      <c r="A83" s="78" t="s">
        <v>288</v>
      </c>
      <c r="B83" s="78">
        <v>13</v>
      </c>
      <c r="C83" s="78" t="s">
        <v>525</v>
      </c>
      <c r="D83" s="78">
        <v>4</v>
      </c>
      <c r="E83" s="78"/>
      <c r="F83" s="78"/>
      <c r="G83" s="78" t="s">
        <v>619</v>
      </c>
      <c r="H83" s="78">
        <v>1</v>
      </c>
      <c r="I83" s="78"/>
      <c r="J83" s="78"/>
      <c r="K83" s="78"/>
      <c r="L83" s="78"/>
      <c r="M83" s="78" t="s">
        <v>634</v>
      </c>
      <c r="N83" s="78">
        <v>2</v>
      </c>
      <c r="O83" s="78"/>
      <c r="P83" s="78"/>
      <c r="Q83" s="78"/>
      <c r="R83" s="78"/>
      <c r="S83" s="78"/>
      <c r="T83" s="78"/>
      <c r="U83" s="78" t="s">
        <v>570</v>
      </c>
      <c r="V83" s="78">
        <v>1</v>
      </c>
    </row>
    <row r="84" spans="1:22" ht="15">
      <c r="A84" s="78" t="s">
        <v>227</v>
      </c>
      <c r="B84" s="78">
        <v>12</v>
      </c>
      <c r="C84" s="78"/>
      <c r="D84" s="78"/>
      <c r="E84" s="78"/>
      <c r="F84" s="78"/>
      <c r="G84" s="78" t="s">
        <v>618</v>
      </c>
      <c r="H84" s="78">
        <v>1</v>
      </c>
      <c r="I84" s="78"/>
      <c r="J84" s="78"/>
      <c r="K84" s="78"/>
      <c r="L84" s="78"/>
      <c r="M84" s="78" t="s">
        <v>633</v>
      </c>
      <c r="N84" s="78">
        <v>2</v>
      </c>
      <c r="O84" s="78"/>
      <c r="P84" s="78"/>
      <c r="Q84" s="78"/>
      <c r="R84" s="78"/>
      <c r="S84" s="78"/>
      <c r="T84" s="78"/>
      <c r="U84" s="78" t="s">
        <v>569</v>
      </c>
      <c r="V84" s="78">
        <v>1</v>
      </c>
    </row>
    <row r="85" spans="1:22" ht="15">
      <c r="A85" s="78" t="s">
        <v>282</v>
      </c>
      <c r="B85" s="78">
        <v>10</v>
      </c>
      <c r="C85" s="78"/>
      <c r="D85" s="78"/>
      <c r="E85" s="78"/>
      <c r="F85" s="78"/>
      <c r="G85" s="78" t="s">
        <v>617</v>
      </c>
      <c r="H85" s="78">
        <v>1</v>
      </c>
      <c r="I85" s="78"/>
      <c r="J85" s="78"/>
      <c r="K85" s="78"/>
      <c r="L85" s="78"/>
      <c r="M85" s="78" t="s">
        <v>632</v>
      </c>
      <c r="N85" s="78">
        <v>2</v>
      </c>
      <c r="O85" s="78"/>
      <c r="P85" s="78"/>
      <c r="Q85" s="78"/>
      <c r="R85" s="78"/>
      <c r="S85" s="78"/>
      <c r="T85" s="78"/>
      <c r="U85" s="78" t="s">
        <v>568</v>
      </c>
      <c r="V85" s="78">
        <v>1</v>
      </c>
    </row>
    <row r="86" spans="1:22" ht="15">
      <c r="A86" s="78" t="s">
        <v>328</v>
      </c>
      <c r="B86" s="78">
        <v>9</v>
      </c>
      <c r="C86" s="78"/>
      <c r="D86" s="78"/>
      <c r="E86" s="78"/>
      <c r="F86" s="78"/>
      <c r="G86" s="78" t="s">
        <v>616</v>
      </c>
      <c r="H86" s="78">
        <v>1</v>
      </c>
      <c r="I86" s="78"/>
      <c r="J86" s="78"/>
      <c r="K86" s="78"/>
      <c r="L86" s="78"/>
      <c r="M86" s="78" t="s">
        <v>631</v>
      </c>
      <c r="N86" s="78">
        <v>2</v>
      </c>
      <c r="O86" s="78"/>
      <c r="P86" s="78"/>
      <c r="Q86" s="78"/>
      <c r="R86" s="78"/>
      <c r="S86" s="78"/>
      <c r="T86" s="78"/>
      <c r="U86" s="78"/>
      <c r="V86" s="78"/>
    </row>
    <row r="87" spans="1:22" ht="15">
      <c r="A87" s="78" t="s">
        <v>638</v>
      </c>
      <c r="B87" s="78">
        <v>7</v>
      </c>
      <c r="C87" s="78"/>
      <c r="D87" s="78"/>
      <c r="E87" s="78"/>
      <c r="F87" s="78"/>
      <c r="G87" s="78" t="s">
        <v>615</v>
      </c>
      <c r="H87" s="78">
        <v>1</v>
      </c>
      <c r="I87" s="78"/>
      <c r="J87" s="78"/>
      <c r="K87" s="78"/>
      <c r="L87" s="78"/>
      <c r="M87" s="78" t="s">
        <v>630</v>
      </c>
      <c r="N87" s="78">
        <v>2</v>
      </c>
      <c r="O87" s="78"/>
      <c r="P87" s="78"/>
      <c r="Q87" s="78"/>
      <c r="R87" s="78"/>
      <c r="S87" s="78"/>
      <c r="T87" s="78"/>
      <c r="U87" s="78"/>
      <c r="V87" s="78"/>
    </row>
    <row r="88" spans="1:22" ht="15">
      <c r="A88" s="78" t="s">
        <v>367</v>
      </c>
      <c r="B88" s="78">
        <v>6</v>
      </c>
      <c r="C88" s="78"/>
      <c r="D88" s="78"/>
      <c r="E88" s="78"/>
      <c r="F88" s="78"/>
      <c r="G88" s="78" t="s">
        <v>614</v>
      </c>
      <c r="H88" s="78">
        <v>1</v>
      </c>
      <c r="I88" s="78"/>
      <c r="J88" s="78"/>
      <c r="K88" s="78"/>
      <c r="L88" s="78"/>
      <c r="M88" s="78" t="s">
        <v>629</v>
      </c>
      <c r="N88" s="78">
        <v>2</v>
      </c>
      <c r="O88" s="78"/>
      <c r="P88" s="78"/>
      <c r="Q88" s="78"/>
      <c r="R88" s="78"/>
      <c r="S88" s="78"/>
      <c r="T88" s="78"/>
      <c r="U88" s="78"/>
      <c r="V88" s="78"/>
    </row>
    <row r="89" spans="1:22" ht="15">
      <c r="A89" s="78" t="s">
        <v>364</v>
      </c>
      <c r="B89" s="78">
        <v>5</v>
      </c>
      <c r="C89" s="78"/>
      <c r="D89" s="78"/>
      <c r="E89" s="78"/>
      <c r="F89" s="78"/>
      <c r="G89" s="78" t="s">
        <v>613</v>
      </c>
      <c r="H89" s="78">
        <v>1</v>
      </c>
      <c r="I89" s="78"/>
      <c r="J89" s="78"/>
      <c r="K89" s="78"/>
      <c r="L89" s="78"/>
      <c r="M89" s="78" t="s">
        <v>636</v>
      </c>
      <c r="N89" s="78">
        <v>1</v>
      </c>
      <c r="O89" s="78"/>
      <c r="P89" s="78"/>
      <c r="Q89" s="78"/>
      <c r="R89" s="78"/>
      <c r="S89" s="78"/>
      <c r="T89" s="78"/>
      <c r="U89" s="78"/>
      <c r="V89" s="78"/>
    </row>
    <row r="92" spans="1:22" ht="15" customHeight="1">
      <c r="A92" s="13" t="s">
        <v>5037</v>
      </c>
      <c r="B92" s="13" t="s">
        <v>4690</v>
      </c>
      <c r="C92" s="13" t="s">
        <v>5038</v>
      </c>
      <c r="D92" s="13" t="s">
        <v>4693</v>
      </c>
      <c r="E92" s="13" t="s">
        <v>5039</v>
      </c>
      <c r="F92" s="13" t="s">
        <v>4695</v>
      </c>
      <c r="G92" s="13" t="s">
        <v>5040</v>
      </c>
      <c r="H92" s="13" t="s">
        <v>4697</v>
      </c>
      <c r="I92" s="13" t="s">
        <v>5041</v>
      </c>
      <c r="J92" s="13" t="s">
        <v>4700</v>
      </c>
      <c r="K92" s="13" t="s">
        <v>5042</v>
      </c>
      <c r="L92" s="13" t="s">
        <v>4702</v>
      </c>
      <c r="M92" s="13" t="s">
        <v>5043</v>
      </c>
      <c r="N92" s="13" t="s">
        <v>4704</v>
      </c>
      <c r="O92" s="13" t="s">
        <v>5044</v>
      </c>
      <c r="P92" s="13" t="s">
        <v>4706</v>
      </c>
      <c r="Q92" s="13" t="s">
        <v>5045</v>
      </c>
      <c r="R92" s="13" t="s">
        <v>4710</v>
      </c>
      <c r="S92" s="13" t="s">
        <v>5046</v>
      </c>
      <c r="T92" s="13" t="s">
        <v>4712</v>
      </c>
      <c r="U92" s="13" t="s">
        <v>5047</v>
      </c>
      <c r="V92" s="13" t="s">
        <v>4713</v>
      </c>
    </row>
    <row r="93" spans="1:22" ht="15">
      <c r="A93" s="114" t="s">
        <v>307</v>
      </c>
      <c r="B93" s="78">
        <v>383184</v>
      </c>
      <c r="C93" s="114" t="s">
        <v>452</v>
      </c>
      <c r="D93" s="78">
        <v>250783</v>
      </c>
      <c r="E93" s="114" t="s">
        <v>398</v>
      </c>
      <c r="F93" s="78">
        <v>321646</v>
      </c>
      <c r="G93" s="114" t="s">
        <v>582</v>
      </c>
      <c r="H93" s="78">
        <v>145926</v>
      </c>
      <c r="I93" s="114" t="s">
        <v>281</v>
      </c>
      <c r="J93" s="78">
        <v>123053</v>
      </c>
      <c r="K93" s="114" t="s">
        <v>237</v>
      </c>
      <c r="L93" s="78">
        <v>184029</v>
      </c>
      <c r="M93" s="114" t="s">
        <v>631</v>
      </c>
      <c r="N93" s="78">
        <v>7963</v>
      </c>
      <c r="O93" s="114" t="s">
        <v>216</v>
      </c>
      <c r="P93" s="78">
        <v>71539</v>
      </c>
      <c r="Q93" s="114" t="s">
        <v>321</v>
      </c>
      <c r="R93" s="78">
        <v>53029</v>
      </c>
      <c r="S93" s="114" t="s">
        <v>363</v>
      </c>
      <c r="T93" s="78">
        <v>79483</v>
      </c>
      <c r="U93" s="114" t="s">
        <v>569</v>
      </c>
      <c r="V93" s="78">
        <v>102662</v>
      </c>
    </row>
    <row r="94" spans="1:22" ht="15">
      <c r="A94" s="114" t="s">
        <v>270</v>
      </c>
      <c r="B94" s="78">
        <v>326798</v>
      </c>
      <c r="C94" s="114" t="s">
        <v>523</v>
      </c>
      <c r="D94" s="78">
        <v>226405</v>
      </c>
      <c r="E94" s="114" t="s">
        <v>439</v>
      </c>
      <c r="F94" s="78">
        <v>246851</v>
      </c>
      <c r="G94" s="114" t="s">
        <v>579</v>
      </c>
      <c r="H94" s="78">
        <v>61900</v>
      </c>
      <c r="I94" s="114" t="s">
        <v>258</v>
      </c>
      <c r="J94" s="78">
        <v>78320</v>
      </c>
      <c r="K94" s="114" t="s">
        <v>314</v>
      </c>
      <c r="L94" s="78">
        <v>70667</v>
      </c>
      <c r="M94" s="114" t="s">
        <v>349</v>
      </c>
      <c r="N94" s="78">
        <v>4757</v>
      </c>
      <c r="O94" s="114" t="s">
        <v>214</v>
      </c>
      <c r="P94" s="78">
        <v>66843</v>
      </c>
      <c r="Q94" s="114" t="s">
        <v>320</v>
      </c>
      <c r="R94" s="78">
        <v>45716</v>
      </c>
      <c r="S94" s="114" t="s">
        <v>367</v>
      </c>
      <c r="T94" s="78">
        <v>28310</v>
      </c>
      <c r="U94" s="114" t="s">
        <v>568</v>
      </c>
      <c r="V94" s="78">
        <v>17752</v>
      </c>
    </row>
    <row r="95" spans="1:22" ht="15">
      <c r="A95" s="114" t="s">
        <v>302</v>
      </c>
      <c r="B95" s="78">
        <v>326794</v>
      </c>
      <c r="C95" s="114" t="s">
        <v>518</v>
      </c>
      <c r="D95" s="78">
        <v>189342</v>
      </c>
      <c r="E95" s="114" t="s">
        <v>427</v>
      </c>
      <c r="F95" s="78">
        <v>112020</v>
      </c>
      <c r="G95" s="114" t="s">
        <v>592</v>
      </c>
      <c r="H95" s="78">
        <v>47165</v>
      </c>
      <c r="I95" s="114" t="s">
        <v>287</v>
      </c>
      <c r="J95" s="78">
        <v>41371</v>
      </c>
      <c r="K95" s="114" t="s">
        <v>493</v>
      </c>
      <c r="L95" s="78">
        <v>51872</v>
      </c>
      <c r="M95" s="114" t="s">
        <v>352</v>
      </c>
      <c r="N95" s="78">
        <v>4454</v>
      </c>
      <c r="O95" s="114" t="s">
        <v>219</v>
      </c>
      <c r="P95" s="78">
        <v>28041</v>
      </c>
      <c r="Q95" s="114" t="s">
        <v>325</v>
      </c>
      <c r="R95" s="78">
        <v>28056</v>
      </c>
      <c r="S95" s="114" t="s">
        <v>358</v>
      </c>
      <c r="T95" s="78">
        <v>13536</v>
      </c>
      <c r="U95" s="114" t="s">
        <v>309</v>
      </c>
      <c r="V95" s="78">
        <v>5328</v>
      </c>
    </row>
    <row r="96" spans="1:22" ht="15">
      <c r="A96" s="114" t="s">
        <v>398</v>
      </c>
      <c r="B96" s="78">
        <v>321646</v>
      </c>
      <c r="C96" s="114" t="s">
        <v>512</v>
      </c>
      <c r="D96" s="78">
        <v>158994</v>
      </c>
      <c r="E96" s="114" t="s">
        <v>431</v>
      </c>
      <c r="F96" s="78">
        <v>109388</v>
      </c>
      <c r="G96" s="114" t="s">
        <v>603</v>
      </c>
      <c r="H96" s="78">
        <v>32288</v>
      </c>
      <c r="I96" s="114" t="s">
        <v>249</v>
      </c>
      <c r="J96" s="78">
        <v>33825</v>
      </c>
      <c r="K96" s="114" t="s">
        <v>326</v>
      </c>
      <c r="L96" s="78">
        <v>34688</v>
      </c>
      <c r="M96" s="114" t="s">
        <v>628</v>
      </c>
      <c r="N96" s="78">
        <v>4036</v>
      </c>
      <c r="O96" s="114" t="s">
        <v>226</v>
      </c>
      <c r="P96" s="78">
        <v>25609</v>
      </c>
      <c r="Q96" s="114" t="s">
        <v>318</v>
      </c>
      <c r="R96" s="78">
        <v>23869</v>
      </c>
      <c r="S96" s="114" t="s">
        <v>362</v>
      </c>
      <c r="T96" s="78">
        <v>11584</v>
      </c>
      <c r="U96" s="114" t="s">
        <v>571</v>
      </c>
      <c r="V96" s="78">
        <v>3536</v>
      </c>
    </row>
    <row r="97" spans="1:22" ht="15">
      <c r="A97" s="114" t="s">
        <v>272</v>
      </c>
      <c r="B97" s="78">
        <v>279774</v>
      </c>
      <c r="C97" s="114" t="s">
        <v>511</v>
      </c>
      <c r="D97" s="78">
        <v>148482</v>
      </c>
      <c r="E97" s="114" t="s">
        <v>422</v>
      </c>
      <c r="F97" s="78">
        <v>97867</v>
      </c>
      <c r="G97" s="114" t="s">
        <v>585</v>
      </c>
      <c r="H97" s="78">
        <v>31949</v>
      </c>
      <c r="I97" s="114" t="s">
        <v>286</v>
      </c>
      <c r="J97" s="78">
        <v>28187</v>
      </c>
      <c r="K97" s="114" t="s">
        <v>330</v>
      </c>
      <c r="L97" s="78">
        <v>32597</v>
      </c>
      <c r="M97" s="114" t="s">
        <v>348</v>
      </c>
      <c r="N97" s="78">
        <v>3749</v>
      </c>
      <c r="O97" s="114" t="s">
        <v>224</v>
      </c>
      <c r="P97" s="78">
        <v>20794</v>
      </c>
      <c r="Q97" s="114" t="s">
        <v>319</v>
      </c>
      <c r="R97" s="78">
        <v>20563</v>
      </c>
      <c r="S97" s="114" t="s">
        <v>359</v>
      </c>
      <c r="T97" s="78">
        <v>3113</v>
      </c>
      <c r="U97" s="114" t="s">
        <v>574</v>
      </c>
      <c r="V97" s="78">
        <v>3484</v>
      </c>
    </row>
    <row r="98" spans="1:22" ht="15">
      <c r="A98" s="114" t="s">
        <v>452</v>
      </c>
      <c r="B98" s="78">
        <v>250783</v>
      </c>
      <c r="C98" s="114" t="s">
        <v>497</v>
      </c>
      <c r="D98" s="78">
        <v>146618</v>
      </c>
      <c r="E98" s="114" t="s">
        <v>432</v>
      </c>
      <c r="F98" s="78">
        <v>96536</v>
      </c>
      <c r="G98" s="114" t="s">
        <v>605</v>
      </c>
      <c r="H98" s="78">
        <v>28788</v>
      </c>
      <c r="I98" s="114" t="s">
        <v>255</v>
      </c>
      <c r="J98" s="78">
        <v>25249</v>
      </c>
      <c r="K98" s="114" t="s">
        <v>293</v>
      </c>
      <c r="L98" s="78">
        <v>31738</v>
      </c>
      <c r="M98" s="114" t="s">
        <v>629</v>
      </c>
      <c r="N98" s="78">
        <v>3729</v>
      </c>
      <c r="O98" s="114" t="s">
        <v>221</v>
      </c>
      <c r="P98" s="78">
        <v>18159</v>
      </c>
      <c r="Q98" s="114" t="s">
        <v>323</v>
      </c>
      <c r="R98" s="78">
        <v>3489</v>
      </c>
      <c r="S98" s="114" t="s">
        <v>638</v>
      </c>
      <c r="T98" s="78">
        <v>189</v>
      </c>
      <c r="U98" s="114" t="s">
        <v>570</v>
      </c>
      <c r="V98" s="78">
        <v>2999</v>
      </c>
    </row>
    <row r="99" spans="1:22" ht="15">
      <c r="A99" s="114" t="s">
        <v>439</v>
      </c>
      <c r="B99" s="78">
        <v>246851</v>
      </c>
      <c r="C99" s="114" t="s">
        <v>462</v>
      </c>
      <c r="D99" s="78">
        <v>139248</v>
      </c>
      <c r="E99" s="114" t="s">
        <v>430</v>
      </c>
      <c r="F99" s="78">
        <v>91006</v>
      </c>
      <c r="G99" s="114" t="s">
        <v>611</v>
      </c>
      <c r="H99" s="78">
        <v>23599</v>
      </c>
      <c r="I99" s="114" t="s">
        <v>283</v>
      </c>
      <c r="J99" s="78">
        <v>19526</v>
      </c>
      <c r="K99" s="114" t="s">
        <v>312</v>
      </c>
      <c r="L99" s="78">
        <v>28696</v>
      </c>
      <c r="M99" s="114" t="s">
        <v>632</v>
      </c>
      <c r="N99" s="78">
        <v>2280</v>
      </c>
      <c r="O99" s="114" t="s">
        <v>220</v>
      </c>
      <c r="P99" s="78">
        <v>17994</v>
      </c>
      <c r="Q99" s="114" t="s">
        <v>322</v>
      </c>
      <c r="R99" s="78">
        <v>1663</v>
      </c>
      <c r="S99" s="114" t="s">
        <v>368</v>
      </c>
      <c r="T99" s="78">
        <v>90</v>
      </c>
      <c r="U99" s="114" t="s">
        <v>573</v>
      </c>
      <c r="V99" s="78">
        <v>1240</v>
      </c>
    </row>
    <row r="100" spans="1:22" ht="15">
      <c r="A100" s="114" t="s">
        <v>267</v>
      </c>
      <c r="B100" s="78">
        <v>229962</v>
      </c>
      <c r="C100" s="114" t="s">
        <v>513</v>
      </c>
      <c r="D100" s="78">
        <v>135980</v>
      </c>
      <c r="E100" s="114" t="s">
        <v>481</v>
      </c>
      <c r="F100" s="78">
        <v>83021</v>
      </c>
      <c r="G100" s="114" t="s">
        <v>622</v>
      </c>
      <c r="H100" s="78">
        <v>21731</v>
      </c>
      <c r="I100" s="114" t="s">
        <v>289</v>
      </c>
      <c r="J100" s="78">
        <v>15332</v>
      </c>
      <c r="K100" s="114" t="s">
        <v>233</v>
      </c>
      <c r="L100" s="78">
        <v>17411</v>
      </c>
      <c r="M100" s="114" t="s">
        <v>630</v>
      </c>
      <c r="N100" s="78">
        <v>1855</v>
      </c>
      <c r="O100" s="114" t="s">
        <v>225</v>
      </c>
      <c r="P100" s="78">
        <v>13722</v>
      </c>
      <c r="Q100" s="114" t="s">
        <v>329</v>
      </c>
      <c r="R100" s="78">
        <v>1157</v>
      </c>
      <c r="S100" s="114" t="s">
        <v>366</v>
      </c>
      <c r="T100" s="78">
        <v>31</v>
      </c>
      <c r="U100" s="114" t="s">
        <v>572</v>
      </c>
      <c r="V100" s="78">
        <v>63</v>
      </c>
    </row>
    <row r="101" spans="1:22" ht="15">
      <c r="A101" s="114" t="s">
        <v>523</v>
      </c>
      <c r="B101" s="78">
        <v>226405</v>
      </c>
      <c r="C101" s="114" t="s">
        <v>491</v>
      </c>
      <c r="D101" s="78">
        <v>128468</v>
      </c>
      <c r="E101" s="114" t="s">
        <v>424</v>
      </c>
      <c r="F101" s="78">
        <v>79570</v>
      </c>
      <c r="G101" s="114" t="s">
        <v>609</v>
      </c>
      <c r="H101" s="78">
        <v>21553</v>
      </c>
      <c r="I101" s="114" t="s">
        <v>285</v>
      </c>
      <c r="J101" s="78">
        <v>15181</v>
      </c>
      <c r="K101" s="114" t="s">
        <v>274</v>
      </c>
      <c r="L101" s="78">
        <v>11494</v>
      </c>
      <c r="M101" s="114" t="s">
        <v>633</v>
      </c>
      <c r="N101" s="78">
        <v>935</v>
      </c>
      <c r="O101" s="114" t="s">
        <v>227</v>
      </c>
      <c r="P101" s="78">
        <v>10186</v>
      </c>
      <c r="Q101" s="114" t="s">
        <v>327</v>
      </c>
      <c r="R101" s="78">
        <v>772</v>
      </c>
      <c r="S101" s="114"/>
      <c r="T101" s="78"/>
      <c r="U101" s="114"/>
      <c r="V101" s="78"/>
    </row>
    <row r="102" spans="1:22" ht="15">
      <c r="A102" s="114" t="s">
        <v>538</v>
      </c>
      <c r="B102" s="78">
        <v>220231</v>
      </c>
      <c r="C102" s="114" t="s">
        <v>514</v>
      </c>
      <c r="D102" s="78">
        <v>128387</v>
      </c>
      <c r="E102" s="114" t="s">
        <v>390</v>
      </c>
      <c r="F102" s="78">
        <v>77064</v>
      </c>
      <c r="G102" s="114" t="s">
        <v>583</v>
      </c>
      <c r="H102" s="78">
        <v>21012</v>
      </c>
      <c r="I102" s="114" t="s">
        <v>247</v>
      </c>
      <c r="J102" s="78">
        <v>11265</v>
      </c>
      <c r="K102" s="114" t="s">
        <v>311</v>
      </c>
      <c r="L102" s="78">
        <v>7945</v>
      </c>
      <c r="M102" s="114" t="s">
        <v>634</v>
      </c>
      <c r="N102" s="78">
        <v>327</v>
      </c>
      <c r="O102" s="114" t="s">
        <v>215</v>
      </c>
      <c r="P102" s="78">
        <v>2144</v>
      </c>
      <c r="Q102" s="114" t="s">
        <v>328</v>
      </c>
      <c r="R102" s="78">
        <v>12</v>
      </c>
      <c r="S102" s="114"/>
      <c r="T102" s="78"/>
      <c r="U102" s="114"/>
      <c r="V102" s="78"/>
    </row>
  </sheetData>
  <hyperlinks>
    <hyperlink ref="A2" r:id="rId1" display="https://www.youtube.com/watch?v=_YAQMx3aylI&amp;feature=youtu.be"/>
    <hyperlink ref="A3" r:id="rId2" display="https://www.vice.com/en_ca/article/kzvmqv/the-real-war-facing-the-wetsuweten-nation"/>
    <hyperlink ref="A4" r:id="rId3" display="https://www.youtube.com/watch?v=BwaEcWjD-lQ&amp;feature=youtu.be"/>
    <hyperlink ref="A5" r:id="rId4" display="https://www.thenational.ae/world/europe/britain-should-use-threat-of-food-shortages-against-ireland-says-leading-brexiteer-1.800238"/>
    <hyperlink ref="A6" r:id="rId5" display="https://rouendanslarue.net/video-expulsion-et-reoccupation-du-rond-point-des-vaches-round-2/"/>
    <hyperlink ref="A7" r:id="rId6" display="https://twitter.com/ORCRoseAnne/status/1084128274425483264"/>
    <hyperlink ref="A8" r:id="rId7" display="https://twitter.com/Trevor_Jang/status/1083452191556329473"/>
    <hyperlink ref="A9" r:id="rId8" display="https://twitter.com/azuretone/status/1079768614033649664"/>
    <hyperlink ref="A10" r:id="rId9" display="https://twitter.com/CpbLexit/status/1079490437805756417"/>
    <hyperlink ref="A11" r:id="rId10" display="https://twitter.com/mrvalentynne/status/1078811084214149120"/>
    <hyperlink ref="C2" r:id="rId11" display="https://www.vice.com/en_ca/article/kzvmqv/the-real-war-facing-the-wetsuweten-nation"/>
    <hyperlink ref="C3" r:id="rId12" display="https://twitter.com/ORCRoseAnne/status/1084128274425483264"/>
    <hyperlink ref="E2" r:id="rId13" display="https://twitter.com/Trevor_Jang/status/1083452191556329473"/>
    <hyperlink ref="I2" r:id="rId14" display="https://www.youtube.com/watch?v=_YAQMx3aylI&amp;feature=youtu.be"/>
    <hyperlink ref="I3" r:id="rId15" display="https://rouendanslarue.net/video-expulsion-et-reoccupation-du-rond-point-des-vaches-round-2/"/>
    <hyperlink ref="I4" r:id="rId16" display="https://www.youtube.com/watch?v=BwaEcWjD-lQ&amp;feature=youtu.be"/>
    <hyperlink ref="I5" r:id="rId17" display="https://rouendanslarue.net/video-expulsion-et-reoccupation-des-giletsjaunes-au-rond-point-des-vaches/"/>
    <hyperlink ref="K2" r:id="rId18" display="https://twitter.com/Stratfor/status/1065355111403261958"/>
    <hyperlink ref="K3" r:id="rId19" display="https://twitter.com/FlashForFreedom/status/1066614187235950592"/>
    <hyperlink ref="K4" r:id="rId20" display="https://www.jpost.com/Israel-News/Israeli-PA-security-coordination-is-at-risk-unless-US-law-is-changed-573760"/>
    <hyperlink ref="K5" r:id="rId21" display="https://twitter.com/AzAmbassadeFr/status/1071310294247456768"/>
    <hyperlink ref="K6" r:id="rId22" display="https://www.youtube.com/watch?v=NJ9NDctoK0E&amp;feature=youtu.be"/>
    <hyperlink ref="K7" r:id="rId23" display="https://educationactiontoronto.com/articles/education-funding-guide-a-first-step-towards-privatization/"/>
    <hyperlink ref="K8" r:id="rId24" display="https://twitter.com/mrvalentynne/status/1078811084214149120"/>
    <hyperlink ref="Q2" r:id="rId25" display="https://stopfossilfuels.org/civil-disobedience/unistoten-camp/"/>
    <hyperlink ref="Q3" r:id="rId26" display="http://unistoten.camp/3435-2/"/>
  </hyperlinks>
  <printOptions/>
  <pageMargins left="0.7" right="0.7" top="0.75" bottom="0.75" header="0.3" footer="0.3"/>
  <pageSetup orientation="portrait" paperSize="9"/>
  <tableParts>
    <tablePart r:id="rId28"/>
    <tablePart r:id="rId29"/>
    <tablePart r:id="rId34"/>
    <tablePart r:id="rId31"/>
    <tablePart r:id="rId30"/>
    <tablePart r:id="rId32"/>
    <tablePart r:id="rId33"/>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2019-01-16T20:07:32Z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